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chartsheets/sheet1.xml" ContentType="application/vnd.openxmlformats-officedocument.spreadsheetml.chartsheet+xml"/>
  <Override PartName="/xl/chartsheets/sheet2.xml" ContentType="application/vnd.openxmlformats-officedocument.spreadsheetml.chart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drawings/drawing4.xml" ContentType="application/vnd.openxmlformats-officedocument.drawing+xml"/>
  <Override PartName="/xl/charts/chart10.xml" ContentType="application/vnd.openxmlformats-officedocument.drawingml.chart+xml"/>
  <Override PartName="/xl/drawings/drawing5.xml" ContentType="application/vnd.openxmlformats-officedocument.drawing+xml"/>
  <Override PartName="/xl/charts/chart11.xml" ContentType="application/vnd.openxmlformats-officedocument.drawingml.chart+xml"/>
  <Override PartName="/xl/drawings/drawing6.xml" ContentType="application/vnd.openxmlformats-officedocument.drawingml.chartshap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0808"/>
  <workbookPr autoCompressPictures="0"/>
  <mc:AlternateContent xmlns:mc="http://schemas.openxmlformats.org/markup-compatibility/2006">
    <mc:Choice Requires="x15">
      <x15ac:absPath xmlns:x15ac="http://schemas.microsoft.com/office/spreadsheetml/2010/11/ac" url="https://westvirginiauniversity-my.sharepoint.com/personal/wpeterjo_mail_wvu_edu/Documents/Fernow Data/LTSP DATA/Fork Mtn LTSP/LTSP Lysimeter/"/>
    </mc:Choice>
  </mc:AlternateContent>
  <xr:revisionPtr revIDLastSave="686" documentId="8_{7DA3AE80-F755-4A20-B58B-0A452D4709BA}" xr6:coauthVersionLast="47" xr6:coauthVersionMax="47" xr10:uidLastSave="{23D2512E-F173-BE41-8F2E-CE3CCBC5D4D1}"/>
  <bookViews>
    <workbookView xWindow="0" yWindow="0" windowWidth="35120" windowHeight="23040" tabRatio="594" activeTab="3" xr2:uid="{00000000-000D-0000-FFFF-FFFF00000000}"/>
  </bookViews>
  <sheets>
    <sheet name="Conditions for use of data" sheetId="10" r:id="rId1"/>
    <sheet name="Metadata" sheetId="9" r:id="rId2"/>
    <sheet name="Lysimeter Chemistry" sheetId="1" r:id="rId3"/>
    <sheet name="Summary Data &amp; Graphs" sheetId="6" r:id="rId4"/>
    <sheet name="Collection Occurrence" sheetId="3" r:id="rId5"/>
    <sheet name="Collection Efficiency by plot" sheetId="4" r:id="rId6"/>
    <sheet name="Collection % thru time" sheetId="5" r:id="rId7"/>
  </sheet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T174" i="3" l="1"/>
  <c r="Q176" i="3"/>
  <c r="Q178" i="3"/>
  <c r="P176" i="3"/>
  <c r="P178" i="3"/>
  <c r="O176" i="3"/>
  <c r="O178" i="3"/>
  <c r="N176" i="3"/>
  <c r="N178" i="3"/>
  <c r="M176" i="3"/>
  <c r="M178" i="3"/>
  <c r="L176" i="3"/>
  <c r="L178" i="3"/>
  <c r="K176" i="3"/>
  <c r="K178" i="3"/>
  <c r="J176" i="3"/>
  <c r="J178" i="3"/>
  <c r="I176" i="3"/>
  <c r="I178" i="3"/>
  <c r="H176" i="3"/>
  <c r="H178" i="3"/>
  <c r="G176" i="3"/>
  <c r="G178" i="3"/>
  <c r="F176" i="3"/>
  <c r="F178" i="3"/>
  <c r="E176" i="3"/>
  <c r="E178" i="3"/>
  <c r="D176" i="3"/>
  <c r="D178" i="3"/>
  <c r="C176" i="3"/>
  <c r="C178" i="3"/>
  <c r="B176" i="3"/>
  <c r="B178" i="3"/>
  <c r="T11" i="3"/>
  <c r="T12" i="3"/>
  <c r="T13" i="3"/>
  <c r="T14" i="3"/>
  <c r="T15" i="3"/>
  <c r="T16" i="3"/>
  <c r="T17" i="3"/>
  <c r="T18" i="3"/>
  <c r="T19" i="3"/>
  <c r="T20" i="3"/>
  <c r="T21" i="3"/>
  <c r="T22" i="3"/>
  <c r="T23" i="3"/>
  <c r="T24" i="3"/>
  <c r="T25" i="3"/>
  <c r="T26" i="3"/>
  <c r="T27" i="3"/>
  <c r="T28" i="3"/>
  <c r="T29" i="3"/>
  <c r="T30" i="3"/>
  <c r="T31" i="3"/>
  <c r="T32" i="3"/>
  <c r="T33" i="3"/>
  <c r="T34" i="3"/>
  <c r="T35" i="3"/>
  <c r="T36" i="3"/>
  <c r="T37" i="3"/>
  <c r="T38" i="3"/>
  <c r="T39" i="3"/>
  <c r="T40" i="3"/>
  <c r="T41" i="3"/>
  <c r="T42" i="3"/>
  <c r="T43" i="3"/>
  <c r="T44" i="3"/>
  <c r="T45" i="3"/>
  <c r="T46" i="3"/>
  <c r="T47" i="3"/>
  <c r="T48" i="3"/>
  <c r="T49" i="3"/>
  <c r="T50" i="3"/>
  <c r="T51" i="3"/>
  <c r="T52" i="3"/>
  <c r="T53" i="3"/>
  <c r="T54" i="3"/>
  <c r="T55" i="3"/>
  <c r="T56" i="3"/>
  <c r="T57" i="3"/>
  <c r="T58" i="3"/>
  <c r="T59" i="3"/>
  <c r="T60" i="3"/>
  <c r="T61" i="3"/>
  <c r="T62" i="3"/>
  <c r="T63" i="3"/>
  <c r="T64" i="3"/>
  <c r="T65" i="3"/>
  <c r="T66" i="3"/>
  <c r="T67" i="3"/>
  <c r="T68" i="3"/>
  <c r="T69" i="3"/>
  <c r="T70" i="3"/>
  <c r="T71" i="3"/>
  <c r="T72" i="3"/>
  <c r="T73" i="3"/>
  <c r="T74" i="3"/>
  <c r="T75" i="3"/>
  <c r="T76" i="3"/>
  <c r="T77" i="3"/>
  <c r="T78" i="3"/>
  <c r="T79" i="3"/>
  <c r="T80" i="3"/>
  <c r="T81" i="3"/>
  <c r="T82" i="3"/>
  <c r="T83" i="3"/>
  <c r="T84" i="3"/>
  <c r="T85" i="3"/>
  <c r="T86" i="3"/>
  <c r="T87" i="3"/>
  <c r="T88" i="3"/>
  <c r="T89" i="3"/>
  <c r="T90" i="3"/>
  <c r="T91" i="3"/>
  <c r="T92" i="3"/>
  <c r="T93" i="3"/>
  <c r="T94" i="3"/>
  <c r="T95" i="3"/>
  <c r="T96" i="3"/>
  <c r="T97" i="3"/>
  <c r="T98" i="3"/>
  <c r="T99" i="3"/>
  <c r="T100" i="3"/>
  <c r="T101" i="3"/>
  <c r="T102" i="3"/>
  <c r="T103" i="3"/>
  <c r="T104" i="3"/>
  <c r="T105" i="3"/>
  <c r="T106" i="3"/>
  <c r="T107" i="3"/>
  <c r="T108" i="3"/>
  <c r="T109" i="3"/>
  <c r="T110" i="3"/>
  <c r="T111" i="3"/>
  <c r="T112" i="3"/>
  <c r="T113" i="3"/>
  <c r="T114" i="3"/>
  <c r="T115" i="3"/>
  <c r="T116" i="3"/>
  <c r="T117" i="3"/>
  <c r="T118" i="3"/>
  <c r="T119" i="3"/>
  <c r="T120" i="3"/>
  <c r="T121" i="3"/>
  <c r="T122" i="3"/>
  <c r="T123" i="3"/>
  <c r="T124" i="3"/>
  <c r="T125" i="3"/>
  <c r="T126" i="3"/>
  <c r="T127" i="3"/>
  <c r="T128" i="3"/>
  <c r="T129" i="3"/>
  <c r="T130" i="3"/>
  <c r="T131" i="3"/>
  <c r="T132" i="3"/>
  <c r="T133" i="3"/>
  <c r="T134" i="3"/>
  <c r="T135" i="3"/>
  <c r="T136" i="3"/>
  <c r="T137" i="3"/>
  <c r="T138" i="3"/>
  <c r="T139" i="3"/>
  <c r="T140" i="3"/>
  <c r="T141" i="3"/>
  <c r="T142" i="3"/>
  <c r="T143" i="3"/>
  <c r="T144" i="3"/>
  <c r="T145" i="3"/>
  <c r="T146" i="3"/>
  <c r="T147" i="3"/>
  <c r="T148" i="3"/>
  <c r="T149" i="3"/>
  <c r="T150" i="3"/>
  <c r="T151" i="3"/>
  <c r="T152" i="3"/>
  <c r="T153" i="3"/>
  <c r="T154" i="3"/>
  <c r="T155" i="3"/>
  <c r="T156" i="3"/>
  <c r="T157" i="3"/>
  <c r="T158" i="3"/>
  <c r="T159" i="3"/>
  <c r="T160" i="3"/>
  <c r="T161" i="3"/>
  <c r="T162" i="3"/>
  <c r="T163" i="3"/>
  <c r="T164" i="3"/>
  <c r="T165" i="3"/>
  <c r="T166" i="3"/>
  <c r="T167" i="3"/>
  <c r="T168" i="3"/>
  <c r="T169" i="3"/>
  <c r="T173" i="3"/>
  <c r="T172" i="3"/>
  <c r="A176" i="3"/>
  <c r="U169" i="3"/>
  <c r="U168" i="3"/>
  <c r="U167" i="3"/>
  <c r="U166" i="3"/>
  <c r="U165" i="3"/>
  <c r="U164" i="3"/>
  <c r="U163" i="3"/>
  <c r="U162" i="3"/>
  <c r="U161" i="3"/>
  <c r="U160" i="3"/>
  <c r="U159" i="3"/>
  <c r="U158" i="3"/>
  <c r="U157" i="3"/>
  <c r="U156" i="3"/>
  <c r="U155" i="3"/>
  <c r="U154" i="3"/>
  <c r="U153" i="3"/>
  <c r="U152" i="3"/>
  <c r="U151" i="3"/>
  <c r="U150" i="3"/>
  <c r="U149" i="3"/>
  <c r="U148" i="3"/>
  <c r="U147" i="3"/>
  <c r="U146" i="3"/>
  <c r="U145" i="3"/>
  <c r="U144" i="3"/>
  <c r="U143" i="3"/>
  <c r="U142" i="3"/>
  <c r="U141" i="3"/>
  <c r="U140" i="3"/>
  <c r="U139" i="3"/>
  <c r="U138" i="3"/>
  <c r="U137" i="3"/>
  <c r="U136" i="3"/>
  <c r="U135" i="3"/>
  <c r="U134" i="3"/>
  <c r="U133" i="3"/>
  <c r="U132" i="3"/>
  <c r="U131" i="3"/>
  <c r="X2323" i="1"/>
  <c r="W2323" i="1"/>
  <c r="AE2323" i="1"/>
  <c r="U2323" i="1"/>
  <c r="U2169" i="1"/>
  <c r="U2304" i="1"/>
  <c r="Z10" i="1"/>
  <c r="Z1812" i="1"/>
  <c r="W362" i="1"/>
  <c r="X362" i="1"/>
  <c r="Y362" i="1"/>
  <c r="Z362" i="1"/>
  <c r="AA362" i="1"/>
  <c r="AB362" i="1"/>
  <c r="AC362" i="1"/>
  <c r="AD362" i="1"/>
  <c r="X2314" i="1"/>
  <c r="W2314" i="1"/>
  <c r="AE2314" i="1"/>
  <c r="AD2314" i="1"/>
  <c r="AC2314" i="1"/>
  <c r="AB2314" i="1"/>
  <c r="AA2314" i="1"/>
  <c r="Z2314" i="1"/>
  <c r="Y2314" i="1"/>
  <c r="X2313" i="1"/>
  <c r="W2313" i="1"/>
  <c r="AE2313" i="1"/>
  <c r="AD2313" i="1"/>
  <c r="AC2313" i="1"/>
  <c r="AB2313" i="1"/>
  <c r="AA2313" i="1"/>
  <c r="Z2313" i="1"/>
  <c r="Y2313" i="1"/>
  <c r="X2320" i="1"/>
  <c r="W2320" i="1"/>
  <c r="AE2320" i="1"/>
  <c r="AD2320" i="1"/>
  <c r="AC2320" i="1"/>
  <c r="AB2320" i="1"/>
  <c r="AA2320" i="1"/>
  <c r="Z2320" i="1"/>
  <c r="Y2320" i="1"/>
  <c r="X2317" i="1"/>
  <c r="W2317" i="1"/>
  <c r="AE2317" i="1"/>
  <c r="AD2317" i="1"/>
  <c r="AC2317" i="1"/>
  <c r="AB2317" i="1"/>
  <c r="AA2317" i="1"/>
  <c r="Z2317" i="1"/>
  <c r="Y2317" i="1"/>
  <c r="X2312" i="1"/>
  <c r="W2312" i="1"/>
  <c r="AE2312" i="1"/>
  <c r="AD2312" i="1"/>
  <c r="AC2312" i="1"/>
  <c r="AB2312" i="1"/>
  <c r="AA2312" i="1"/>
  <c r="Z2312" i="1"/>
  <c r="Y2312" i="1"/>
  <c r="X2318" i="1"/>
  <c r="W2318" i="1"/>
  <c r="AE2318" i="1"/>
  <c r="AD2318" i="1"/>
  <c r="AC2318" i="1"/>
  <c r="AB2318" i="1"/>
  <c r="AA2318" i="1"/>
  <c r="Z2318" i="1"/>
  <c r="Y2318" i="1"/>
  <c r="X2319" i="1"/>
  <c r="W2319" i="1"/>
  <c r="AE2319" i="1"/>
  <c r="AD2319" i="1"/>
  <c r="AC2319" i="1"/>
  <c r="AB2319" i="1"/>
  <c r="AA2319" i="1"/>
  <c r="Z2319" i="1"/>
  <c r="Y2319" i="1"/>
  <c r="X2321" i="1"/>
  <c r="W2321" i="1"/>
  <c r="AE2321" i="1"/>
  <c r="AD2321" i="1"/>
  <c r="AC2321" i="1"/>
  <c r="AB2321" i="1"/>
  <c r="AA2321" i="1"/>
  <c r="Z2321" i="1"/>
  <c r="Y2321" i="1"/>
  <c r="AD2323" i="1"/>
  <c r="AC2323" i="1"/>
  <c r="AB2323" i="1"/>
  <c r="AA2323" i="1"/>
  <c r="Z2323" i="1"/>
  <c r="Y2323" i="1"/>
  <c r="X2315" i="1"/>
  <c r="W2315" i="1"/>
  <c r="AE2315" i="1"/>
  <c r="AD2315" i="1"/>
  <c r="AC2315" i="1"/>
  <c r="AB2315" i="1"/>
  <c r="AA2315" i="1"/>
  <c r="Z2315" i="1"/>
  <c r="Y2315" i="1"/>
  <c r="X2316" i="1"/>
  <c r="W2316" i="1"/>
  <c r="AE2316" i="1"/>
  <c r="AD2316" i="1"/>
  <c r="AC2316" i="1"/>
  <c r="AB2316" i="1"/>
  <c r="AA2316" i="1"/>
  <c r="Z2316" i="1"/>
  <c r="Y2316" i="1"/>
  <c r="X2322" i="1"/>
  <c r="W2322" i="1"/>
  <c r="AE2322" i="1"/>
  <c r="AD2322" i="1"/>
  <c r="AC2322" i="1"/>
  <c r="AB2322" i="1"/>
  <c r="AA2322" i="1"/>
  <c r="Z2322" i="1"/>
  <c r="Y2322" i="1"/>
  <c r="X2298" i="1"/>
  <c r="W2298" i="1"/>
  <c r="AE2298" i="1"/>
  <c r="AD2298" i="1"/>
  <c r="AC2298" i="1"/>
  <c r="AB2298" i="1"/>
  <c r="AA2298" i="1"/>
  <c r="Z2298" i="1"/>
  <c r="Y2298" i="1"/>
  <c r="X2309" i="1"/>
  <c r="W2309" i="1"/>
  <c r="AE2309" i="1"/>
  <c r="AD2309" i="1"/>
  <c r="AC2309" i="1"/>
  <c r="AB2309" i="1"/>
  <c r="AA2309" i="1"/>
  <c r="Z2309" i="1"/>
  <c r="Y2309" i="1"/>
  <c r="X2305" i="1"/>
  <c r="W2305" i="1"/>
  <c r="AE2305" i="1"/>
  <c r="AD2305" i="1"/>
  <c r="AC2305" i="1"/>
  <c r="AB2305" i="1"/>
  <c r="AA2305" i="1"/>
  <c r="Z2305" i="1"/>
  <c r="Y2305" i="1"/>
  <c r="X2303" i="1"/>
  <c r="W2303" i="1"/>
  <c r="AE2303" i="1"/>
  <c r="AD2303" i="1"/>
  <c r="AC2303" i="1"/>
  <c r="AB2303" i="1"/>
  <c r="AA2303" i="1"/>
  <c r="Z2303" i="1"/>
  <c r="Y2303" i="1"/>
  <c r="X2308" i="1"/>
  <c r="W2308" i="1"/>
  <c r="AE2308" i="1"/>
  <c r="AD2308" i="1"/>
  <c r="AC2308" i="1"/>
  <c r="AB2308" i="1"/>
  <c r="AA2308" i="1"/>
  <c r="Z2308" i="1"/>
  <c r="Y2308" i="1"/>
  <c r="X2300" i="1"/>
  <c r="W2300" i="1"/>
  <c r="AE2300" i="1"/>
  <c r="AD2300" i="1"/>
  <c r="AC2300" i="1"/>
  <c r="AB2300" i="1"/>
  <c r="AA2300" i="1"/>
  <c r="Z2300" i="1"/>
  <c r="Y2300" i="1"/>
  <c r="X2301" i="1"/>
  <c r="W2301" i="1"/>
  <c r="AE2301" i="1"/>
  <c r="AD2301" i="1"/>
  <c r="AC2301" i="1"/>
  <c r="AB2301" i="1"/>
  <c r="AA2301" i="1"/>
  <c r="Z2301" i="1"/>
  <c r="Y2301" i="1"/>
  <c r="X2306" i="1"/>
  <c r="W2306" i="1"/>
  <c r="AE2306" i="1"/>
  <c r="AD2306" i="1"/>
  <c r="AC2306" i="1"/>
  <c r="AB2306" i="1"/>
  <c r="AA2306" i="1"/>
  <c r="Z2306" i="1"/>
  <c r="Y2306" i="1"/>
  <c r="X2304" i="1"/>
  <c r="W2304" i="1"/>
  <c r="AE2304" i="1"/>
  <c r="AD2304" i="1"/>
  <c r="AC2304" i="1"/>
  <c r="AB2304" i="1"/>
  <c r="AA2304" i="1"/>
  <c r="Z2304" i="1"/>
  <c r="Y2304" i="1"/>
  <c r="X2299" i="1"/>
  <c r="W2299" i="1"/>
  <c r="AE2299" i="1"/>
  <c r="AD2299" i="1"/>
  <c r="AC2299" i="1"/>
  <c r="AB2299" i="1"/>
  <c r="AA2299" i="1"/>
  <c r="Z2299" i="1"/>
  <c r="Y2299" i="1"/>
  <c r="X2302" i="1"/>
  <c r="W2302" i="1"/>
  <c r="AE2302" i="1"/>
  <c r="AD2302" i="1"/>
  <c r="AC2302" i="1"/>
  <c r="AB2302" i="1"/>
  <c r="AA2302" i="1"/>
  <c r="Z2302" i="1"/>
  <c r="Y2302" i="1"/>
  <c r="X2307" i="1"/>
  <c r="W2307" i="1"/>
  <c r="AE2307" i="1"/>
  <c r="AD2307" i="1"/>
  <c r="AC2307" i="1"/>
  <c r="AB2307" i="1"/>
  <c r="AA2307" i="1"/>
  <c r="Z2307" i="1"/>
  <c r="Y2307" i="1"/>
  <c r="X2287" i="1"/>
  <c r="W2287" i="1"/>
  <c r="AE2287" i="1"/>
  <c r="AD2287" i="1"/>
  <c r="AC2287" i="1"/>
  <c r="AB2287" i="1"/>
  <c r="AA2287" i="1"/>
  <c r="Z2287" i="1"/>
  <c r="Y2287" i="1"/>
  <c r="X2289" i="1"/>
  <c r="W2289" i="1"/>
  <c r="AE2289" i="1"/>
  <c r="AD2289" i="1"/>
  <c r="AC2289" i="1"/>
  <c r="AB2289" i="1"/>
  <c r="AA2289" i="1"/>
  <c r="Z2289" i="1"/>
  <c r="Y2289" i="1"/>
  <c r="X2296" i="1"/>
  <c r="W2296" i="1"/>
  <c r="AE2296" i="1"/>
  <c r="AD2296" i="1"/>
  <c r="AC2296" i="1"/>
  <c r="AB2296" i="1"/>
  <c r="AA2296" i="1"/>
  <c r="Z2296" i="1"/>
  <c r="Y2296" i="1"/>
  <c r="X2292" i="1"/>
  <c r="W2292" i="1"/>
  <c r="AE2292" i="1"/>
  <c r="AD2292" i="1"/>
  <c r="AC2292" i="1"/>
  <c r="AB2292" i="1"/>
  <c r="AA2292" i="1"/>
  <c r="Z2292" i="1"/>
  <c r="Y2292" i="1"/>
  <c r="X2291" i="1"/>
  <c r="W2291" i="1"/>
  <c r="AE2291" i="1"/>
  <c r="AD2291" i="1"/>
  <c r="AC2291" i="1"/>
  <c r="AB2291" i="1"/>
  <c r="AA2291" i="1"/>
  <c r="Z2291" i="1"/>
  <c r="Y2291" i="1"/>
  <c r="X2286" i="1"/>
  <c r="W2286" i="1"/>
  <c r="AE2286" i="1"/>
  <c r="AD2286" i="1"/>
  <c r="AC2286" i="1"/>
  <c r="AB2286" i="1"/>
  <c r="AA2286" i="1"/>
  <c r="Z2286" i="1"/>
  <c r="Y2286" i="1"/>
  <c r="X2295" i="1"/>
  <c r="W2295" i="1"/>
  <c r="AE2295" i="1"/>
  <c r="AD2295" i="1"/>
  <c r="AC2295" i="1"/>
  <c r="AB2295" i="1"/>
  <c r="AA2295" i="1"/>
  <c r="Z2295" i="1"/>
  <c r="Y2295" i="1"/>
  <c r="X2290" i="1"/>
  <c r="W2290" i="1"/>
  <c r="AE2290" i="1"/>
  <c r="AD2290" i="1"/>
  <c r="AC2290" i="1"/>
  <c r="AB2290" i="1"/>
  <c r="AA2290" i="1"/>
  <c r="Z2290" i="1"/>
  <c r="Y2290" i="1"/>
  <c r="X2294" i="1"/>
  <c r="W2294" i="1"/>
  <c r="AE2294" i="1"/>
  <c r="AD2294" i="1"/>
  <c r="AC2294" i="1"/>
  <c r="AB2294" i="1"/>
  <c r="AA2294" i="1"/>
  <c r="Z2294" i="1"/>
  <c r="Y2294" i="1"/>
  <c r="X2288" i="1"/>
  <c r="W2288" i="1"/>
  <c r="AE2288" i="1"/>
  <c r="AD2288" i="1"/>
  <c r="AC2288" i="1"/>
  <c r="AB2288" i="1"/>
  <c r="AA2288" i="1"/>
  <c r="Z2288" i="1"/>
  <c r="Y2288" i="1"/>
  <c r="X2285" i="1"/>
  <c r="W2285" i="1"/>
  <c r="AE2285" i="1"/>
  <c r="AD2285" i="1"/>
  <c r="AC2285" i="1"/>
  <c r="AB2285" i="1"/>
  <c r="AA2285" i="1"/>
  <c r="Z2285" i="1"/>
  <c r="Y2285" i="1"/>
  <c r="X2293" i="1"/>
  <c r="W2293" i="1"/>
  <c r="AE2293" i="1"/>
  <c r="AD2293" i="1"/>
  <c r="AC2293" i="1"/>
  <c r="AB2293" i="1"/>
  <c r="AA2293" i="1"/>
  <c r="Z2293" i="1"/>
  <c r="Y2293" i="1"/>
  <c r="X2272" i="1"/>
  <c r="W2272" i="1"/>
  <c r="AE2272" i="1"/>
  <c r="AD2272" i="1"/>
  <c r="AC2272" i="1"/>
  <c r="AB2272" i="1"/>
  <c r="AA2272" i="1"/>
  <c r="Z2272" i="1"/>
  <c r="Y2272" i="1"/>
  <c r="X2273" i="1"/>
  <c r="W2273" i="1"/>
  <c r="AE2273" i="1"/>
  <c r="AD2273" i="1"/>
  <c r="AC2273" i="1"/>
  <c r="AB2273" i="1"/>
  <c r="AA2273" i="1"/>
  <c r="Z2273" i="1"/>
  <c r="Y2273" i="1"/>
  <c r="X2282" i="1"/>
  <c r="W2282" i="1"/>
  <c r="AE2282" i="1"/>
  <c r="AD2282" i="1"/>
  <c r="AC2282" i="1"/>
  <c r="AB2282" i="1"/>
  <c r="AA2282" i="1"/>
  <c r="Z2282" i="1"/>
  <c r="Y2282" i="1"/>
  <c r="X2277" i="1"/>
  <c r="W2277" i="1"/>
  <c r="AE2277" i="1"/>
  <c r="AD2277" i="1"/>
  <c r="AC2277" i="1"/>
  <c r="AB2277" i="1"/>
  <c r="AA2277" i="1"/>
  <c r="Z2277" i="1"/>
  <c r="Y2277" i="1"/>
  <c r="X2280" i="1"/>
  <c r="W2280" i="1"/>
  <c r="AE2280" i="1"/>
  <c r="AD2280" i="1"/>
  <c r="AC2280" i="1"/>
  <c r="AB2280" i="1"/>
  <c r="AA2280" i="1"/>
  <c r="Z2280" i="1"/>
  <c r="Y2280" i="1"/>
  <c r="X2270" i="1"/>
  <c r="W2270" i="1"/>
  <c r="AE2270" i="1"/>
  <c r="AD2270" i="1"/>
  <c r="AC2270" i="1"/>
  <c r="AB2270" i="1"/>
  <c r="AA2270" i="1"/>
  <c r="Z2270" i="1"/>
  <c r="Y2270" i="1"/>
  <c r="X2283" i="1"/>
  <c r="W2283" i="1"/>
  <c r="AE2283" i="1"/>
  <c r="AD2283" i="1"/>
  <c r="AC2283" i="1"/>
  <c r="AB2283" i="1"/>
  <c r="AA2283" i="1"/>
  <c r="Z2283" i="1"/>
  <c r="Y2283" i="1"/>
  <c r="X2279" i="1"/>
  <c r="W2279" i="1"/>
  <c r="AE2279" i="1"/>
  <c r="AD2279" i="1"/>
  <c r="AC2279" i="1"/>
  <c r="AB2279" i="1"/>
  <c r="AA2279" i="1"/>
  <c r="Z2279" i="1"/>
  <c r="Y2279" i="1"/>
  <c r="X2276" i="1"/>
  <c r="W2276" i="1"/>
  <c r="AE2276" i="1"/>
  <c r="AD2276" i="1"/>
  <c r="AC2276" i="1"/>
  <c r="AB2276" i="1"/>
  <c r="AA2276" i="1"/>
  <c r="Z2276" i="1"/>
  <c r="Y2276" i="1"/>
  <c r="X2281" i="1"/>
  <c r="W2281" i="1"/>
  <c r="AE2281" i="1"/>
  <c r="AD2281" i="1"/>
  <c r="AC2281" i="1"/>
  <c r="AB2281" i="1"/>
  <c r="AA2281" i="1"/>
  <c r="Z2281" i="1"/>
  <c r="Y2281" i="1"/>
  <c r="X2275" i="1"/>
  <c r="W2275" i="1"/>
  <c r="AE2275" i="1"/>
  <c r="AD2275" i="1"/>
  <c r="AC2275" i="1"/>
  <c r="AB2275" i="1"/>
  <c r="AA2275" i="1"/>
  <c r="Z2275" i="1"/>
  <c r="Y2275" i="1"/>
  <c r="X2274" i="1"/>
  <c r="W2274" i="1"/>
  <c r="AE2274" i="1"/>
  <c r="AD2274" i="1"/>
  <c r="AC2274" i="1"/>
  <c r="AB2274" i="1"/>
  <c r="AA2274" i="1"/>
  <c r="Z2274" i="1"/>
  <c r="Y2274" i="1"/>
  <c r="X2271" i="1"/>
  <c r="W2271" i="1"/>
  <c r="AE2271" i="1"/>
  <c r="AD2271" i="1"/>
  <c r="AC2271" i="1"/>
  <c r="AB2271" i="1"/>
  <c r="AA2271" i="1"/>
  <c r="Z2271" i="1"/>
  <c r="Y2271" i="1"/>
  <c r="X2278" i="1"/>
  <c r="W2278" i="1"/>
  <c r="AE2278" i="1"/>
  <c r="AD2278" i="1"/>
  <c r="AC2278" i="1"/>
  <c r="AB2278" i="1"/>
  <c r="AA2278" i="1"/>
  <c r="Z2278" i="1"/>
  <c r="Y2278" i="1"/>
  <c r="X2284" i="1"/>
  <c r="W2284" i="1"/>
  <c r="AE2284" i="1"/>
  <c r="AD2284" i="1"/>
  <c r="AC2284" i="1"/>
  <c r="AB2284" i="1"/>
  <c r="AA2284" i="1"/>
  <c r="Z2284" i="1"/>
  <c r="Y2284" i="1"/>
  <c r="X2259" i="1"/>
  <c r="W2259" i="1"/>
  <c r="AE2259" i="1"/>
  <c r="AD2259" i="1"/>
  <c r="AC2259" i="1"/>
  <c r="AB2259" i="1"/>
  <c r="AA2259" i="1"/>
  <c r="Z2259" i="1"/>
  <c r="Y2259" i="1"/>
  <c r="X2264" i="1"/>
  <c r="W2264" i="1"/>
  <c r="AE2264" i="1"/>
  <c r="AD2264" i="1"/>
  <c r="AC2264" i="1"/>
  <c r="AB2264" i="1"/>
  <c r="AA2264" i="1"/>
  <c r="Z2264" i="1"/>
  <c r="Y2264" i="1"/>
  <c r="X2268" i="1"/>
  <c r="W2268" i="1"/>
  <c r="AE2268" i="1"/>
  <c r="AD2268" i="1"/>
  <c r="AC2268" i="1"/>
  <c r="AB2268" i="1"/>
  <c r="AA2268" i="1"/>
  <c r="Z2268" i="1"/>
  <c r="Y2268" i="1"/>
  <c r="X2260" i="1"/>
  <c r="W2260" i="1"/>
  <c r="AE2260" i="1"/>
  <c r="AD2260" i="1"/>
  <c r="AC2260" i="1"/>
  <c r="AB2260" i="1"/>
  <c r="AA2260" i="1"/>
  <c r="Z2260" i="1"/>
  <c r="Y2260" i="1"/>
  <c r="X2261" i="1"/>
  <c r="W2261" i="1"/>
  <c r="AE2261" i="1"/>
  <c r="AD2261" i="1"/>
  <c r="AC2261" i="1"/>
  <c r="AB2261" i="1"/>
  <c r="AA2261" i="1"/>
  <c r="Z2261" i="1"/>
  <c r="Y2261" i="1"/>
  <c r="X2262" i="1"/>
  <c r="W2262" i="1"/>
  <c r="AE2262" i="1"/>
  <c r="AD2262" i="1"/>
  <c r="AC2262" i="1"/>
  <c r="AB2262" i="1"/>
  <c r="AA2262" i="1"/>
  <c r="Z2262" i="1"/>
  <c r="Y2262" i="1"/>
  <c r="X2266" i="1"/>
  <c r="W2266" i="1"/>
  <c r="AE2266" i="1"/>
  <c r="AD2266" i="1"/>
  <c r="AC2266" i="1"/>
  <c r="AB2266" i="1"/>
  <c r="AA2266" i="1"/>
  <c r="Z2266" i="1"/>
  <c r="Y2266" i="1"/>
  <c r="X2263" i="1"/>
  <c r="W2263" i="1"/>
  <c r="AE2263" i="1"/>
  <c r="AD2263" i="1"/>
  <c r="AC2263" i="1"/>
  <c r="AB2263" i="1"/>
  <c r="AA2263" i="1"/>
  <c r="Z2263" i="1"/>
  <c r="Y2263" i="1"/>
  <c r="X2265" i="1"/>
  <c r="W2265" i="1"/>
  <c r="AE2265" i="1"/>
  <c r="AD2265" i="1"/>
  <c r="AC2265" i="1"/>
  <c r="AB2265" i="1"/>
  <c r="AA2265" i="1"/>
  <c r="Z2265" i="1"/>
  <c r="Y2265" i="1"/>
  <c r="X2267" i="1"/>
  <c r="W2267" i="1"/>
  <c r="AE2267" i="1"/>
  <c r="AD2267" i="1"/>
  <c r="AC2267" i="1"/>
  <c r="AB2267" i="1"/>
  <c r="AA2267" i="1"/>
  <c r="Z2267" i="1"/>
  <c r="Y2267" i="1"/>
  <c r="X2246" i="1"/>
  <c r="W2246" i="1"/>
  <c r="AE2246" i="1"/>
  <c r="AD2246" i="1"/>
  <c r="AC2246" i="1"/>
  <c r="AB2246" i="1"/>
  <c r="AA2246" i="1"/>
  <c r="Z2246" i="1"/>
  <c r="Y2246" i="1"/>
  <c r="X2254" i="1"/>
  <c r="W2254" i="1"/>
  <c r="AE2254" i="1"/>
  <c r="AD2254" i="1"/>
  <c r="AC2254" i="1"/>
  <c r="AB2254" i="1"/>
  <c r="AA2254" i="1"/>
  <c r="Z2254" i="1"/>
  <c r="Y2254" i="1"/>
  <c r="X2258" i="1"/>
  <c r="W2258" i="1"/>
  <c r="AE2258" i="1"/>
  <c r="AD2258" i="1"/>
  <c r="AC2258" i="1"/>
  <c r="AB2258" i="1"/>
  <c r="AA2258" i="1"/>
  <c r="Z2258" i="1"/>
  <c r="Y2258" i="1"/>
  <c r="X2249" i="1"/>
  <c r="W2249" i="1"/>
  <c r="AE2249" i="1"/>
  <c r="AD2249" i="1"/>
  <c r="AC2249" i="1"/>
  <c r="AB2249" i="1"/>
  <c r="AA2249" i="1"/>
  <c r="Z2249" i="1"/>
  <c r="Y2249" i="1"/>
  <c r="X2244" i="1"/>
  <c r="W2244" i="1"/>
  <c r="AE2244" i="1"/>
  <c r="AD2244" i="1"/>
  <c r="AC2244" i="1"/>
  <c r="AB2244" i="1"/>
  <c r="AA2244" i="1"/>
  <c r="Z2244" i="1"/>
  <c r="Y2244" i="1"/>
  <c r="X2253" i="1"/>
  <c r="W2253" i="1"/>
  <c r="AE2253" i="1"/>
  <c r="AD2253" i="1"/>
  <c r="AC2253" i="1"/>
  <c r="AB2253" i="1"/>
  <c r="AA2253" i="1"/>
  <c r="Z2253" i="1"/>
  <c r="Y2253" i="1"/>
  <c r="X2250" i="1"/>
  <c r="W2250" i="1"/>
  <c r="AE2250" i="1"/>
  <c r="AD2250" i="1"/>
  <c r="AC2250" i="1"/>
  <c r="AB2250" i="1"/>
  <c r="AA2250" i="1"/>
  <c r="Z2250" i="1"/>
  <c r="Y2250" i="1"/>
  <c r="X2247" i="1"/>
  <c r="W2247" i="1"/>
  <c r="AE2247" i="1"/>
  <c r="AD2247" i="1"/>
  <c r="AC2247" i="1"/>
  <c r="AB2247" i="1"/>
  <c r="AA2247" i="1"/>
  <c r="Z2247" i="1"/>
  <c r="Y2247" i="1"/>
  <c r="X2255" i="1"/>
  <c r="W2255" i="1"/>
  <c r="AE2255" i="1"/>
  <c r="AD2255" i="1"/>
  <c r="AC2255" i="1"/>
  <c r="AB2255" i="1"/>
  <c r="AA2255" i="1"/>
  <c r="Z2255" i="1"/>
  <c r="Y2255" i="1"/>
  <c r="X2252" i="1"/>
  <c r="W2252" i="1"/>
  <c r="AE2252" i="1"/>
  <c r="AD2252" i="1"/>
  <c r="AC2252" i="1"/>
  <c r="AB2252" i="1"/>
  <c r="AA2252" i="1"/>
  <c r="Z2252" i="1"/>
  <c r="Y2252" i="1"/>
  <c r="X2245" i="1"/>
  <c r="W2245" i="1"/>
  <c r="AE2245" i="1"/>
  <c r="AD2245" i="1"/>
  <c r="AC2245" i="1"/>
  <c r="AB2245" i="1"/>
  <c r="AA2245" i="1"/>
  <c r="Z2245" i="1"/>
  <c r="Y2245" i="1"/>
  <c r="X2248" i="1"/>
  <c r="W2248" i="1"/>
  <c r="AE2248" i="1"/>
  <c r="AD2248" i="1"/>
  <c r="AC2248" i="1"/>
  <c r="AB2248" i="1"/>
  <c r="AA2248" i="1"/>
  <c r="Z2248" i="1"/>
  <c r="Y2248" i="1"/>
  <c r="X2251" i="1"/>
  <c r="W2251" i="1"/>
  <c r="AE2251" i="1"/>
  <c r="AD2251" i="1"/>
  <c r="AC2251" i="1"/>
  <c r="AB2251" i="1"/>
  <c r="AA2251" i="1"/>
  <c r="Z2251" i="1"/>
  <c r="Y2251" i="1"/>
  <c r="X2256" i="1"/>
  <c r="W2256" i="1"/>
  <c r="AE2256" i="1"/>
  <c r="AD2256" i="1"/>
  <c r="AC2256" i="1"/>
  <c r="AB2256" i="1"/>
  <c r="AA2256" i="1"/>
  <c r="Z2256" i="1"/>
  <c r="Y2256" i="1"/>
  <c r="X2257" i="1"/>
  <c r="W2257" i="1"/>
  <c r="AE2257" i="1"/>
  <c r="AD2257" i="1"/>
  <c r="AC2257" i="1"/>
  <c r="AB2257" i="1"/>
  <c r="AA2257" i="1"/>
  <c r="Z2257" i="1"/>
  <c r="Y2257" i="1"/>
  <c r="X2234" i="1"/>
  <c r="W2234" i="1"/>
  <c r="AE2234" i="1"/>
  <c r="AD2234" i="1"/>
  <c r="AC2234" i="1"/>
  <c r="AB2234" i="1"/>
  <c r="AA2234" i="1"/>
  <c r="Z2234" i="1"/>
  <c r="Y2234" i="1"/>
  <c r="X2237" i="1"/>
  <c r="W2237" i="1"/>
  <c r="AE2237" i="1"/>
  <c r="AD2237" i="1"/>
  <c r="AC2237" i="1"/>
  <c r="AB2237" i="1"/>
  <c r="AA2237" i="1"/>
  <c r="Z2237" i="1"/>
  <c r="Y2237" i="1"/>
  <c r="X2243" i="1"/>
  <c r="W2243" i="1"/>
  <c r="AE2243" i="1"/>
  <c r="AD2243" i="1"/>
  <c r="AC2243" i="1"/>
  <c r="AB2243" i="1"/>
  <c r="AA2243" i="1"/>
  <c r="Z2243" i="1"/>
  <c r="Y2243" i="1"/>
  <c r="X2240" i="1"/>
  <c r="W2240" i="1"/>
  <c r="AE2240" i="1"/>
  <c r="AD2240" i="1"/>
  <c r="AC2240" i="1"/>
  <c r="AB2240" i="1"/>
  <c r="AA2240" i="1"/>
  <c r="Z2240" i="1"/>
  <c r="Y2240" i="1"/>
  <c r="X2236" i="1"/>
  <c r="W2236" i="1"/>
  <c r="AE2236" i="1"/>
  <c r="AD2236" i="1"/>
  <c r="AC2236" i="1"/>
  <c r="AB2236" i="1"/>
  <c r="AA2236" i="1"/>
  <c r="Z2236" i="1"/>
  <c r="Y2236" i="1"/>
  <c r="X2241" i="1"/>
  <c r="W2241" i="1"/>
  <c r="AE2241" i="1"/>
  <c r="AD2241" i="1"/>
  <c r="AC2241" i="1"/>
  <c r="AB2241" i="1"/>
  <c r="AA2241" i="1"/>
  <c r="Z2241" i="1"/>
  <c r="Y2241" i="1"/>
  <c r="X2239" i="1"/>
  <c r="W2239" i="1"/>
  <c r="AE2239" i="1"/>
  <c r="AD2239" i="1"/>
  <c r="AC2239" i="1"/>
  <c r="AB2239" i="1"/>
  <c r="AA2239" i="1"/>
  <c r="Z2239" i="1"/>
  <c r="Y2239" i="1"/>
  <c r="X2232" i="1"/>
  <c r="W2232" i="1"/>
  <c r="AE2232" i="1"/>
  <c r="AD2232" i="1"/>
  <c r="AC2232" i="1"/>
  <c r="AB2232" i="1"/>
  <c r="AA2232" i="1"/>
  <c r="Z2232" i="1"/>
  <c r="Y2232" i="1"/>
  <c r="X2235" i="1"/>
  <c r="W2235" i="1"/>
  <c r="AE2235" i="1"/>
  <c r="AD2235" i="1"/>
  <c r="AC2235" i="1"/>
  <c r="AB2235" i="1"/>
  <c r="AA2235" i="1"/>
  <c r="Z2235" i="1"/>
  <c r="Y2235" i="1"/>
  <c r="X2233" i="1"/>
  <c r="W2233" i="1"/>
  <c r="AE2233" i="1"/>
  <c r="AD2233" i="1"/>
  <c r="AC2233" i="1"/>
  <c r="AB2233" i="1"/>
  <c r="AA2233" i="1"/>
  <c r="Z2233" i="1"/>
  <c r="Y2233" i="1"/>
  <c r="X2238" i="1"/>
  <c r="W2238" i="1"/>
  <c r="AE2238" i="1"/>
  <c r="AD2238" i="1"/>
  <c r="AC2238" i="1"/>
  <c r="AB2238" i="1"/>
  <c r="AA2238" i="1"/>
  <c r="Z2238" i="1"/>
  <c r="Y2238" i="1"/>
  <c r="X2242" i="1"/>
  <c r="W2242" i="1"/>
  <c r="AE2242" i="1"/>
  <c r="AD2242" i="1"/>
  <c r="AC2242" i="1"/>
  <c r="AB2242" i="1"/>
  <c r="AA2242" i="1"/>
  <c r="Z2242" i="1"/>
  <c r="Y2242" i="1"/>
  <c r="X2218" i="1"/>
  <c r="W2218" i="1"/>
  <c r="AE2218" i="1"/>
  <c r="AD2218" i="1"/>
  <c r="AC2218" i="1"/>
  <c r="AB2218" i="1"/>
  <c r="AA2218" i="1"/>
  <c r="Z2218" i="1"/>
  <c r="Y2218" i="1"/>
  <c r="X2222" i="1"/>
  <c r="W2222" i="1"/>
  <c r="AE2222" i="1"/>
  <c r="AD2222" i="1"/>
  <c r="AC2222" i="1"/>
  <c r="AB2222" i="1"/>
  <c r="AA2222" i="1"/>
  <c r="Z2222" i="1"/>
  <c r="Y2222" i="1"/>
  <c r="X2225" i="1"/>
  <c r="W2225" i="1"/>
  <c r="AE2225" i="1"/>
  <c r="AD2225" i="1"/>
  <c r="AC2225" i="1"/>
  <c r="AB2225" i="1"/>
  <c r="AA2225" i="1"/>
  <c r="Z2225" i="1"/>
  <c r="Y2225" i="1"/>
  <c r="X2230" i="1"/>
  <c r="W2230" i="1"/>
  <c r="AE2230" i="1"/>
  <c r="AD2230" i="1"/>
  <c r="AC2230" i="1"/>
  <c r="AB2230" i="1"/>
  <c r="AA2230" i="1"/>
  <c r="Z2230" i="1"/>
  <c r="Y2230" i="1"/>
  <c r="X2221" i="1"/>
  <c r="W2221" i="1"/>
  <c r="AE2221" i="1"/>
  <c r="AD2221" i="1"/>
  <c r="AC2221" i="1"/>
  <c r="AB2221" i="1"/>
  <c r="AA2221" i="1"/>
  <c r="Z2221" i="1"/>
  <c r="Y2221" i="1"/>
  <c r="X2216" i="1"/>
  <c r="W2216" i="1"/>
  <c r="AE2216" i="1"/>
  <c r="AD2216" i="1"/>
  <c r="AC2216" i="1"/>
  <c r="AB2216" i="1"/>
  <c r="AA2216" i="1"/>
  <c r="Z2216" i="1"/>
  <c r="Y2216" i="1"/>
  <c r="X2227" i="1"/>
  <c r="W2227" i="1"/>
  <c r="AE2227" i="1"/>
  <c r="AD2227" i="1"/>
  <c r="AC2227" i="1"/>
  <c r="AB2227" i="1"/>
  <c r="AA2227" i="1"/>
  <c r="Z2227" i="1"/>
  <c r="Y2227" i="1"/>
  <c r="X2223" i="1"/>
  <c r="W2223" i="1"/>
  <c r="AE2223" i="1"/>
  <c r="AD2223" i="1"/>
  <c r="AC2223" i="1"/>
  <c r="AB2223" i="1"/>
  <c r="AA2223" i="1"/>
  <c r="Z2223" i="1"/>
  <c r="Y2223" i="1"/>
  <c r="X2224" i="1"/>
  <c r="W2224" i="1"/>
  <c r="AE2224" i="1"/>
  <c r="AD2224" i="1"/>
  <c r="AC2224" i="1"/>
  <c r="AB2224" i="1"/>
  <c r="AA2224" i="1"/>
  <c r="Z2224" i="1"/>
  <c r="Y2224" i="1"/>
  <c r="X2226" i="1"/>
  <c r="W2226" i="1"/>
  <c r="AE2226" i="1"/>
  <c r="AD2226" i="1"/>
  <c r="AC2226" i="1"/>
  <c r="AB2226" i="1"/>
  <c r="AA2226" i="1"/>
  <c r="Z2226" i="1"/>
  <c r="Y2226" i="1"/>
  <c r="X2229" i="1"/>
  <c r="W2229" i="1"/>
  <c r="AE2229" i="1"/>
  <c r="AD2229" i="1"/>
  <c r="AC2229" i="1"/>
  <c r="AB2229" i="1"/>
  <c r="AA2229" i="1"/>
  <c r="Z2229" i="1"/>
  <c r="Y2229" i="1"/>
  <c r="X2217" i="1"/>
  <c r="W2217" i="1"/>
  <c r="AE2217" i="1"/>
  <c r="AD2217" i="1"/>
  <c r="AC2217" i="1"/>
  <c r="AB2217" i="1"/>
  <c r="AA2217" i="1"/>
  <c r="Z2217" i="1"/>
  <c r="Y2217" i="1"/>
  <c r="X2219" i="1"/>
  <c r="W2219" i="1"/>
  <c r="AE2219" i="1"/>
  <c r="AD2219" i="1"/>
  <c r="AC2219" i="1"/>
  <c r="AB2219" i="1"/>
  <c r="AA2219" i="1"/>
  <c r="Z2219" i="1"/>
  <c r="Y2219" i="1"/>
  <c r="X2220" i="1"/>
  <c r="W2220" i="1"/>
  <c r="AE2220" i="1"/>
  <c r="AD2220" i="1"/>
  <c r="AC2220" i="1"/>
  <c r="AB2220" i="1"/>
  <c r="AA2220" i="1"/>
  <c r="Z2220" i="1"/>
  <c r="Y2220" i="1"/>
  <c r="X2231" i="1"/>
  <c r="W2231" i="1"/>
  <c r="AE2231" i="1"/>
  <c r="AD2231" i="1"/>
  <c r="AC2231" i="1"/>
  <c r="AB2231" i="1"/>
  <c r="AA2231" i="1"/>
  <c r="Z2231" i="1"/>
  <c r="Y2231" i="1"/>
  <c r="X2228" i="1"/>
  <c r="W2228" i="1"/>
  <c r="AE2228" i="1"/>
  <c r="AD2228" i="1"/>
  <c r="AC2228" i="1"/>
  <c r="AB2228" i="1"/>
  <c r="AA2228" i="1"/>
  <c r="Z2228" i="1"/>
  <c r="Y2228" i="1"/>
  <c r="X2202" i="1"/>
  <c r="W2202" i="1"/>
  <c r="AE2202" i="1"/>
  <c r="AD2202" i="1"/>
  <c r="AC2202" i="1"/>
  <c r="AB2202" i="1"/>
  <c r="AA2202" i="1"/>
  <c r="Z2202" i="1"/>
  <c r="Y2202" i="1"/>
  <c r="X2204" i="1"/>
  <c r="W2204" i="1"/>
  <c r="AE2204" i="1"/>
  <c r="AD2204" i="1"/>
  <c r="AC2204" i="1"/>
  <c r="AB2204" i="1"/>
  <c r="AA2204" i="1"/>
  <c r="Z2204" i="1"/>
  <c r="Y2204" i="1"/>
  <c r="X2209" i="1"/>
  <c r="W2209" i="1"/>
  <c r="AE2209" i="1"/>
  <c r="AD2209" i="1"/>
  <c r="AC2209" i="1"/>
  <c r="AB2209" i="1"/>
  <c r="AA2209" i="1"/>
  <c r="Z2209" i="1"/>
  <c r="Y2209" i="1"/>
  <c r="X2211" i="1"/>
  <c r="W2211" i="1"/>
  <c r="AE2211" i="1"/>
  <c r="AD2211" i="1"/>
  <c r="AC2211" i="1"/>
  <c r="AB2211" i="1"/>
  <c r="AA2211" i="1"/>
  <c r="Z2211" i="1"/>
  <c r="Y2211" i="1"/>
  <c r="X2207" i="1"/>
  <c r="W2207" i="1"/>
  <c r="AE2207" i="1"/>
  <c r="AD2207" i="1"/>
  <c r="AC2207" i="1"/>
  <c r="AB2207" i="1"/>
  <c r="AA2207" i="1"/>
  <c r="Z2207" i="1"/>
  <c r="Y2207" i="1"/>
  <c r="X2200" i="1"/>
  <c r="W2200" i="1"/>
  <c r="AE2200" i="1"/>
  <c r="AD2200" i="1"/>
  <c r="AC2200" i="1"/>
  <c r="AB2200" i="1"/>
  <c r="AA2200" i="1"/>
  <c r="Z2200" i="1"/>
  <c r="Y2200" i="1"/>
  <c r="X2215" i="1"/>
  <c r="W2215" i="1"/>
  <c r="AE2215" i="1"/>
  <c r="AD2215" i="1"/>
  <c r="AC2215" i="1"/>
  <c r="AB2215" i="1"/>
  <c r="AA2215" i="1"/>
  <c r="Z2215" i="1"/>
  <c r="Y2215" i="1"/>
  <c r="X2205" i="1"/>
  <c r="W2205" i="1"/>
  <c r="AE2205" i="1"/>
  <c r="AD2205" i="1"/>
  <c r="AC2205" i="1"/>
  <c r="AB2205" i="1"/>
  <c r="AA2205" i="1"/>
  <c r="Z2205" i="1"/>
  <c r="Y2205" i="1"/>
  <c r="X2203" i="1"/>
  <c r="W2203" i="1"/>
  <c r="AE2203" i="1"/>
  <c r="AD2203" i="1"/>
  <c r="AC2203" i="1"/>
  <c r="AB2203" i="1"/>
  <c r="AA2203" i="1"/>
  <c r="Z2203" i="1"/>
  <c r="Y2203" i="1"/>
  <c r="X2213" i="1"/>
  <c r="W2213" i="1"/>
  <c r="AE2213" i="1"/>
  <c r="AD2213" i="1"/>
  <c r="AC2213" i="1"/>
  <c r="AB2213" i="1"/>
  <c r="AA2213" i="1"/>
  <c r="Z2213" i="1"/>
  <c r="Y2213" i="1"/>
  <c r="X2214" i="1"/>
  <c r="W2214" i="1"/>
  <c r="AE2214" i="1"/>
  <c r="AD2214" i="1"/>
  <c r="AC2214" i="1"/>
  <c r="AB2214" i="1"/>
  <c r="AA2214" i="1"/>
  <c r="Z2214" i="1"/>
  <c r="Y2214" i="1"/>
  <c r="X2201" i="1"/>
  <c r="W2201" i="1"/>
  <c r="AE2201" i="1"/>
  <c r="AD2201" i="1"/>
  <c r="AC2201" i="1"/>
  <c r="AB2201" i="1"/>
  <c r="AA2201" i="1"/>
  <c r="Z2201" i="1"/>
  <c r="Y2201" i="1"/>
  <c r="X2206" i="1"/>
  <c r="W2206" i="1"/>
  <c r="AE2206" i="1"/>
  <c r="AD2206" i="1"/>
  <c r="AC2206" i="1"/>
  <c r="AB2206" i="1"/>
  <c r="AA2206" i="1"/>
  <c r="Z2206" i="1"/>
  <c r="Y2206" i="1"/>
  <c r="X2208" i="1"/>
  <c r="W2208" i="1"/>
  <c r="AE2208" i="1"/>
  <c r="AD2208" i="1"/>
  <c r="AC2208" i="1"/>
  <c r="AB2208" i="1"/>
  <c r="AA2208" i="1"/>
  <c r="Z2208" i="1"/>
  <c r="Y2208" i="1"/>
  <c r="X2210" i="1"/>
  <c r="W2210" i="1"/>
  <c r="AE2210" i="1"/>
  <c r="AD2210" i="1"/>
  <c r="AC2210" i="1"/>
  <c r="AB2210" i="1"/>
  <c r="AA2210" i="1"/>
  <c r="Z2210" i="1"/>
  <c r="Y2210" i="1"/>
  <c r="X2212" i="1"/>
  <c r="W2212" i="1"/>
  <c r="AE2212" i="1"/>
  <c r="AD2212" i="1"/>
  <c r="AC2212" i="1"/>
  <c r="AB2212" i="1"/>
  <c r="AA2212" i="1"/>
  <c r="Z2212" i="1"/>
  <c r="Y2212" i="1"/>
  <c r="X2186" i="1"/>
  <c r="W2186" i="1"/>
  <c r="AE2186" i="1"/>
  <c r="AD2186" i="1"/>
  <c r="AC2186" i="1"/>
  <c r="AB2186" i="1"/>
  <c r="AA2186" i="1"/>
  <c r="Z2186" i="1"/>
  <c r="Y2186" i="1"/>
  <c r="X2190" i="1"/>
  <c r="W2190" i="1"/>
  <c r="AE2190" i="1"/>
  <c r="AD2190" i="1"/>
  <c r="AC2190" i="1"/>
  <c r="AB2190" i="1"/>
  <c r="AA2190" i="1"/>
  <c r="Z2190" i="1"/>
  <c r="Y2190" i="1"/>
  <c r="X2193" i="1"/>
  <c r="W2193" i="1"/>
  <c r="AE2193" i="1"/>
  <c r="AD2193" i="1"/>
  <c r="AC2193" i="1"/>
  <c r="AB2193" i="1"/>
  <c r="AA2193" i="1"/>
  <c r="Z2193" i="1"/>
  <c r="Y2193" i="1"/>
  <c r="X2194" i="1"/>
  <c r="W2194" i="1"/>
  <c r="AE2194" i="1"/>
  <c r="AD2194" i="1"/>
  <c r="AC2194" i="1"/>
  <c r="AB2194" i="1"/>
  <c r="AA2194" i="1"/>
  <c r="Z2194" i="1"/>
  <c r="Y2194" i="1"/>
  <c r="X2185" i="1"/>
  <c r="W2185" i="1"/>
  <c r="AE2185" i="1"/>
  <c r="AD2185" i="1"/>
  <c r="AC2185" i="1"/>
  <c r="AB2185" i="1"/>
  <c r="AA2185" i="1"/>
  <c r="Z2185" i="1"/>
  <c r="Y2185" i="1"/>
  <c r="X2184" i="1"/>
  <c r="W2184" i="1"/>
  <c r="AE2184" i="1"/>
  <c r="AD2184" i="1"/>
  <c r="AC2184" i="1"/>
  <c r="AB2184" i="1"/>
  <c r="AA2184" i="1"/>
  <c r="Z2184" i="1"/>
  <c r="Y2184" i="1"/>
  <c r="X2199" i="1"/>
  <c r="W2199" i="1"/>
  <c r="AE2199" i="1"/>
  <c r="AD2199" i="1"/>
  <c r="AC2199" i="1"/>
  <c r="AB2199" i="1"/>
  <c r="AA2199" i="1"/>
  <c r="Z2199" i="1"/>
  <c r="Y2199" i="1"/>
  <c r="X2192" i="1"/>
  <c r="W2192" i="1"/>
  <c r="AE2192" i="1"/>
  <c r="AD2192" i="1"/>
  <c r="AC2192" i="1"/>
  <c r="AB2192" i="1"/>
  <c r="AA2192" i="1"/>
  <c r="Z2192" i="1"/>
  <c r="Y2192" i="1"/>
  <c r="X2189" i="1"/>
  <c r="W2189" i="1"/>
  <c r="AE2189" i="1"/>
  <c r="AD2189" i="1"/>
  <c r="AC2189" i="1"/>
  <c r="AB2189" i="1"/>
  <c r="AA2189" i="1"/>
  <c r="Z2189" i="1"/>
  <c r="Y2189" i="1"/>
  <c r="X2196" i="1"/>
  <c r="W2196" i="1"/>
  <c r="AE2196" i="1"/>
  <c r="AD2196" i="1"/>
  <c r="AC2196" i="1"/>
  <c r="AB2196" i="1"/>
  <c r="AA2196" i="1"/>
  <c r="Z2196" i="1"/>
  <c r="Y2196" i="1"/>
  <c r="X2198" i="1"/>
  <c r="W2198" i="1"/>
  <c r="AE2198" i="1"/>
  <c r="AD2198" i="1"/>
  <c r="AC2198" i="1"/>
  <c r="AB2198" i="1"/>
  <c r="AA2198" i="1"/>
  <c r="Z2198" i="1"/>
  <c r="Y2198" i="1"/>
  <c r="X2187" i="1"/>
  <c r="W2187" i="1"/>
  <c r="AE2187" i="1"/>
  <c r="AD2187" i="1"/>
  <c r="AC2187" i="1"/>
  <c r="AB2187" i="1"/>
  <c r="AA2187" i="1"/>
  <c r="Z2187" i="1"/>
  <c r="Y2187" i="1"/>
  <c r="X2188" i="1"/>
  <c r="W2188" i="1"/>
  <c r="AE2188" i="1"/>
  <c r="AD2188" i="1"/>
  <c r="AC2188" i="1"/>
  <c r="AB2188" i="1"/>
  <c r="AA2188" i="1"/>
  <c r="Z2188" i="1"/>
  <c r="Y2188" i="1"/>
  <c r="X2191" i="1"/>
  <c r="W2191" i="1"/>
  <c r="AE2191" i="1"/>
  <c r="AD2191" i="1"/>
  <c r="AC2191" i="1"/>
  <c r="AB2191" i="1"/>
  <c r="AA2191" i="1"/>
  <c r="Z2191" i="1"/>
  <c r="Y2191" i="1"/>
  <c r="X2195" i="1"/>
  <c r="W2195" i="1"/>
  <c r="AE2195" i="1"/>
  <c r="AD2195" i="1"/>
  <c r="AC2195" i="1"/>
  <c r="AB2195" i="1"/>
  <c r="AA2195" i="1"/>
  <c r="Z2195" i="1"/>
  <c r="Y2195" i="1"/>
  <c r="X2197" i="1"/>
  <c r="W2197" i="1"/>
  <c r="AE2197" i="1"/>
  <c r="AD2197" i="1"/>
  <c r="AC2197" i="1"/>
  <c r="AB2197" i="1"/>
  <c r="AA2197" i="1"/>
  <c r="Z2197" i="1"/>
  <c r="Y2197" i="1"/>
  <c r="X2178" i="1"/>
  <c r="W2178" i="1"/>
  <c r="AE2178" i="1"/>
  <c r="AD2178" i="1"/>
  <c r="AC2178" i="1"/>
  <c r="AB2178" i="1"/>
  <c r="AA2178" i="1"/>
  <c r="Z2178" i="1"/>
  <c r="Y2178" i="1"/>
  <c r="X2177" i="1"/>
  <c r="W2177" i="1"/>
  <c r="AE2177" i="1"/>
  <c r="AD2177" i="1"/>
  <c r="AC2177" i="1"/>
  <c r="AB2177" i="1"/>
  <c r="AA2177" i="1"/>
  <c r="Z2177" i="1"/>
  <c r="Y2177" i="1"/>
  <c r="X2180" i="1"/>
  <c r="W2180" i="1"/>
  <c r="AE2180" i="1"/>
  <c r="AD2180" i="1"/>
  <c r="AC2180" i="1"/>
  <c r="AB2180" i="1"/>
  <c r="AA2180" i="1"/>
  <c r="Z2180" i="1"/>
  <c r="Y2180" i="1"/>
  <c r="X2171" i="1"/>
  <c r="W2171" i="1"/>
  <c r="AE2171" i="1"/>
  <c r="AD2171" i="1"/>
  <c r="AC2171" i="1"/>
  <c r="AB2171" i="1"/>
  <c r="AA2171" i="1"/>
  <c r="Z2171" i="1"/>
  <c r="Y2171" i="1"/>
  <c r="X2170" i="1"/>
  <c r="W2170" i="1"/>
  <c r="AE2170" i="1"/>
  <c r="AD2170" i="1"/>
  <c r="AC2170" i="1"/>
  <c r="AB2170" i="1"/>
  <c r="AA2170" i="1"/>
  <c r="Z2170" i="1"/>
  <c r="Y2170" i="1"/>
  <c r="X2179" i="1"/>
  <c r="W2179" i="1"/>
  <c r="AE2179" i="1"/>
  <c r="AD2179" i="1"/>
  <c r="AC2179" i="1"/>
  <c r="AB2179" i="1"/>
  <c r="AA2179" i="1"/>
  <c r="Z2179" i="1"/>
  <c r="Y2179" i="1"/>
  <c r="X2172" i="1"/>
  <c r="W2172" i="1"/>
  <c r="AE2172" i="1"/>
  <c r="AD2172" i="1"/>
  <c r="AC2172" i="1"/>
  <c r="AB2172" i="1"/>
  <c r="AA2172" i="1"/>
  <c r="Z2172" i="1"/>
  <c r="Y2172" i="1"/>
  <c r="X2176" i="1"/>
  <c r="W2176" i="1"/>
  <c r="AE2176" i="1"/>
  <c r="AD2176" i="1"/>
  <c r="AC2176" i="1"/>
  <c r="AB2176" i="1"/>
  <c r="AA2176" i="1"/>
  <c r="Z2176" i="1"/>
  <c r="Y2176" i="1"/>
  <c r="X2182" i="1"/>
  <c r="W2182" i="1"/>
  <c r="AE2182" i="1"/>
  <c r="AD2182" i="1"/>
  <c r="AC2182" i="1"/>
  <c r="AB2182" i="1"/>
  <c r="AA2182" i="1"/>
  <c r="Z2182" i="1"/>
  <c r="Y2182" i="1"/>
  <c r="X2173" i="1"/>
  <c r="W2173" i="1"/>
  <c r="AE2173" i="1"/>
  <c r="AD2173" i="1"/>
  <c r="AC2173" i="1"/>
  <c r="AB2173" i="1"/>
  <c r="AA2173" i="1"/>
  <c r="Z2173" i="1"/>
  <c r="Y2173" i="1"/>
  <c r="X2174" i="1"/>
  <c r="W2174" i="1"/>
  <c r="AE2174" i="1"/>
  <c r="AD2174" i="1"/>
  <c r="AC2174" i="1"/>
  <c r="AB2174" i="1"/>
  <c r="AA2174" i="1"/>
  <c r="Z2174" i="1"/>
  <c r="Y2174" i="1"/>
  <c r="X2175" i="1"/>
  <c r="W2175" i="1"/>
  <c r="AE2175" i="1"/>
  <c r="AD2175" i="1"/>
  <c r="AC2175" i="1"/>
  <c r="AB2175" i="1"/>
  <c r="AA2175" i="1"/>
  <c r="Z2175" i="1"/>
  <c r="Y2175" i="1"/>
  <c r="X2181" i="1"/>
  <c r="W2181" i="1"/>
  <c r="AE2181" i="1"/>
  <c r="AD2181" i="1"/>
  <c r="AC2181" i="1"/>
  <c r="AB2181" i="1"/>
  <c r="AA2181" i="1"/>
  <c r="Z2181" i="1"/>
  <c r="Y2181" i="1"/>
  <c r="X2183" i="1"/>
  <c r="W2183" i="1"/>
  <c r="AE2183" i="1"/>
  <c r="AD2183" i="1"/>
  <c r="AC2183" i="1"/>
  <c r="AB2183" i="1"/>
  <c r="AA2183" i="1"/>
  <c r="Z2183" i="1"/>
  <c r="Y2183" i="1"/>
  <c r="X2161" i="1"/>
  <c r="W2161" i="1"/>
  <c r="AE2161" i="1"/>
  <c r="AD2161" i="1"/>
  <c r="AC2161" i="1"/>
  <c r="AB2161" i="1"/>
  <c r="AA2161" i="1"/>
  <c r="Z2161" i="1"/>
  <c r="Y2161" i="1"/>
  <c r="X2165" i="1"/>
  <c r="W2165" i="1"/>
  <c r="AE2165" i="1"/>
  <c r="AD2165" i="1"/>
  <c r="AC2165" i="1"/>
  <c r="AB2165" i="1"/>
  <c r="AA2165" i="1"/>
  <c r="Z2165" i="1"/>
  <c r="Y2165" i="1"/>
  <c r="X2166" i="1"/>
  <c r="W2166" i="1"/>
  <c r="AE2166" i="1"/>
  <c r="AD2166" i="1"/>
  <c r="AC2166" i="1"/>
  <c r="AB2166" i="1"/>
  <c r="AA2166" i="1"/>
  <c r="Z2166" i="1"/>
  <c r="Y2166" i="1"/>
  <c r="X2160" i="1"/>
  <c r="W2160" i="1"/>
  <c r="AE2160" i="1"/>
  <c r="AD2160" i="1"/>
  <c r="AC2160" i="1"/>
  <c r="AB2160" i="1"/>
  <c r="AA2160" i="1"/>
  <c r="Z2160" i="1"/>
  <c r="Y2160" i="1"/>
  <c r="X2155" i="1"/>
  <c r="W2155" i="1"/>
  <c r="AE2155" i="1"/>
  <c r="AD2155" i="1"/>
  <c r="AC2155" i="1"/>
  <c r="AB2155" i="1"/>
  <c r="AA2155" i="1"/>
  <c r="Z2155" i="1"/>
  <c r="Y2155" i="1"/>
  <c r="X2167" i="1"/>
  <c r="W2167" i="1"/>
  <c r="AE2167" i="1"/>
  <c r="AD2167" i="1"/>
  <c r="AC2167" i="1"/>
  <c r="AB2167" i="1"/>
  <c r="AA2167" i="1"/>
  <c r="Z2167" i="1"/>
  <c r="Y2167" i="1"/>
  <c r="X2162" i="1"/>
  <c r="W2162" i="1"/>
  <c r="AE2162" i="1"/>
  <c r="AD2162" i="1"/>
  <c r="AC2162" i="1"/>
  <c r="AB2162" i="1"/>
  <c r="AA2162" i="1"/>
  <c r="Z2162" i="1"/>
  <c r="Y2162" i="1"/>
  <c r="X2159" i="1"/>
  <c r="W2159" i="1"/>
  <c r="AE2159" i="1"/>
  <c r="AD2159" i="1"/>
  <c r="AC2159" i="1"/>
  <c r="AB2159" i="1"/>
  <c r="AA2159" i="1"/>
  <c r="Z2159" i="1"/>
  <c r="Y2159" i="1"/>
  <c r="X2163" i="1"/>
  <c r="W2163" i="1"/>
  <c r="AE2163" i="1"/>
  <c r="AD2163" i="1"/>
  <c r="AC2163" i="1"/>
  <c r="AB2163" i="1"/>
  <c r="AA2163" i="1"/>
  <c r="Z2163" i="1"/>
  <c r="Y2163" i="1"/>
  <c r="X2169" i="1"/>
  <c r="W2169" i="1"/>
  <c r="AE2169" i="1"/>
  <c r="AD2169" i="1"/>
  <c r="AC2169" i="1"/>
  <c r="AB2169" i="1"/>
  <c r="AA2169" i="1"/>
  <c r="Z2169" i="1"/>
  <c r="Y2169" i="1"/>
  <c r="X2156" i="1"/>
  <c r="W2156" i="1"/>
  <c r="AE2156" i="1"/>
  <c r="AD2156" i="1"/>
  <c r="AC2156" i="1"/>
  <c r="AB2156" i="1"/>
  <c r="AA2156" i="1"/>
  <c r="Z2156" i="1"/>
  <c r="Y2156" i="1"/>
  <c r="X2157" i="1"/>
  <c r="W2157" i="1"/>
  <c r="AE2157" i="1"/>
  <c r="AD2157" i="1"/>
  <c r="AC2157" i="1"/>
  <c r="AB2157" i="1"/>
  <c r="AA2157" i="1"/>
  <c r="Z2157" i="1"/>
  <c r="Y2157" i="1"/>
  <c r="X2158" i="1"/>
  <c r="W2158" i="1"/>
  <c r="AE2158" i="1"/>
  <c r="AD2158" i="1"/>
  <c r="AC2158" i="1"/>
  <c r="AB2158" i="1"/>
  <c r="AA2158" i="1"/>
  <c r="Z2158" i="1"/>
  <c r="Y2158" i="1"/>
  <c r="X2168" i="1"/>
  <c r="W2168" i="1"/>
  <c r="AE2168" i="1"/>
  <c r="AD2168" i="1"/>
  <c r="AC2168" i="1"/>
  <c r="AB2168" i="1"/>
  <c r="AA2168" i="1"/>
  <c r="Z2168" i="1"/>
  <c r="Y2168" i="1"/>
  <c r="X2164" i="1"/>
  <c r="W2164" i="1"/>
  <c r="AE2164" i="1"/>
  <c r="AD2164" i="1"/>
  <c r="AC2164" i="1"/>
  <c r="AB2164" i="1"/>
  <c r="AA2164" i="1"/>
  <c r="Z2164" i="1"/>
  <c r="Y2164" i="1"/>
  <c r="X2144" i="1"/>
  <c r="W2144" i="1"/>
  <c r="AE2144" i="1"/>
  <c r="AD2144" i="1"/>
  <c r="AC2144" i="1"/>
  <c r="AB2144" i="1"/>
  <c r="AA2144" i="1"/>
  <c r="Z2144" i="1"/>
  <c r="Y2144" i="1"/>
  <c r="X2148" i="1"/>
  <c r="W2148" i="1"/>
  <c r="AE2148" i="1"/>
  <c r="AD2148" i="1"/>
  <c r="AC2148" i="1"/>
  <c r="AB2148" i="1"/>
  <c r="AA2148" i="1"/>
  <c r="Z2148" i="1"/>
  <c r="Y2148" i="1"/>
  <c r="X2154" i="1"/>
  <c r="W2154" i="1"/>
  <c r="AE2154" i="1"/>
  <c r="AD2154" i="1"/>
  <c r="AC2154" i="1"/>
  <c r="AB2154" i="1"/>
  <c r="AA2154" i="1"/>
  <c r="Z2154" i="1"/>
  <c r="Y2154" i="1"/>
  <c r="X2145" i="1"/>
  <c r="W2145" i="1"/>
  <c r="AE2145" i="1"/>
  <c r="AD2145" i="1"/>
  <c r="AC2145" i="1"/>
  <c r="AB2145" i="1"/>
  <c r="AA2145" i="1"/>
  <c r="Z2145" i="1"/>
  <c r="Y2145" i="1"/>
  <c r="X2140" i="1"/>
  <c r="W2140" i="1"/>
  <c r="AE2140" i="1"/>
  <c r="AD2140" i="1"/>
  <c r="AC2140" i="1"/>
  <c r="AB2140" i="1"/>
  <c r="AA2140" i="1"/>
  <c r="Z2140" i="1"/>
  <c r="Y2140" i="1"/>
  <c r="X2151" i="1"/>
  <c r="W2151" i="1"/>
  <c r="AE2151" i="1"/>
  <c r="AD2151" i="1"/>
  <c r="AC2151" i="1"/>
  <c r="AB2151" i="1"/>
  <c r="AA2151" i="1"/>
  <c r="Z2151" i="1"/>
  <c r="Y2151" i="1"/>
  <c r="X2149" i="1"/>
  <c r="W2149" i="1"/>
  <c r="AE2149" i="1"/>
  <c r="AD2149" i="1"/>
  <c r="AC2149" i="1"/>
  <c r="AB2149" i="1"/>
  <c r="AA2149" i="1"/>
  <c r="Z2149" i="1"/>
  <c r="Y2149" i="1"/>
  <c r="X2141" i="1"/>
  <c r="W2141" i="1"/>
  <c r="AE2141" i="1"/>
  <c r="AD2141" i="1"/>
  <c r="AC2141" i="1"/>
  <c r="AB2141" i="1"/>
  <c r="AA2141" i="1"/>
  <c r="Z2141" i="1"/>
  <c r="Y2141" i="1"/>
  <c r="X2152" i="1"/>
  <c r="W2152" i="1"/>
  <c r="AE2152" i="1"/>
  <c r="AD2152" i="1"/>
  <c r="AC2152" i="1"/>
  <c r="AB2152" i="1"/>
  <c r="AA2152" i="1"/>
  <c r="Z2152" i="1"/>
  <c r="Y2152" i="1"/>
  <c r="X2153" i="1"/>
  <c r="W2153" i="1"/>
  <c r="AE2153" i="1"/>
  <c r="AD2153" i="1"/>
  <c r="AC2153" i="1"/>
  <c r="AB2153" i="1"/>
  <c r="AA2153" i="1"/>
  <c r="Z2153" i="1"/>
  <c r="Y2153" i="1"/>
  <c r="X2142" i="1"/>
  <c r="W2142" i="1"/>
  <c r="AE2142" i="1"/>
  <c r="AD2142" i="1"/>
  <c r="AC2142" i="1"/>
  <c r="AB2142" i="1"/>
  <c r="AA2142" i="1"/>
  <c r="Z2142" i="1"/>
  <c r="Y2142" i="1"/>
  <c r="X2146" i="1"/>
  <c r="W2146" i="1"/>
  <c r="AE2146" i="1"/>
  <c r="AD2146" i="1"/>
  <c r="AC2146" i="1"/>
  <c r="AB2146" i="1"/>
  <c r="AA2146" i="1"/>
  <c r="Z2146" i="1"/>
  <c r="Y2146" i="1"/>
  <c r="X2143" i="1"/>
  <c r="W2143" i="1"/>
  <c r="AE2143" i="1"/>
  <c r="AD2143" i="1"/>
  <c r="AC2143" i="1"/>
  <c r="AB2143" i="1"/>
  <c r="AA2143" i="1"/>
  <c r="Z2143" i="1"/>
  <c r="Y2143" i="1"/>
  <c r="X2147" i="1"/>
  <c r="W2147" i="1"/>
  <c r="AE2147" i="1"/>
  <c r="AD2147" i="1"/>
  <c r="AC2147" i="1"/>
  <c r="AB2147" i="1"/>
  <c r="AA2147" i="1"/>
  <c r="Z2147" i="1"/>
  <c r="Y2147" i="1"/>
  <c r="X2150" i="1"/>
  <c r="W2150" i="1"/>
  <c r="AE2150" i="1"/>
  <c r="AD2150" i="1"/>
  <c r="AC2150" i="1"/>
  <c r="AB2150" i="1"/>
  <c r="AA2150" i="1"/>
  <c r="Z2150" i="1"/>
  <c r="Y2150" i="1"/>
  <c r="X2129" i="1"/>
  <c r="W2129" i="1"/>
  <c r="AE2129" i="1"/>
  <c r="AD2129" i="1"/>
  <c r="AC2129" i="1"/>
  <c r="AB2129" i="1"/>
  <c r="AA2129" i="1"/>
  <c r="Z2129" i="1"/>
  <c r="Y2129" i="1"/>
  <c r="X2131" i="1"/>
  <c r="W2131" i="1"/>
  <c r="AE2131" i="1"/>
  <c r="AD2131" i="1"/>
  <c r="AC2131" i="1"/>
  <c r="AB2131" i="1"/>
  <c r="AA2131" i="1"/>
  <c r="Z2131" i="1"/>
  <c r="Y2131" i="1"/>
  <c r="X2133" i="1"/>
  <c r="W2133" i="1"/>
  <c r="AE2133" i="1"/>
  <c r="AD2133" i="1"/>
  <c r="AC2133" i="1"/>
  <c r="AB2133" i="1"/>
  <c r="AA2133" i="1"/>
  <c r="Z2133" i="1"/>
  <c r="Y2133" i="1"/>
  <c r="X2137" i="1"/>
  <c r="W2137" i="1"/>
  <c r="AE2137" i="1"/>
  <c r="AD2137" i="1"/>
  <c r="AC2137" i="1"/>
  <c r="AB2137" i="1"/>
  <c r="AA2137" i="1"/>
  <c r="Z2137" i="1"/>
  <c r="Y2137" i="1"/>
  <c r="X2130" i="1"/>
  <c r="W2130" i="1"/>
  <c r="AE2130" i="1"/>
  <c r="AD2130" i="1"/>
  <c r="AC2130" i="1"/>
  <c r="AB2130" i="1"/>
  <c r="AA2130" i="1"/>
  <c r="Z2130" i="1"/>
  <c r="Y2130" i="1"/>
  <c r="X2124" i="1"/>
  <c r="W2124" i="1"/>
  <c r="AE2124" i="1"/>
  <c r="AD2124" i="1"/>
  <c r="AC2124" i="1"/>
  <c r="AB2124" i="1"/>
  <c r="AA2124" i="1"/>
  <c r="Z2124" i="1"/>
  <c r="Y2124" i="1"/>
  <c r="X2139" i="1"/>
  <c r="W2139" i="1"/>
  <c r="AE2139" i="1"/>
  <c r="AD2139" i="1"/>
  <c r="AC2139" i="1"/>
  <c r="AB2139" i="1"/>
  <c r="AA2139" i="1"/>
  <c r="Z2139" i="1"/>
  <c r="Y2139" i="1"/>
  <c r="X2136" i="1"/>
  <c r="W2136" i="1"/>
  <c r="AE2136" i="1"/>
  <c r="AD2136" i="1"/>
  <c r="AC2136" i="1"/>
  <c r="AB2136" i="1"/>
  <c r="AA2136" i="1"/>
  <c r="Z2136" i="1"/>
  <c r="Y2136" i="1"/>
  <c r="X2128" i="1"/>
  <c r="W2128" i="1"/>
  <c r="AE2128" i="1"/>
  <c r="AD2128" i="1"/>
  <c r="AC2128" i="1"/>
  <c r="AB2128" i="1"/>
  <c r="AA2128" i="1"/>
  <c r="Z2128" i="1"/>
  <c r="Y2128" i="1"/>
  <c r="X2138" i="1"/>
  <c r="W2138" i="1"/>
  <c r="AE2138" i="1"/>
  <c r="AD2138" i="1"/>
  <c r="AC2138" i="1"/>
  <c r="AB2138" i="1"/>
  <c r="AA2138" i="1"/>
  <c r="Z2138" i="1"/>
  <c r="Y2138" i="1"/>
  <c r="X2132" i="1"/>
  <c r="W2132" i="1"/>
  <c r="AE2132" i="1"/>
  <c r="AD2132" i="1"/>
  <c r="AC2132" i="1"/>
  <c r="AB2132" i="1"/>
  <c r="AA2132" i="1"/>
  <c r="Z2132" i="1"/>
  <c r="Y2132" i="1"/>
  <c r="X2125" i="1"/>
  <c r="W2125" i="1"/>
  <c r="AE2125" i="1"/>
  <c r="AD2125" i="1"/>
  <c r="AC2125" i="1"/>
  <c r="AB2125" i="1"/>
  <c r="AA2125" i="1"/>
  <c r="Z2125" i="1"/>
  <c r="Y2125" i="1"/>
  <c r="X2127" i="1"/>
  <c r="W2127" i="1"/>
  <c r="AE2127" i="1"/>
  <c r="AD2127" i="1"/>
  <c r="AC2127" i="1"/>
  <c r="AB2127" i="1"/>
  <c r="AA2127" i="1"/>
  <c r="Z2127" i="1"/>
  <c r="Y2127" i="1"/>
  <c r="X2126" i="1"/>
  <c r="W2126" i="1"/>
  <c r="AE2126" i="1"/>
  <c r="AD2126" i="1"/>
  <c r="AC2126" i="1"/>
  <c r="AB2126" i="1"/>
  <c r="AA2126" i="1"/>
  <c r="Z2126" i="1"/>
  <c r="Y2126" i="1"/>
  <c r="X2135" i="1"/>
  <c r="W2135" i="1"/>
  <c r="AE2135" i="1"/>
  <c r="AD2135" i="1"/>
  <c r="AC2135" i="1"/>
  <c r="AB2135" i="1"/>
  <c r="AA2135" i="1"/>
  <c r="Z2135" i="1"/>
  <c r="Y2135" i="1"/>
  <c r="X2134" i="1"/>
  <c r="W2134" i="1"/>
  <c r="AE2134" i="1"/>
  <c r="AD2134" i="1"/>
  <c r="AC2134" i="1"/>
  <c r="AB2134" i="1"/>
  <c r="AA2134" i="1"/>
  <c r="Z2134" i="1"/>
  <c r="Y2134" i="1"/>
  <c r="X2113" i="1"/>
  <c r="W2113" i="1"/>
  <c r="AE2113" i="1"/>
  <c r="AD2113" i="1"/>
  <c r="AC2113" i="1"/>
  <c r="AB2113" i="1"/>
  <c r="AA2113" i="1"/>
  <c r="Z2113" i="1"/>
  <c r="Y2113" i="1"/>
  <c r="X2115" i="1"/>
  <c r="W2115" i="1"/>
  <c r="AE2115" i="1"/>
  <c r="AD2115" i="1"/>
  <c r="AC2115" i="1"/>
  <c r="AB2115" i="1"/>
  <c r="AA2115" i="1"/>
  <c r="Z2115" i="1"/>
  <c r="Y2115" i="1"/>
  <c r="X2119" i="1"/>
  <c r="W2119" i="1"/>
  <c r="AE2119" i="1"/>
  <c r="AD2119" i="1"/>
  <c r="AC2119" i="1"/>
  <c r="AB2119" i="1"/>
  <c r="AA2119" i="1"/>
  <c r="Z2119" i="1"/>
  <c r="Y2119" i="1"/>
  <c r="X2118" i="1"/>
  <c r="W2118" i="1"/>
  <c r="AE2118" i="1"/>
  <c r="AD2118" i="1"/>
  <c r="AC2118" i="1"/>
  <c r="AB2118" i="1"/>
  <c r="AA2118" i="1"/>
  <c r="Z2118" i="1"/>
  <c r="Y2118" i="1"/>
  <c r="X2111" i="1"/>
  <c r="W2111" i="1"/>
  <c r="AE2111" i="1"/>
  <c r="AD2111" i="1"/>
  <c r="AC2111" i="1"/>
  <c r="AB2111" i="1"/>
  <c r="AA2111" i="1"/>
  <c r="Z2111" i="1"/>
  <c r="Y2111" i="1"/>
  <c r="X2110" i="1"/>
  <c r="W2110" i="1"/>
  <c r="AE2110" i="1"/>
  <c r="AD2110" i="1"/>
  <c r="AC2110" i="1"/>
  <c r="AB2110" i="1"/>
  <c r="AA2110" i="1"/>
  <c r="Z2110" i="1"/>
  <c r="Y2110" i="1"/>
  <c r="X2120" i="1"/>
  <c r="W2120" i="1"/>
  <c r="AE2120" i="1"/>
  <c r="AD2120" i="1"/>
  <c r="AC2120" i="1"/>
  <c r="AB2120" i="1"/>
  <c r="AA2120" i="1"/>
  <c r="Z2120" i="1"/>
  <c r="Y2120" i="1"/>
  <c r="X2122" i="1"/>
  <c r="W2122" i="1"/>
  <c r="AE2122" i="1"/>
  <c r="AD2122" i="1"/>
  <c r="AC2122" i="1"/>
  <c r="AB2122" i="1"/>
  <c r="AA2122" i="1"/>
  <c r="Z2122" i="1"/>
  <c r="Y2122" i="1"/>
  <c r="X2112" i="1"/>
  <c r="W2112" i="1"/>
  <c r="AE2112" i="1"/>
  <c r="AD2112" i="1"/>
  <c r="AC2112" i="1"/>
  <c r="AB2112" i="1"/>
  <c r="AA2112" i="1"/>
  <c r="Z2112" i="1"/>
  <c r="Y2112" i="1"/>
  <c r="X2123" i="1"/>
  <c r="W2123" i="1"/>
  <c r="AE2123" i="1"/>
  <c r="AD2123" i="1"/>
  <c r="AC2123" i="1"/>
  <c r="AB2123" i="1"/>
  <c r="AA2123" i="1"/>
  <c r="Z2123" i="1"/>
  <c r="Y2123" i="1"/>
  <c r="X2121" i="1"/>
  <c r="W2121" i="1"/>
  <c r="AE2121" i="1"/>
  <c r="AD2121" i="1"/>
  <c r="AC2121" i="1"/>
  <c r="AB2121" i="1"/>
  <c r="AA2121" i="1"/>
  <c r="Z2121" i="1"/>
  <c r="Y2121" i="1"/>
  <c r="X2109" i="1"/>
  <c r="W2109" i="1"/>
  <c r="AE2109" i="1"/>
  <c r="AD2109" i="1"/>
  <c r="AC2109" i="1"/>
  <c r="AB2109" i="1"/>
  <c r="AA2109" i="1"/>
  <c r="Z2109" i="1"/>
  <c r="Y2109" i="1"/>
  <c r="X2114" i="1"/>
  <c r="W2114" i="1"/>
  <c r="AE2114" i="1"/>
  <c r="AD2114" i="1"/>
  <c r="AC2114" i="1"/>
  <c r="AB2114" i="1"/>
  <c r="AA2114" i="1"/>
  <c r="Z2114" i="1"/>
  <c r="Y2114" i="1"/>
  <c r="X2117" i="1"/>
  <c r="W2117" i="1"/>
  <c r="AE2117" i="1"/>
  <c r="AD2117" i="1"/>
  <c r="AC2117" i="1"/>
  <c r="AB2117" i="1"/>
  <c r="AA2117" i="1"/>
  <c r="Z2117" i="1"/>
  <c r="Y2117" i="1"/>
  <c r="X2116" i="1"/>
  <c r="W2116" i="1"/>
  <c r="AE2116" i="1"/>
  <c r="AD2116" i="1"/>
  <c r="AC2116" i="1"/>
  <c r="AB2116" i="1"/>
  <c r="AA2116" i="1"/>
  <c r="Z2116" i="1"/>
  <c r="Y2116" i="1"/>
  <c r="X2098" i="1"/>
  <c r="W2098" i="1"/>
  <c r="AE2098" i="1"/>
  <c r="AD2098" i="1"/>
  <c r="AC2098" i="1"/>
  <c r="AB2098" i="1"/>
  <c r="AA2098" i="1"/>
  <c r="Z2098" i="1"/>
  <c r="Y2098" i="1"/>
  <c r="X2102" i="1"/>
  <c r="W2102" i="1"/>
  <c r="AE2102" i="1"/>
  <c r="AD2102" i="1"/>
  <c r="AC2102" i="1"/>
  <c r="AB2102" i="1"/>
  <c r="AA2102" i="1"/>
  <c r="Z2102" i="1"/>
  <c r="Y2102" i="1"/>
  <c r="X2104" i="1"/>
  <c r="W2104" i="1"/>
  <c r="AE2104" i="1"/>
  <c r="AD2104" i="1"/>
  <c r="AC2104" i="1"/>
  <c r="AB2104" i="1"/>
  <c r="AA2104" i="1"/>
  <c r="Z2104" i="1"/>
  <c r="Y2104" i="1"/>
  <c r="X2107" i="1"/>
  <c r="W2107" i="1"/>
  <c r="AE2107" i="1"/>
  <c r="AD2107" i="1"/>
  <c r="AC2107" i="1"/>
  <c r="AB2107" i="1"/>
  <c r="AA2107" i="1"/>
  <c r="Z2107" i="1"/>
  <c r="Y2107" i="1"/>
  <c r="X2101" i="1"/>
  <c r="W2101" i="1"/>
  <c r="AE2101" i="1"/>
  <c r="AD2101" i="1"/>
  <c r="AC2101" i="1"/>
  <c r="AB2101" i="1"/>
  <c r="AA2101" i="1"/>
  <c r="Z2101" i="1"/>
  <c r="Y2101" i="1"/>
  <c r="X2095" i="1"/>
  <c r="W2095" i="1"/>
  <c r="AE2095" i="1"/>
  <c r="AD2095" i="1"/>
  <c r="AC2095" i="1"/>
  <c r="AB2095" i="1"/>
  <c r="AA2095" i="1"/>
  <c r="Z2095" i="1"/>
  <c r="Y2095" i="1"/>
  <c r="X2105" i="1"/>
  <c r="W2105" i="1"/>
  <c r="AE2105" i="1"/>
  <c r="AD2105" i="1"/>
  <c r="AC2105" i="1"/>
  <c r="AB2105" i="1"/>
  <c r="AA2105" i="1"/>
  <c r="Z2105" i="1"/>
  <c r="Y2105" i="1"/>
  <c r="X2099" i="1"/>
  <c r="W2099" i="1"/>
  <c r="AE2099" i="1"/>
  <c r="AD2099" i="1"/>
  <c r="AC2099" i="1"/>
  <c r="AB2099" i="1"/>
  <c r="AA2099" i="1"/>
  <c r="Z2099" i="1"/>
  <c r="Y2099" i="1"/>
  <c r="X2108" i="1"/>
  <c r="W2108" i="1"/>
  <c r="AE2108" i="1"/>
  <c r="AD2108" i="1"/>
  <c r="AC2108" i="1"/>
  <c r="AB2108" i="1"/>
  <c r="AA2108" i="1"/>
  <c r="Z2108" i="1"/>
  <c r="Y2108" i="1"/>
  <c r="X2096" i="1"/>
  <c r="W2096" i="1"/>
  <c r="AE2096" i="1"/>
  <c r="AD2096" i="1"/>
  <c r="AC2096" i="1"/>
  <c r="AB2096" i="1"/>
  <c r="AA2096" i="1"/>
  <c r="Z2096" i="1"/>
  <c r="Y2096" i="1"/>
  <c r="X2100" i="1"/>
  <c r="W2100" i="1"/>
  <c r="AE2100" i="1"/>
  <c r="AD2100" i="1"/>
  <c r="AC2100" i="1"/>
  <c r="AB2100" i="1"/>
  <c r="AA2100" i="1"/>
  <c r="Z2100" i="1"/>
  <c r="Y2100" i="1"/>
  <c r="X2097" i="1"/>
  <c r="W2097" i="1"/>
  <c r="AE2097" i="1"/>
  <c r="AD2097" i="1"/>
  <c r="AC2097" i="1"/>
  <c r="AB2097" i="1"/>
  <c r="AA2097" i="1"/>
  <c r="Z2097" i="1"/>
  <c r="Y2097" i="1"/>
  <c r="X2103" i="1"/>
  <c r="W2103" i="1"/>
  <c r="AE2103" i="1"/>
  <c r="AD2103" i="1"/>
  <c r="AC2103" i="1"/>
  <c r="AB2103" i="1"/>
  <c r="AA2103" i="1"/>
  <c r="Z2103" i="1"/>
  <c r="Y2103" i="1"/>
  <c r="X2106" i="1"/>
  <c r="W2106" i="1"/>
  <c r="AE2106" i="1"/>
  <c r="AD2106" i="1"/>
  <c r="AC2106" i="1"/>
  <c r="AB2106" i="1"/>
  <c r="AA2106" i="1"/>
  <c r="Z2106" i="1"/>
  <c r="Y2106" i="1"/>
  <c r="X2081" i="1"/>
  <c r="W2081" i="1"/>
  <c r="AE2081" i="1"/>
  <c r="AD2081" i="1"/>
  <c r="AC2081" i="1"/>
  <c r="AB2081" i="1"/>
  <c r="AA2081" i="1"/>
  <c r="Z2081" i="1"/>
  <c r="Y2081" i="1"/>
  <c r="X2086" i="1"/>
  <c r="W2086" i="1"/>
  <c r="AE2086" i="1"/>
  <c r="AD2086" i="1"/>
  <c r="AC2086" i="1"/>
  <c r="AB2086" i="1"/>
  <c r="AA2086" i="1"/>
  <c r="Z2086" i="1"/>
  <c r="Y2086" i="1"/>
  <c r="X2089" i="1"/>
  <c r="W2089" i="1"/>
  <c r="AE2089" i="1"/>
  <c r="AD2089" i="1"/>
  <c r="AC2089" i="1"/>
  <c r="AB2089" i="1"/>
  <c r="AA2089" i="1"/>
  <c r="Z2089" i="1"/>
  <c r="Y2089" i="1"/>
  <c r="X2088" i="1"/>
  <c r="W2088" i="1"/>
  <c r="AE2088" i="1"/>
  <c r="AD2088" i="1"/>
  <c r="AC2088" i="1"/>
  <c r="AB2088" i="1"/>
  <c r="AA2088" i="1"/>
  <c r="Z2088" i="1"/>
  <c r="Y2088" i="1"/>
  <c r="X2083" i="1"/>
  <c r="W2083" i="1"/>
  <c r="AE2083" i="1"/>
  <c r="AD2083" i="1"/>
  <c r="AC2083" i="1"/>
  <c r="AB2083" i="1"/>
  <c r="AA2083" i="1"/>
  <c r="Z2083" i="1"/>
  <c r="Y2083" i="1"/>
  <c r="X2082" i="1"/>
  <c r="W2082" i="1"/>
  <c r="AE2082" i="1"/>
  <c r="AD2082" i="1"/>
  <c r="AC2082" i="1"/>
  <c r="AB2082" i="1"/>
  <c r="AA2082" i="1"/>
  <c r="Z2082" i="1"/>
  <c r="Y2082" i="1"/>
  <c r="X2092" i="1"/>
  <c r="W2092" i="1"/>
  <c r="AE2092" i="1"/>
  <c r="AD2092" i="1"/>
  <c r="AC2092" i="1"/>
  <c r="AB2092" i="1"/>
  <c r="AA2092" i="1"/>
  <c r="Z2092" i="1"/>
  <c r="Y2092" i="1"/>
  <c r="X2084" i="1"/>
  <c r="W2084" i="1"/>
  <c r="AE2084" i="1"/>
  <c r="AD2084" i="1"/>
  <c r="AC2084" i="1"/>
  <c r="AB2084" i="1"/>
  <c r="AA2084" i="1"/>
  <c r="Z2084" i="1"/>
  <c r="Y2084" i="1"/>
  <c r="X2093" i="1"/>
  <c r="W2093" i="1"/>
  <c r="AE2093" i="1"/>
  <c r="AD2093" i="1"/>
  <c r="AC2093" i="1"/>
  <c r="AB2093" i="1"/>
  <c r="AA2093" i="1"/>
  <c r="Z2093" i="1"/>
  <c r="Y2093" i="1"/>
  <c r="X2090" i="1"/>
  <c r="W2090" i="1"/>
  <c r="AE2090" i="1"/>
  <c r="AD2090" i="1"/>
  <c r="AC2090" i="1"/>
  <c r="AB2090" i="1"/>
  <c r="AA2090" i="1"/>
  <c r="Z2090" i="1"/>
  <c r="Y2090" i="1"/>
  <c r="X2080" i="1"/>
  <c r="W2080" i="1"/>
  <c r="AE2080" i="1"/>
  <c r="AD2080" i="1"/>
  <c r="AC2080" i="1"/>
  <c r="AB2080" i="1"/>
  <c r="AA2080" i="1"/>
  <c r="Z2080" i="1"/>
  <c r="Y2080" i="1"/>
  <c r="X2085" i="1"/>
  <c r="W2085" i="1"/>
  <c r="AE2085" i="1"/>
  <c r="AD2085" i="1"/>
  <c r="AC2085" i="1"/>
  <c r="AB2085" i="1"/>
  <c r="AA2085" i="1"/>
  <c r="Z2085" i="1"/>
  <c r="Y2085" i="1"/>
  <c r="X2087" i="1"/>
  <c r="W2087" i="1"/>
  <c r="AE2087" i="1"/>
  <c r="AD2087" i="1"/>
  <c r="AC2087" i="1"/>
  <c r="AB2087" i="1"/>
  <c r="AA2087" i="1"/>
  <c r="Z2087" i="1"/>
  <c r="Y2087" i="1"/>
  <c r="X2091" i="1"/>
  <c r="W2091" i="1"/>
  <c r="AE2091" i="1"/>
  <c r="AD2091" i="1"/>
  <c r="AC2091" i="1"/>
  <c r="AB2091" i="1"/>
  <c r="AA2091" i="1"/>
  <c r="Z2091" i="1"/>
  <c r="Y2091" i="1"/>
  <c r="X2079" i="1"/>
  <c r="W2079" i="1"/>
  <c r="AE2079" i="1"/>
  <c r="AD2079" i="1"/>
  <c r="AC2079" i="1"/>
  <c r="AB2079" i="1"/>
  <c r="AA2079" i="1"/>
  <c r="Z2079" i="1"/>
  <c r="Y2079" i="1"/>
  <c r="X2069" i="1"/>
  <c r="W2069" i="1"/>
  <c r="AE2069" i="1"/>
  <c r="AD2069" i="1"/>
  <c r="AC2069" i="1"/>
  <c r="AB2069" i="1"/>
  <c r="AA2069" i="1"/>
  <c r="Z2069" i="1"/>
  <c r="Y2069" i="1"/>
  <c r="X2075" i="1"/>
  <c r="W2075" i="1"/>
  <c r="AE2075" i="1"/>
  <c r="AD2075" i="1"/>
  <c r="AC2075" i="1"/>
  <c r="AB2075" i="1"/>
  <c r="AA2075" i="1"/>
  <c r="Z2075" i="1"/>
  <c r="Y2075" i="1"/>
  <c r="X2073" i="1"/>
  <c r="W2073" i="1"/>
  <c r="AE2073" i="1"/>
  <c r="AD2073" i="1"/>
  <c r="AC2073" i="1"/>
  <c r="AB2073" i="1"/>
  <c r="AA2073" i="1"/>
  <c r="Z2073" i="1"/>
  <c r="Y2073" i="1"/>
  <c r="X2066" i="1"/>
  <c r="W2066" i="1"/>
  <c r="AE2066" i="1"/>
  <c r="AD2066" i="1"/>
  <c r="AC2066" i="1"/>
  <c r="AB2066" i="1"/>
  <c r="AA2066" i="1"/>
  <c r="Z2066" i="1"/>
  <c r="Y2066" i="1"/>
  <c r="X2065" i="1"/>
  <c r="W2065" i="1"/>
  <c r="AE2065" i="1"/>
  <c r="AD2065" i="1"/>
  <c r="AC2065" i="1"/>
  <c r="AB2065" i="1"/>
  <c r="AA2065" i="1"/>
  <c r="Z2065" i="1"/>
  <c r="Y2065" i="1"/>
  <c r="X2072" i="1"/>
  <c r="W2072" i="1"/>
  <c r="AE2072" i="1"/>
  <c r="AD2072" i="1"/>
  <c r="AC2072" i="1"/>
  <c r="AB2072" i="1"/>
  <c r="AA2072" i="1"/>
  <c r="Z2072" i="1"/>
  <c r="Y2072" i="1"/>
  <c r="X2071" i="1"/>
  <c r="W2071" i="1"/>
  <c r="AE2071" i="1"/>
  <c r="AD2071" i="1"/>
  <c r="AC2071" i="1"/>
  <c r="AB2071" i="1"/>
  <c r="AA2071" i="1"/>
  <c r="Z2071" i="1"/>
  <c r="Y2071" i="1"/>
  <c r="X2074" i="1"/>
  <c r="W2074" i="1"/>
  <c r="AE2074" i="1"/>
  <c r="AD2074" i="1"/>
  <c r="AC2074" i="1"/>
  <c r="AB2074" i="1"/>
  <c r="AA2074" i="1"/>
  <c r="Z2074" i="1"/>
  <c r="Y2074" i="1"/>
  <c r="X2070" i="1"/>
  <c r="W2070" i="1"/>
  <c r="AE2070" i="1"/>
  <c r="AD2070" i="1"/>
  <c r="AC2070" i="1"/>
  <c r="AB2070" i="1"/>
  <c r="AA2070" i="1"/>
  <c r="Z2070" i="1"/>
  <c r="Y2070" i="1"/>
  <c r="X2067" i="1"/>
  <c r="W2067" i="1"/>
  <c r="AE2067" i="1"/>
  <c r="AD2067" i="1"/>
  <c r="AC2067" i="1"/>
  <c r="AB2067" i="1"/>
  <c r="AA2067" i="1"/>
  <c r="Z2067" i="1"/>
  <c r="Y2067" i="1"/>
  <c r="X2068" i="1"/>
  <c r="W2068" i="1"/>
  <c r="AE2068" i="1"/>
  <c r="AD2068" i="1"/>
  <c r="AC2068" i="1"/>
  <c r="AB2068" i="1"/>
  <c r="AA2068" i="1"/>
  <c r="Z2068" i="1"/>
  <c r="Y2068" i="1"/>
  <c r="X2051" i="1"/>
  <c r="W2051" i="1"/>
  <c r="AE2051" i="1"/>
  <c r="AD2051" i="1"/>
  <c r="AC2051" i="1"/>
  <c r="AB2051" i="1"/>
  <c r="AA2051" i="1"/>
  <c r="Z2051" i="1"/>
  <c r="Y2051" i="1"/>
  <c r="X2055" i="1"/>
  <c r="W2055" i="1"/>
  <c r="AE2055" i="1"/>
  <c r="AD2055" i="1"/>
  <c r="AC2055" i="1"/>
  <c r="AB2055" i="1"/>
  <c r="AA2055" i="1"/>
  <c r="Z2055" i="1"/>
  <c r="Y2055" i="1"/>
  <c r="X2062" i="1"/>
  <c r="W2062" i="1"/>
  <c r="AE2062" i="1"/>
  <c r="AD2062" i="1"/>
  <c r="AC2062" i="1"/>
  <c r="AB2062" i="1"/>
  <c r="AA2062" i="1"/>
  <c r="Z2062" i="1"/>
  <c r="Y2062" i="1"/>
  <c r="X2058" i="1"/>
  <c r="W2058" i="1"/>
  <c r="AE2058" i="1"/>
  <c r="AD2058" i="1"/>
  <c r="AC2058" i="1"/>
  <c r="AB2058" i="1"/>
  <c r="AA2058" i="1"/>
  <c r="Z2058" i="1"/>
  <c r="Y2058" i="1"/>
  <c r="X2054" i="1"/>
  <c r="W2054" i="1"/>
  <c r="AE2054" i="1"/>
  <c r="AD2054" i="1"/>
  <c r="AC2054" i="1"/>
  <c r="AB2054" i="1"/>
  <c r="AA2054" i="1"/>
  <c r="Z2054" i="1"/>
  <c r="Y2054" i="1"/>
  <c r="X2049" i="1"/>
  <c r="W2049" i="1"/>
  <c r="AE2049" i="1"/>
  <c r="AD2049" i="1"/>
  <c r="AC2049" i="1"/>
  <c r="AB2049" i="1"/>
  <c r="AA2049" i="1"/>
  <c r="Z2049" i="1"/>
  <c r="Y2049" i="1"/>
  <c r="X2061" i="1"/>
  <c r="W2061" i="1"/>
  <c r="AE2061" i="1"/>
  <c r="AD2061" i="1"/>
  <c r="AC2061" i="1"/>
  <c r="AB2061" i="1"/>
  <c r="AA2061" i="1"/>
  <c r="Z2061" i="1"/>
  <c r="Y2061" i="1"/>
  <c r="X2060" i="1"/>
  <c r="W2060" i="1"/>
  <c r="AE2060" i="1"/>
  <c r="AD2060" i="1"/>
  <c r="AC2060" i="1"/>
  <c r="AB2060" i="1"/>
  <c r="AA2060" i="1"/>
  <c r="Z2060" i="1"/>
  <c r="Y2060" i="1"/>
  <c r="X2053" i="1"/>
  <c r="W2053" i="1"/>
  <c r="AE2053" i="1"/>
  <c r="AD2053" i="1"/>
  <c r="AC2053" i="1"/>
  <c r="AB2053" i="1"/>
  <c r="AA2053" i="1"/>
  <c r="Z2053" i="1"/>
  <c r="Y2053" i="1"/>
  <c r="X2064" i="1"/>
  <c r="W2064" i="1"/>
  <c r="AE2064" i="1"/>
  <c r="AD2064" i="1"/>
  <c r="AC2064" i="1"/>
  <c r="AB2064" i="1"/>
  <c r="AA2064" i="1"/>
  <c r="Z2064" i="1"/>
  <c r="Y2064" i="1"/>
  <c r="X2057" i="1"/>
  <c r="W2057" i="1"/>
  <c r="AE2057" i="1"/>
  <c r="AD2057" i="1"/>
  <c r="AC2057" i="1"/>
  <c r="AB2057" i="1"/>
  <c r="AA2057" i="1"/>
  <c r="Z2057" i="1"/>
  <c r="Y2057" i="1"/>
  <c r="X2050" i="1"/>
  <c r="W2050" i="1"/>
  <c r="AE2050" i="1"/>
  <c r="AD2050" i="1"/>
  <c r="AC2050" i="1"/>
  <c r="AB2050" i="1"/>
  <c r="AA2050" i="1"/>
  <c r="Z2050" i="1"/>
  <c r="Y2050" i="1"/>
  <c r="X2056" i="1"/>
  <c r="W2056" i="1"/>
  <c r="AE2056" i="1"/>
  <c r="AD2056" i="1"/>
  <c r="AC2056" i="1"/>
  <c r="AB2056" i="1"/>
  <c r="AA2056" i="1"/>
  <c r="Z2056" i="1"/>
  <c r="Y2056" i="1"/>
  <c r="X2052" i="1"/>
  <c r="W2052" i="1"/>
  <c r="AE2052" i="1"/>
  <c r="AD2052" i="1"/>
  <c r="AC2052" i="1"/>
  <c r="AB2052" i="1"/>
  <c r="AA2052" i="1"/>
  <c r="Z2052" i="1"/>
  <c r="Y2052" i="1"/>
  <c r="X2059" i="1"/>
  <c r="W2059" i="1"/>
  <c r="AE2059" i="1"/>
  <c r="AD2059" i="1"/>
  <c r="AC2059" i="1"/>
  <c r="AB2059" i="1"/>
  <c r="AA2059" i="1"/>
  <c r="Z2059" i="1"/>
  <c r="Y2059" i="1"/>
  <c r="X2063" i="1"/>
  <c r="W2063" i="1"/>
  <c r="AE2063" i="1"/>
  <c r="AD2063" i="1"/>
  <c r="AC2063" i="1"/>
  <c r="AB2063" i="1"/>
  <c r="AA2063" i="1"/>
  <c r="Z2063" i="1"/>
  <c r="Y2063" i="1"/>
  <c r="X2041" i="1"/>
  <c r="W2041" i="1"/>
  <c r="AE2041" i="1"/>
  <c r="AD2041" i="1"/>
  <c r="AC2041" i="1"/>
  <c r="AB2041" i="1"/>
  <c r="AA2041" i="1"/>
  <c r="Z2041" i="1"/>
  <c r="Y2041" i="1"/>
  <c r="X2036" i="1"/>
  <c r="W2036" i="1"/>
  <c r="AE2036" i="1"/>
  <c r="AD2036" i="1"/>
  <c r="AC2036" i="1"/>
  <c r="AB2036" i="1"/>
  <c r="AA2036" i="1"/>
  <c r="Z2036" i="1"/>
  <c r="Y2036" i="1"/>
  <c r="X2044" i="1"/>
  <c r="W2044" i="1"/>
  <c r="AE2044" i="1"/>
  <c r="AD2044" i="1"/>
  <c r="AC2044" i="1"/>
  <c r="AB2044" i="1"/>
  <c r="AA2044" i="1"/>
  <c r="Z2044" i="1"/>
  <c r="Y2044" i="1"/>
  <c r="X2046" i="1"/>
  <c r="W2046" i="1"/>
  <c r="AE2046" i="1"/>
  <c r="AD2046" i="1"/>
  <c r="AC2046" i="1"/>
  <c r="AB2046" i="1"/>
  <c r="AA2046" i="1"/>
  <c r="Z2046" i="1"/>
  <c r="Y2046" i="1"/>
  <c r="X2039" i="1"/>
  <c r="W2039" i="1"/>
  <c r="AE2039" i="1"/>
  <c r="AD2039" i="1"/>
  <c r="AC2039" i="1"/>
  <c r="AB2039" i="1"/>
  <c r="AA2039" i="1"/>
  <c r="Z2039" i="1"/>
  <c r="Y2039" i="1"/>
  <c r="X2037" i="1"/>
  <c r="W2037" i="1"/>
  <c r="AE2037" i="1"/>
  <c r="AD2037" i="1"/>
  <c r="AC2037" i="1"/>
  <c r="AB2037" i="1"/>
  <c r="AA2037" i="1"/>
  <c r="Z2037" i="1"/>
  <c r="Y2037" i="1"/>
  <c r="X2047" i="1"/>
  <c r="W2047" i="1"/>
  <c r="AE2047" i="1"/>
  <c r="AD2047" i="1"/>
  <c r="AC2047" i="1"/>
  <c r="AB2047" i="1"/>
  <c r="AA2047" i="1"/>
  <c r="Z2047" i="1"/>
  <c r="Y2047" i="1"/>
  <c r="X2045" i="1"/>
  <c r="W2045" i="1"/>
  <c r="AE2045" i="1"/>
  <c r="AD2045" i="1"/>
  <c r="AC2045" i="1"/>
  <c r="AB2045" i="1"/>
  <c r="AA2045" i="1"/>
  <c r="Z2045" i="1"/>
  <c r="Y2045" i="1"/>
  <c r="X2038" i="1"/>
  <c r="W2038" i="1"/>
  <c r="AE2038" i="1"/>
  <c r="AD2038" i="1"/>
  <c r="AC2038" i="1"/>
  <c r="AB2038" i="1"/>
  <c r="AA2038" i="1"/>
  <c r="Z2038" i="1"/>
  <c r="Y2038" i="1"/>
  <c r="X2048" i="1"/>
  <c r="W2048" i="1"/>
  <c r="AE2048" i="1"/>
  <c r="AD2048" i="1"/>
  <c r="AC2048" i="1"/>
  <c r="AB2048" i="1"/>
  <c r="AA2048" i="1"/>
  <c r="Z2048" i="1"/>
  <c r="Y2048" i="1"/>
  <c r="X2043" i="1"/>
  <c r="W2043" i="1"/>
  <c r="AE2043" i="1"/>
  <c r="AD2043" i="1"/>
  <c r="AC2043" i="1"/>
  <c r="AB2043" i="1"/>
  <c r="AA2043" i="1"/>
  <c r="Z2043" i="1"/>
  <c r="Y2043" i="1"/>
  <c r="X2040" i="1"/>
  <c r="W2040" i="1"/>
  <c r="AE2040" i="1"/>
  <c r="AD2040" i="1"/>
  <c r="AC2040" i="1"/>
  <c r="AB2040" i="1"/>
  <c r="AA2040" i="1"/>
  <c r="Z2040" i="1"/>
  <c r="Y2040" i="1"/>
  <c r="X2042" i="1"/>
  <c r="W2042" i="1"/>
  <c r="AE2042" i="1"/>
  <c r="AD2042" i="1"/>
  <c r="AC2042" i="1"/>
  <c r="AB2042" i="1"/>
  <c r="AA2042" i="1"/>
  <c r="Z2042" i="1"/>
  <c r="Y2042" i="1"/>
  <c r="X2026" i="1"/>
  <c r="W2026" i="1"/>
  <c r="AE2026" i="1"/>
  <c r="AD2026" i="1"/>
  <c r="AC2026" i="1"/>
  <c r="AB2026" i="1"/>
  <c r="AA2026" i="1"/>
  <c r="Z2026" i="1"/>
  <c r="Y2026" i="1"/>
  <c r="X2028" i="1"/>
  <c r="W2028" i="1"/>
  <c r="AE2028" i="1"/>
  <c r="AD2028" i="1"/>
  <c r="AC2028" i="1"/>
  <c r="AB2028" i="1"/>
  <c r="AA2028" i="1"/>
  <c r="Z2028" i="1"/>
  <c r="Y2028" i="1"/>
  <c r="X2032" i="1"/>
  <c r="W2032" i="1"/>
  <c r="AE2032" i="1"/>
  <c r="AD2032" i="1"/>
  <c r="AC2032" i="1"/>
  <c r="AB2032" i="1"/>
  <c r="AA2032" i="1"/>
  <c r="Z2032" i="1"/>
  <c r="Y2032" i="1"/>
  <c r="X2034" i="1"/>
  <c r="W2034" i="1"/>
  <c r="AE2034" i="1"/>
  <c r="AD2034" i="1"/>
  <c r="AC2034" i="1"/>
  <c r="AB2034" i="1"/>
  <c r="AA2034" i="1"/>
  <c r="Z2034" i="1"/>
  <c r="Y2034" i="1"/>
  <c r="X2027" i="1"/>
  <c r="W2027" i="1"/>
  <c r="AE2027" i="1"/>
  <c r="AD2027" i="1"/>
  <c r="AC2027" i="1"/>
  <c r="AB2027" i="1"/>
  <c r="AA2027" i="1"/>
  <c r="Z2027" i="1"/>
  <c r="Y2027" i="1"/>
  <c r="X2023" i="1"/>
  <c r="W2023" i="1"/>
  <c r="AE2023" i="1"/>
  <c r="AD2023" i="1"/>
  <c r="AC2023" i="1"/>
  <c r="AB2023" i="1"/>
  <c r="AA2023" i="1"/>
  <c r="Z2023" i="1"/>
  <c r="Y2023" i="1"/>
  <c r="X2035" i="1"/>
  <c r="W2035" i="1"/>
  <c r="AE2035" i="1"/>
  <c r="AD2035" i="1"/>
  <c r="AC2035" i="1"/>
  <c r="AB2035" i="1"/>
  <c r="AA2035" i="1"/>
  <c r="Z2035" i="1"/>
  <c r="Y2035" i="1"/>
  <c r="X2031" i="1"/>
  <c r="W2031" i="1"/>
  <c r="AE2031" i="1"/>
  <c r="AD2031" i="1"/>
  <c r="AC2031" i="1"/>
  <c r="AB2031" i="1"/>
  <c r="AA2031" i="1"/>
  <c r="Z2031" i="1"/>
  <c r="Y2031" i="1"/>
  <c r="X2025" i="1"/>
  <c r="W2025" i="1"/>
  <c r="AE2025" i="1"/>
  <c r="AD2025" i="1"/>
  <c r="AC2025" i="1"/>
  <c r="AB2025" i="1"/>
  <c r="AA2025" i="1"/>
  <c r="Z2025" i="1"/>
  <c r="Y2025" i="1"/>
  <c r="X2033" i="1"/>
  <c r="W2033" i="1"/>
  <c r="AE2033" i="1"/>
  <c r="AD2033" i="1"/>
  <c r="AC2033" i="1"/>
  <c r="AB2033" i="1"/>
  <c r="AA2033" i="1"/>
  <c r="Z2033" i="1"/>
  <c r="Y2033" i="1"/>
  <c r="X2029" i="1"/>
  <c r="W2029" i="1"/>
  <c r="AE2029" i="1"/>
  <c r="AD2029" i="1"/>
  <c r="AC2029" i="1"/>
  <c r="AB2029" i="1"/>
  <c r="AA2029" i="1"/>
  <c r="Z2029" i="1"/>
  <c r="Y2029" i="1"/>
  <c r="X2024" i="1"/>
  <c r="W2024" i="1"/>
  <c r="AE2024" i="1"/>
  <c r="AD2024" i="1"/>
  <c r="AC2024" i="1"/>
  <c r="AB2024" i="1"/>
  <c r="AA2024" i="1"/>
  <c r="Z2024" i="1"/>
  <c r="Y2024" i="1"/>
  <c r="X2030" i="1"/>
  <c r="W2030" i="1"/>
  <c r="AE2030" i="1"/>
  <c r="AD2030" i="1"/>
  <c r="AC2030" i="1"/>
  <c r="AB2030" i="1"/>
  <c r="AA2030" i="1"/>
  <c r="Z2030" i="1"/>
  <c r="Y2030" i="1"/>
  <c r="X2017" i="1"/>
  <c r="W2017" i="1"/>
  <c r="AE2017" i="1"/>
  <c r="AD2017" i="1"/>
  <c r="AC2017" i="1"/>
  <c r="AB2017" i="1"/>
  <c r="AA2017" i="1"/>
  <c r="Z2017" i="1"/>
  <c r="Y2017" i="1"/>
  <c r="X2018" i="1"/>
  <c r="W2018" i="1"/>
  <c r="AE2018" i="1"/>
  <c r="AD2018" i="1"/>
  <c r="AC2018" i="1"/>
  <c r="AB2018" i="1"/>
  <c r="AA2018" i="1"/>
  <c r="Z2018" i="1"/>
  <c r="Y2018" i="1"/>
  <c r="X2019" i="1"/>
  <c r="W2019" i="1"/>
  <c r="AE2019" i="1"/>
  <c r="AD2019" i="1"/>
  <c r="AC2019" i="1"/>
  <c r="AB2019" i="1"/>
  <c r="AA2019" i="1"/>
  <c r="Z2019" i="1"/>
  <c r="Y2019" i="1"/>
  <c r="X2020" i="1"/>
  <c r="W2020" i="1"/>
  <c r="AE2020" i="1"/>
  <c r="AD2020" i="1"/>
  <c r="AC2020" i="1"/>
  <c r="AB2020" i="1"/>
  <c r="AA2020" i="1"/>
  <c r="Z2020" i="1"/>
  <c r="Y2020" i="1"/>
  <c r="X2007" i="1"/>
  <c r="W2007" i="1"/>
  <c r="AE2007" i="1"/>
  <c r="AD2007" i="1"/>
  <c r="AC2007" i="1"/>
  <c r="AB2007" i="1"/>
  <c r="AA2007" i="1"/>
  <c r="Z2007" i="1"/>
  <c r="Y2007" i="1"/>
  <c r="X2012" i="1"/>
  <c r="W2012" i="1"/>
  <c r="AE2012" i="1"/>
  <c r="AD2012" i="1"/>
  <c r="AC2012" i="1"/>
  <c r="AB2012" i="1"/>
  <c r="AA2012" i="1"/>
  <c r="Z2012" i="1"/>
  <c r="Y2012" i="1"/>
  <c r="X2013" i="1"/>
  <c r="W2013" i="1"/>
  <c r="AE2013" i="1"/>
  <c r="AD2013" i="1"/>
  <c r="AC2013" i="1"/>
  <c r="AB2013" i="1"/>
  <c r="AA2013" i="1"/>
  <c r="Z2013" i="1"/>
  <c r="Y2013" i="1"/>
  <c r="X2006" i="1"/>
  <c r="W2006" i="1"/>
  <c r="AE2006" i="1"/>
  <c r="AD2006" i="1"/>
  <c r="AC2006" i="1"/>
  <c r="AB2006" i="1"/>
  <c r="AA2006" i="1"/>
  <c r="Z2006" i="1"/>
  <c r="Y2006" i="1"/>
  <c r="X2014" i="1"/>
  <c r="W2014" i="1"/>
  <c r="AE2014" i="1"/>
  <c r="AD2014" i="1"/>
  <c r="AC2014" i="1"/>
  <c r="AB2014" i="1"/>
  <c r="AA2014" i="1"/>
  <c r="Z2014" i="1"/>
  <c r="Y2014" i="1"/>
  <c r="X2003" i="1"/>
  <c r="W2003" i="1"/>
  <c r="AE2003" i="1"/>
  <c r="AD2003" i="1"/>
  <c r="AC2003" i="1"/>
  <c r="AB2003" i="1"/>
  <c r="AA2003" i="1"/>
  <c r="Z2003" i="1"/>
  <c r="Y2003" i="1"/>
  <c r="X2011" i="1"/>
  <c r="W2011" i="1"/>
  <c r="AE2011" i="1"/>
  <c r="AD2011" i="1"/>
  <c r="AC2011" i="1"/>
  <c r="AB2011" i="1"/>
  <c r="AA2011" i="1"/>
  <c r="Z2011" i="1"/>
  <c r="Y2011" i="1"/>
  <c r="X2009" i="1"/>
  <c r="W2009" i="1"/>
  <c r="AE2009" i="1"/>
  <c r="AD2009" i="1"/>
  <c r="AC2009" i="1"/>
  <c r="AB2009" i="1"/>
  <c r="AA2009" i="1"/>
  <c r="Z2009" i="1"/>
  <c r="Y2009" i="1"/>
  <c r="X2005" i="1"/>
  <c r="W2005" i="1"/>
  <c r="AE2005" i="1"/>
  <c r="AD2005" i="1"/>
  <c r="AC2005" i="1"/>
  <c r="AB2005" i="1"/>
  <c r="AA2005" i="1"/>
  <c r="Z2005" i="1"/>
  <c r="Y2005" i="1"/>
  <c r="X2008" i="1"/>
  <c r="W2008" i="1"/>
  <c r="AE2008" i="1"/>
  <c r="AD2008" i="1"/>
  <c r="AC2008" i="1"/>
  <c r="AB2008" i="1"/>
  <c r="AA2008" i="1"/>
  <c r="Z2008" i="1"/>
  <c r="Y2008" i="1"/>
  <c r="X2004" i="1"/>
  <c r="W2004" i="1"/>
  <c r="AE2004" i="1"/>
  <c r="AD2004" i="1"/>
  <c r="AC2004" i="1"/>
  <c r="AB2004" i="1"/>
  <c r="AA2004" i="1"/>
  <c r="Z2004" i="1"/>
  <c r="Y2004" i="1"/>
  <c r="X2010" i="1"/>
  <c r="W2010" i="1"/>
  <c r="AE2010" i="1"/>
  <c r="AD2010" i="1"/>
  <c r="AC2010" i="1"/>
  <c r="AB2010" i="1"/>
  <c r="AA2010" i="1"/>
  <c r="Z2010" i="1"/>
  <c r="Y2010" i="1"/>
  <c r="X1988" i="1"/>
  <c r="W1988" i="1"/>
  <c r="AE1988" i="1"/>
  <c r="AD1988" i="1"/>
  <c r="AC1988" i="1"/>
  <c r="AB1988" i="1"/>
  <c r="AA1988" i="1"/>
  <c r="Z1988" i="1"/>
  <c r="Y1988" i="1"/>
  <c r="X1990" i="1"/>
  <c r="W1990" i="1"/>
  <c r="AE1990" i="1"/>
  <c r="AD1990" i="1"/>
  <c r="AC1990" i="1"/>
  <c r="AB1990" i="1"/>
  <c r="AA1990" i="1"/>
  <c r="Z1990" i="1"/>
  <c r="Y1990" i="1"/>
  <c r="X1997" i="1"/>
  <c r="W1997" i="1"/>
  <c r="AE1997" i="1"/>
  <c r="AD1997" i="1"/>
  <c r="AC1997" i="1"/>
  <c r="AB1997" i="1"/>
  <c r="AA1997" i="1"/>
  <c r="Z1997" i="1"/>
  <c r="Y1997" i="1"/>
  <c r="X2002" i="1"/>
  <c r="W2002" i="1"/>
  <c r="AD2002" i="1"/>
  <c r="AC2002" i="1"/>
  <c r="AB2002" i="1"/>
  <c r="AA2002" i="1"/>
  <c r="Z2002" i="1"/>
  <c r="Y2002" i="1"/>
  <c r="X1989" i="1"/>
  <c r="W1989" i="1"/>
  <c r="AE1989" i="1"/>
  <c r="AD1989" i="1"/>
  <c r="AC1989" i="1"/>
  <c r="AB1989" i="1"/>
  <c r="AA1989" i="1"/>
  <c r="Z1989" i="1"/>
  <c r="Y1989" i="1"/>
  <c r="X1987" i="1"/>
  <c r="W1987" i="1"/>
  <c r="AE1987" i="1"/>
  <c r="AD1987" i="1"/>
  <c r="AC1987" i="1"/>
  <c r="AB1987" i="1"/>
  <c r="AA1987" i="1"/>
  <c r="Z1987" i="1"/>
  <c r="Y1987" i="1"/>
  <c r="X1996" i="1"/>
  <c r="W1996" i="1"/>
  <c r="AE1996" i="1"/>
  <c r="AD1996" i="1"/>
  <c r="AC1996" i="1"/>
  <c r="AB1996" i="1"/>
  <c r="AA1996" i="1"/>
  <c r="Z1996" i="1"/>
  <c r="Y1996" i="1"/>
  <c r="X1993" i="1"/>
  <c r="W1993" i="1"/>
  <c r="AE1993" i="1"/>
  <c r="AD1993" i="1"/>
  <c r="AC1993" i="1"/>
  <c r="AB1993" i="1"/>
  <c r="AA1993" i="1"/>
  <c r="Z1993" i="1"/>
  <c r="Y1993" i="1"/>
  <c r="X1999" i="1"/>
  <c r="W1999" i="1"/>
  <c r="AE1999" i="1"/>
  <c r="AD1999" i="1"/>
  <c r="AC1999" i="1"/>
  <c r="AB1999" i="1"/>
  <c r="AA1999" i="1"/>
  <c r="Z1999" i="1"/>
  <c r="Y1999" i="1"/>
  <c r="X1998" i="1"/>
  <c r="W1998" i="1"/>
  <c r="AE1998" i="1"/>
  <c r="AD1998" i="1"/>
  <c r="AC1998" i="1"/>
  <c r="AB1998" i="1"/>
  <c r="AA1998" i="1"/>
  <c r="Z1998" i="1"/>
  <c r="Y1998" i="1"/>
  <c r="X1994" i="1"/>
  <c r="W1994" i="1"/>
  <c r="AE1994" i="1"/>
  <c r="AD1994" i="1"/>
  <c r="AC1994" i="1"/>
  <c r="AB1994" i="1"/>
  <c r="AA1994" i="1"/>
  <c r="Z1994" i="1"/>
  <c r="Y1994" i="1"/>
  <c r="X1992" i="1"/>
  <c r="W1992" i="1"/>
  <c r="AE1992" i="1"/>
  <c r="AD1992" i="1"/>
  <c r="AC1992" i="1"/>
  <c r="AB1992" i="1"/>
  <c r="AA1992" i="1"/>
  <c r="Z1992" i="1"/>
  <c r="Y1992" i="1"/>
  <c r="X1991" i="1"/>
  <c r="W1991" i="1"/>
  <c r="AE1991" i="1"/>
  <c r="AD1991" i="1"/>
  <c r="AC1991" i="1"/>
  <c r="AB1991" i="1"/>
  <c r="AA1991" i="1"/>
  <c r="Z1991" i="1"/>
  <c r="Y1991" i="1"/>
  <c r="X1995" i="1"/>
  <c r="W1995" i="1"/>
  <c r="AE1995" i="1"/>
  <c r="AD1995" i="1"/>
  <c r="AC1995" i="1"/>
  <c r="AB1995" i="1"/>
  <c r="AA1995" i="1"/>
  <c r="Z1995" i="1"/>
  <c r="Y1995" i="1"/>
  <c r="X2000" i="1"/>
  <c r="W2000" i="1"/>
  <c r="AD2000" i="1"/>
  <c r="AC2000" i="1"/>
  <c r="AB2000" i="1"/>
  <c r="AA2000" i="1"/>
  <c r="Z2000" i="1"/>
  <c r="Y2000" i="1"/>
  <c r="X1977" i="1"/>
  <c r="W1977" i="1"/>
  <c r="AE1977" i="1"/>
  <c r="AD1977" i="1"/>
  <c r="AC1977" i="1"/>
  <c r="AB1977" i="1"/>
  <c r="AA1977" i="1"/>
  <c r="Z1977" i="1"/>
  <c r="Y1977" i="1"/>
  <c r="X1980" i="1"/>
  <c r="W1980" i="1"/>
  <c r="AE1980" i="1"/>
  <c r="AD1980" i="1"/>
  <c r="AC1980" i="1"/>
  <c r="AB1980" i="1"/>
  <c r="AA1980" i="1"/>
  <c r="Z1980" i="1"/>
  <c r="Y1980" i="1"/>
  <c r="X1981" i="1"/>
  <c r="W1981" i="1"/>
  <c r="AE1981" i="1"/>
  <c r="AD1981" i="1"/>
  <c r="AC1981" i="1"/>
  <c r="AB1981" i="1"/>
  <c r="AA1981" i="1"/>
  <c r="Z1981" i="1"/>
  <c r="Y1981" i="1"/>
  <c r="X1986" i="1"/>
  <c r="W1986" i="1"/>
  <c r="AD1986" i="1"/>
  <c r="AC1986" i="1"/>
  <c r="AB1986" i="1"/>
  <c r="AA1986" i="1"/>
  <c r="Z1986" i="1"/>
  <c r="Y1986" i="1"/>
  <c r="X1978" i="1"/>
  <c r="W1978" i="1"/>
  <c r="AE1978" i="1"/>
  <c r="AD1978" i="1"/>
  <c r="AC1978" i="1"/>
  <c r="AB1978" i="1"/>
  <c r="AA1978" i="1"/>
  <c r="Z1978" i="1"/>
  <c r="Y1978" i="1"/>
  <c r="X1972" i="1"/>
  <c r="W1972" i="1"/>
  <c r="AE1972" i="1"/>
  <c r="AD1972" i="1"/>
  <c r="AC1972" i="1"/>
  <c r="AB1972" i="1"/>
  <c r="AA1972" i="1"/>
  <c r="Z1972" i="1"/>
  <c r="Y1972" i="1"/>
  <c r="X1984" i="1"/>
  <c r="W1984" i="1"/>
  <c r="AE1984" i="1"/>
  <c r="AD1984" i="1"/>
  <c r="AC1984" i="1"/>
  <c r="AB1984" i="1"/>
  <c r="AA1984" i="1"/>
  <c r="Z1984" i="1"/>
  <c r="Y1984" i="1"/>
  <c r="X1974" i="1"/>
  <c r="W1974" i="1"/>
  <c r="AE1974" i="1"/>
  <c r="AD1974" i="1"/>
  <c r="AC1974" i="1"/>
  <c r="AB1974" i="1"/>
  <c r="AA1974" i="1"/>
  <c r="Z1974" i="1"/>
  <c r="Y1974" i="1"/>
  <c r="X1983" i="1"/>
  <c r="W1983" i="1"/>
  <c r="AE1983" i="1"/>
  <c r="AD1983" i="1"/>
  <c r="AC1983" i="1"/>
  <c r="AB1983" i="1"/>
  <c r="AA1983" i="1"/>
  <c r="Z1983" i="1"/>
  <c r="Y1983" i="1"/>
  <c r="X1976" i="1"/>
  <c r="W1976" i="1"/>
  <c r="AE1976" i="1"/>
  <c r="AD1976" i="1"/>
  <c r="AC1976" i="1"/>
  <c r="AB1976" i="1"/>
  <c r="AA1976" i="1"/>
  <c r="Z1976" i="1"/>
  <c r="Y1976" i="1"/>
  <c r="X1975" i="1"/>
  <c r="W1975" i="1"/>
  <c r="AE1975" i="1"/>
  <c r="AD1975" i="1"/>
  <c r="AC1975" i="1"/>
  <c r="AB1975" i="1"/>
  <c r="AA1975" i="1"/>
  <c r="Z1975" i="1"/>
  <c r="Y1975" i="1"/>
  <c r="X1973" i="1"/>
  <c r="W1973" i="1"/>
  <c r="AE1973" i="1"/>
  <c r="AD1973" i="1"/>
  <c r="AC1973" i="1"/>
  <c r="AB1973" i="1"/>
  <c r="AA1973" i="1"/>
  <c r="Z1973" i="1"/>
  <c r="Y1973" i="1"/>
  <c r="X1979" i="1"/>
  <c r="W1979" i="1"/>
  <c r="AE1979" i="1"/>
  <c r="AD1979" i="1"/>
  <c r="AC1979" i="1"/>
  <c r="AB1979" i="1"/>
  <c r="AA1979" i="1"/>
  <c r="Z1979" i="1"/>
  <c r="Y1979" i="1"/>
  <c r="X1982" i="1"/>
  <c r="W1982" i="1"/>
  <c r="AE1982" i="1"/>
  <c r="AD1982" i="1"/>
  <c r="AC1982" i="1"/>
  <c r="AB1982" i="1"/>
  <c r="AA1982" i="1"/>
  <c r="Z1982" i="1"/>
  <c r="Y1982" i="1"/>
  <c r="X1960" i="1"/>
  <c r="W1960" i="1"/>
  <c r="AE1960" i="1"/>
  <c r="AD1960" i="1"/>
  <c r="AC1960" i="1"/>
  <c r="AB1960" i="1"/>
  <c r="AA1960" i="1"/>
  <c r="Z1960" i="1"/>
  <c r="Y1960" i="1"/>
  <c r="X1962" i="1"/>
  <c r="W1962" i="1"/>
  <c r="AE1962" i="1"/>
  <c r="AD1962" i="1"/>
  <c r="AC1962" i="1"/>
  <c r="AB1962" i="1"/>
  <c r="AA1962" i="1"/>
  <c r="Z1962" i="1"/>
  <c r="Y1962" i="1"/>
  <c r="X1971" i="1"/>
  <c r="W1971" i="1"/>
  <c r="AD1971" i="1"/>
  <c r="AC1971" i="1"/>
  <c r="AB1971" i="1"/>
  <c r="AA1971" i="1"/>
  <c r="Z1971" i="1"/>
  <c r="Y1971" i="1"/>
  <c r="X1967" i="1"/>
  <c r="W1967" i="1"/>
  <c r="AE1967" i="1"/>
  <c r="AD1967" i="1"/>
  <c r="AC1967" i="1"/>
  <c r="AB1967" i="1"/>
  <c r="AA1967" i="1"/>
  <c r="Z1967" i="1"/>
  <c r="Y1967" i="1"/>
  <c r="X1963" i="1"/>
  <c r="W1963" i="1"/>
  <c r="AE1963" i="1"/>
  <c r="AD1963" i="1"/>
  <c r="AC1963" i="1"/>
  <c r="AB1963" i="1"/>
  <c r="AA1963" i="1"/>
  <c r="Z1963" i="1"/>
  <c r="Y1963" i="1"/>
  <c r="X1959" i="1"/>
  <c r="W1959" i="1"/>
  <c r="AE1959" i="1"/>
  <c r="AD1959" i="1"/>
  <c r="AC1959" i="1"/>
  <c r="AB1959" i="1"/>
  <c r="AA1959" i="1"/>
  <c r="Z1959" i="1"/>
  <c r="Y1959" i="1"/>
  <c r="X1966" i="1"/>
  <c r="W1966" i="1"/>
  <c r="AE1966" i="1"/>
  <c r="AD1966" i="1"/>
  <c r="AC1966" i="1"/>
  <c r="AB1966" i="1"/>
  <c r="AA1966" i="1"/>
  <c r="Z1966" i="1"/>
  <c r="Y1966" i="1"/>
  <c r="X1961" i="1"/>
  <c r="W1961" i="1"/>
  <c r="AE1961" i="1"/>
  <c r="AD1961" i="1"/>
  <c r="AC1961" i="1"/>
  <c r="AB1961" i="1"/>
  <c r="AA1961" i="1"/>
  <c r="Z1961" i="1"/>
  <c r="Y1961" i="1"/>
  <c r="X1958" i="1"/>
  <c r="W1958" i="1"/>
  <c r="AE1958" i="1"/>
  <c r="AD1958" i="1"/>
  <c r="AC1958" i="1"/>
  <c r="AB1958" i="1"/>
  <c r="AA1958" i="1"/>
  <c r="Z1958" i="1"/>
  <c r="Y1958" i="1"/>
  <c r="X1957" i="1"/>
  <c r="W1957" i="1"/>
  <c r="AE1957" i="1"/>
  <c r="AD1957" i="1"/>
  <c r="AC1957" i="1"/>
  <c r="AB1957" i="1"/>
  <c r="AA1957" i="1"/>
  <c r="Z1957" i="1"/>
  <c r="Y1957" i="1"/>
  <c r="X1964" i="1"/>
  <c r="W1964" i="1"/>
  <c r="AE1964" i="1"/>
  <c r="AD1964" i="1"/>
  <c r="AC1964" i="1"/>
  <c r="AB1964" i="1"/>
  <c r="AA1964" i="1"/>
  <c r="Z1964" i="1"/>
  <c r="Y1964" i="1"/>
  <c r="X1965" i="1"/>
  <c r="W1965" i="1"/>
  <c r="AE1965" i="1"/>
  <c r="AD1965" i="1"/>
  <c r="AC1965" i="1"/>
  <c r="AB1965" i="1"/>
  <c r="AA1965" i="1"/>
  <c r="Z1965" i="1"/>
  <c r="Y1965" i="1"/>
  <c r="X1944" i="1"/>
  <c r="W1944" i="1"/>
  <c r="AE1944" i="1"/>
  <c r="AD1944" i="1"/>
  <c r="AC1944" i="1"/>
  <c r="AB1944" i="1"/>
  <c r="AA1944" i="1"/>
  <c r="Z1944" i="1"/>
  <c r="Y1944" i="1"/>
  <c r="X1947" i="1"/>
  <c r="W1947" i="1"/>
  <c r="AE1947" i="1"/>
  <c r="AD1947" i="1"/>
  <c r="AC1947" i="1"/>
  <c r="AB1947" i="1"/>
  <c r="AA1947" i="1"/>
  <c r="Z1947" i="1"/>
  <c r="Y1947" i="1"/>
  <c r="X1952" i="1"/>
  <c r="W1952" i="1"/>
  <c r="AE1952" i="1"/>
  <c r="AD1952" i="1"/>
  <c r="AC1952" i="1"/>
  <c r="AB1952" i="1"/>
  <c r="AA1952" i="1"/>
  <c r="Z1952" i="1"/>
  <c r="Y1952" i="1"/>
  <c r="X1953" i="1"/>
  <c r="W1953" i="1"/>
  <c r="AE1953" i="1"/>
  <c r="AD1953" i="1"/>
  <c r="AC1953" i="1"/>
  <c r="AB1953" i="1"/>
  <c r="AA1953" i="1"/>
  <c r="Z1953" i="1"/>
  <c r="Y1953" i="1"/>
  <c r="X1948" i="1"/>
  <c r="W1948" i="1"/>
  <c r="AE1948" i="1"/>
  <c r="AD1948" i="1"/>
  <c r="AC1948" i="1"/>
  <c r="AB1948" i="1"/>
  <c r="AA1948" i="1"/>
  <c r="Z1948" i="1"/>
  <c r="Y1948" i="1"/>
  <c r="X1949" i="1"/>
  <c r="W1949" i="1"/>
  <c r="AE1949" i="1"/>
  <c r="AD1949" i="1"/>
  <c r="AC1949" i="1"/>
  <c r="AB1949" i="1"/>
  <c r="AA1949" i="1"/>
  <c r="Z1949" i="1"/>
  <c r="Y1949" i="1"/>
  <c r="X1942" i="1"/>
  <c r="W1942" i="1"/>
  <c r="AE1942" i="1"/>
  <c r="AD1942" i="1"/>
  <c r="AC1942" i="1"/>
  <c r="AB1942" i="1"/>
  <c r="AA1942" i="1"/>
  <c r="Z1942" i="1"/>
  <c r="Y1942" i="1"/>
  <c r="X1955" i="1"/>
  <c r="W1955" i="1"/>
  <c r="AD1955" i="1"/>
  <c r="AC1955" i="1"/>
  <c r="AB1955" i="1"/>
  <c r="AA1955" i="1"/>
  <c r="Z1955" i="1"/>
  <c r="Y1955" i="1"/>
  <c r="X1943" i="1"/>
  <c r="W1943" i="1"/>
  <c r="AE1943" i="1"/>
  <c r="AD1943" i="1"/>
  <c r="AC1943" i="1"/>
  <c r="AB1943" i="1"/>
  <c r="AA1943" i="1"/>
  <c r="Z1943" i="1"/>
  <c r="Y1943" i="1"/>
  <c r="X1945" i="1"/>
  <c r="W1945" i="1"/>
  <c r="AE1945" i="1"/>
  <c r="AD1945" i="1"/>
  <c r="AC1945" i="1"/>
  <c r="AB1945" i="1"/>
  <c r="AA1945" i="1"/>
  <c r="Z1945" i="1"/>
  <c r="Y1945" i="1"/>
  <c r="X1946" i="1"/>
  <c r="W1946" i="1"/>
  <c r="AE1946" i="1"/>
  <c r="AD1946" i="1"/>
  <c r="AC1946" i="1"/>
  <c r="AB1946" i="1"/>
  <c r="AA1946" i="1"/>
  <c r="Z1946" i="1"/>
  <c r="Y1946" i="1"/>
  <c r="X1950" i="1"/>
  <c r="W1950" i="1"/>
  <c r="AE1950" i="1"/>
  <c r="AD1950" i="1"/>
  <c r="AC1950" i="1"/>
  <c r="AB1950" i="1"/>
  <c r="AA1950" i="1"/>
  <c r="Z1950" i="1"/>
  <c r="Y1950" i="1"/>
  <c r="X1951" i="1"/>
  <c r="W1951" i="1"/>
  <c r="AE1951" i="1"/>
  <c r="AD1951" i="1"/>
  <c r="AC1951" i="1"/>
  <c r="AB1951" i="1"/>
  <c r="AA1951" i="1"/>
  <c r="Z1951" i="1"/>
  <c r="Y1951" i="1"/>
  <c r="X1931" i="1"/>
  <c r="W1931" i="1"/>
  <c r="AE1931" i="1"/>
  <c r="AD1931" i="1"/>
  <c r="AC1931" i="1"/>
  <c r="AB1931" i="1"/>
  <c r="AA1931" i="1"/>
  <c r="Z1931" i="1"/>
  <c r="Y1931" i="1"/>
  <c r="X1930" i="1"/>
  <c r="W1930" i="1"/>
  <c r="AE1930" i="1"/>
  <c r="AD1930" i="1"/>
  <c r="AC1930" i="1"/>
  <c r="AB1930" i="1"/>
  <c r="AA1930" i="1"/>
  <c r="Z1930" i="1"/>
  <c r="Y1930" i="1"/>
  <c r="X1939" i="1"/>
  <c r="W1939" i="1"/>
  <c r="AD1939" i="1"/>
  <c r="AC1939" i="1"/>
  <c r="AB1939" i="1"/>
  <c r="AA1939" i="1"/>
  <c r="Z1939" i="1"/>
  <c r="Y1939" i="1"/>
  <c r="X1933" i="1"/>
  <c r="W1933" i="1"/>
  <c r="AE1933" i="1"/>
  <c r="AD1933" i="1"/>
  <c r="AC1933" i="1"/>
  <c r="AB1933" i="1"/>
  <c r="AA1933" i="1"/>
  <c r="Z1933" i="1"/>
  <c r="Y1933" i="1"/>
  <c r="X1938" i="1"/>
  <c r="W1938" i="1"/>
  <c r="AD1938" i="1"/>
  <c r="AC1938" i="1"/>
  <c r="AB1938" i="1"/>
  <c r="AA1938" i="1"/>
  <c r="Z1938" i="1"/>
  <c r="Y1938" i="1"/>
  <c r="X1932" i="1"/>
  <c r="W1932" i="1"/>
  <c r="AE1932" i="1"/>
  <c r="AD1932" i="1"/>
  <c r="AC1932" i="1"/>
  <c r="AB1932" i="1"/>
  <c r="AA1932" i="1"/>
  <c r="Z1932" i="1"/>
  <c r="Y1932" i="1"/>
  <c r="X1934" i="1"/>
  <c r="W1934" i="1"/>
  <c r="AE1934" i="1"/>
  <c r="AD1934" i="1"/>
  <c r="AC1934" i="1"/>
  <c r="AB1934" i="1"/>
  <c r="AA1934" i="1"/>
  <c r="Z1934" i="1"/>
  <c r="Y1934" i="1"/>
  <c r="X1921" i="1"/>
  <c r="W1921" i="1"/>
  <c r="AE1921" i="1"/>
  <c r="AD1921" i="1"/>
  <c r="AC1921" i="1"/>
  <c r="AB1921" i="1"/>
  <c r="AA1921" i="1"/>
  <c r="Z1921" i="1"/>
  <c r="Y1921" i="1"/>
  <c r="X1918" i="1"/>
  <c r="W1918" i="1"/>
  <c r="AE1918" i="1"/>
  <c r="AD1918" i="1"/>
  <c r="AC1918" i="1"/>
  <c r="AB1918" i="1"/>
  <c r="AA1918" i="1"/>
  <c r="Z1918" i="1"/>
  <c r="Y1918" i="1"/>
  <c r="X1920" i="1"/>
  <c r="W1920" i="1"/>
  <c r="AE1920" i="1"/>
  <c r="AD1920" i="1"/>
  <c r="AC1920" i="1"/>
  <c r="AB1920" i="1"/>
  <c r="AA1920" i="1"/>
  <c r="Z1920" i="1"/>
  <c r="Y1920" i="1"/>
  <c r="X1925" i="1"/>
  <c r="W1925" i="1"/>
  <c r="AE1925" i="1"/>
  <c r="AD1925" i="1"/>
  <c r="AC1925" i="1"/>
  <c r="AB1925" i="1"/>
  <c r="AA1925" i="1"/>
  <c r="Z1925" i="1"/>
  <c r="Y1925" i="1"/>
  <c r="X1924" i="1"/>
  <c r="W1924" i="1"/>
  <c r="AE1924" i="1"/>
  <c r="AD1924" i="1"/>
  <c r="AC1924" i="1"/>
  <c r="AB1924" i="1"/>
  <c r="AA1924" i="1"/>
  <c r="Z1924" i="1"/>
  <c r="Y1924" i="1"/>
  <c r="X1917" i="1"/>
  <c r="W1917" i="1"/>
  <c r="AE1917" i="1"/>
  <c r="AD1917" i="1"/>
  <c r="AC1917" i="1"/>
  <c r="AB1917" i="1"/>
  <c r="AA1917" i="1"/>
  <c r="Z1917" i="1"/>
  <c r="Y1917" i="1"/>
  <c r="X1919" i="1"/>
  <c r="W1919" i="1"/>
  <c r="AE1919" i="1"/>
  <c r="AD1919" i="1"/>
  <c r="AC1919" i="1"/>
  <c r="AB1919" i="1"/>
  <c r="AA1919" i="1"/>
  <c r="Z1919" i="1"/>
  <c r="Y1919" i="1"/>
  <c r="X1916" i="1"/>
  <c r="W1916" i="1"/>
  <c r="AE1916" i="1"/>
  <c r="AD1916" i="1"/>
  <c r="AC1916" i="1"/>
  <c r="AB1916" i="1"/>
  <c r="AA1916" i="1"/>
  <c r="Z1916" i="1"/>
  <c r="Y1916" i="1"/>
  <c r="X1927" i="1"/>
  <c r="W1927" i="1"/>
  <c r="AD1927" i="1"/>
  <c r="AC1927" i="1"/>
  <c r="AB1927" i="1"/>
  <c r="AA1927" i="1"/>
  <c r="Z1927" i="1"/>
  <c r="Y1927" i="1"/>
  <c r="X1922" i="1"/>
  <c r="W1922" i="1"/>
  <c r="AE1922" i="1"/>
  <c r="AD1922" i="1"/>
  <c r="AC1922" i="1"/>
  <c r="AB1922" i="1"/>
  <c r="AA1922" i="1"/>
  <c r="Z1922" i="1"/>
  <c r="Y1922" i="1"/>
  <c r="X1926" i="1"/>
  <c r="W1926" i="1"/>
  <c r="AD1926" i="1"/>
  <c r="AC1926" i="1"/>
  <c r="AB1926" i="1"/>
  <c r="AA1926" i="1"/>
  <c r="Z1926" i="1"/>
  <c r="Y1926" i="1"/>
  <c r="X1923" i="1"/>
  <c r="W1923" i="1"/>
  <c r="AE1923" i="1"/>
  <c r="AD1923" i="1"/>
  <c r="AC1923" i="1"/>
  <c r="AB1923" i="1"/>
  <c r="AA1923" i="1"/>
  <c r="Z1923" i="1"/>
  <c r="Y1923" i="1"/>
  <c r="X1910" i="1"/>
  <c r="W1910" i="1"/>
  <c r="AE1910" i="1"/>
  <c r="AD1910" i="1"/>
  <c r="AC1910" i="1"/>
  <c r="AB1910" i="1"/>
  <c r="AA1910" i="1"/>
  <c r="Z1910" i="1"/>
  <c r="Y1910" i="1"/>
  <c r="X1911" i="1"/>
  <c r="W1911" i="1"/>
  <c r="AE1911" i="1"/>
  <c r="AD1911" i="1"/>
  <c r="AC1911" i="1"/>
  <c r="AB1911" i="1"/>
  <c r="AA1911" i="1"/>
  <c r="Z1911" i="1"/>
  <c r="Y1911" i="1"/>
  <c r="X1902" i="1"/>
  <c r="W1902" i="1"/>
  <c r="AE1902" i="1"/>
  <c r="AD1902" i="1"/>
  <c r="AC1902" i="1"/>
  <c r="AB1902" i="1"/>
  <c r="AA1902" i="1"/>
  <c r="Z1902" i="1"/>
  <c r="Y1902" i="1"/>
  <c r="X1906" i="1"/>
  <c r="W1906" i="1"/>
  <c r="AE1906" i="1"/>
  <c r="AD1906" i="1"/>
  <c r="AC1906" i="1"/>
  <c r="AB1906" i="1"/>
  <c r="AA1906" i="1"/>
  <c r="Z1906" i="1"/>
  <c r="Y1906" i="1"/>
  <c r="X1909" i="1"/>
  <c r="W1909" i="1"/>
  <c r="AD1909" i="1"/>
  <c r="AC1909" i="1"/>
  <c r="AB1909" i="1"/>
  <c r="AA1909" i="1"/>
  <c r="Z1909" i="1"/>
  <c r="Y1909" i="1"/>
  <c r="X1903" i="1"/>
  <c r="W1903" i="1"/>
  <c r="AE1903" i="1"/>
  <c r="AD1903" i="1"/>
  <c r="AC1903" i="1"/>
  <c r="AB1903" i="1"/>
  <c r="AA1903" i="1"/>
  <c r="Z1903" i="1"/>
  <c r="Y1903" i="1"/>
  <c r="X1904" i="1"/>
  <c r="W1904" i="1"/>
  <c r="AE1904" i="1"/>
  <c r="AD1904" i="1"/>
  <c r="AC1904" i="1"/>
  <c r="AB1904" i="1"/>
  <c r="AA1904" i="1"/>
  <c r="Z1904" i="1"/>
  <c r="Y1904" i="1"/>
  <c r="X1905" i="1"/>
  <c r="W1905" i="1"/>
  <c r="AE1905" i="1"/>
  <c r="AD1905" i="1"/>
  <c r="AC1905" i="1"/>
  <c r="AB1905" i="1"/>
  <c r="AA1905" i="1"/>
  <c r="Z1905" i="1"/>
  <c r="Y1905" i="1"/>
  <c r="X1893" i="1"/>
  <c r="W1893" i="1"/>
  <c r="AE1893" i="1"/>
  <c r="AD1893" i="1"/>
  <c r="AC1893" i="1"/>
  <c r="AB1893" i="1"/>
  <c r="AA1893" i="1"/>
  <c r="Z1893" i="1"/>
  <c r="Y1893" i="1"/>
  <c r="X1901" i="1"/>
  <c r="W1901" i="1"/>
  <c r="AE1901" i="1"/>
  <c r="AD1901" i="1"/>
  <c r="AC1901" i="1"/>
  <c r="AB1901" i="1"/>
  <c r="AA1901" i="1"/>
  <c r="Z1901" i="1"/>
  <c r="Y1901" i="1"/>
  <c r="X1899" i="1"/>
  <c r="W1899" i="1"/>
  <c r="AE1899" i="1"/>
  <c r="AD1899" i="1"/>
  <c r="AC1899" i="1"/>
  <c r="AB1899" i="1"/>
  <c r="AA1899" i="1"/>
  <c r="Z1899" i="1"/>
  <c r="Y1899" i="1"/>
  <c r="X1892" i="1"/>
  <c r="W1892" i="1"/>
  <c r="AE1892" i="1"/>
  <c r="AD1892" i="1"/>
  <c r="AC1892" i="1"/>
  <c r="AB1892" i="1"/>
  <c r="AA1892" i="1"/>
  <c r="Z1892" i="1"/>
  <c r="Y1892" i="1"/>
  <c r="X1898" i="1"/>
  <c r="W1898" i="1"/>
  <c r="AE1898" i="1"/>
  <c r="AD1898" i="1"/>
  <c r="AC1898" i="1"/>
  <c r="AB1898" i="1"/>
  <c r="AA1898" i="1"/>
  <c r="Z1898" i="1"/>
  <c r="Y1898" i="1"/>
  <c r="X1896" i="1"/>
  <c r="W1896" i="1"/>
  <c r="AE1896" i="1"/>
  <c r="AD1896" i="1"/>
  <c r="AC1896" i="1"/>
  <c r="AB1896" i="1"/>
  <c r="AA1896" i="1"/>
  <c r="Z1896" i="1"/>
  <c r="Y1896" i="1"/>
  <c r="X1894" i="1"/>
  <c r="W1894" i="1"/>
  <c r="AE1894" i="1"/>
  <c r="AD1894" i="1"/>
  <c r="AC1894" i="1"/>
  <c r="AB1894" i="1"/>
  <c r="AA1894" i="1"/>
  <c r="Z1894" i="1"/>
  <c r="Y1894" i="1"/>
  <c r="X1891" i="1"/>
  <c r="W1891" i="1"/>
  <c r="AE1891" i="1"/>
  <c r="AD1891" i="1"/>
  <c r="AC1891" i="1"/>
  <c r="AB1891" i="1"/>
  <c r="AA1891" i="1"/>
  <c r="Z1891" i="1"/>
  <c r="Y1891" i="1"/>
  <c r="X1895" i="1"/>
  <c r="W1895" i="1"/>
  <c r="AE1895" i="1"/>
  <c r="AD1895" i="1"/>
  <c r="AC1895" i="1"/>
  <c r="AB1895" i="1"/>
  <c r="AA1895" i="1"/>
  <c r="Z1895" i="1"/>
  <c r="Y1895" i="1"/>
  <c r="X1900" i="1"/>
  <c r="W1900" i="1"/>
  <c r="AE1900" i="1"/>
  <c r="AD1900" i="1"/>
  <c r="AC1900" i="1"/>
  <c r="AB1900" i="1"/>
  <c r="AA1900" i="1"/>
  <c r="Z1900" i="1"/>
  <c r="Y1900" i="1"/>
  <c r="X1897" i="1"/>
  <c r="W1897" i="1"/>
  <c r="AE1897" i="1"/>
  <c r="AD1897" i="1"/>
  <c r="AC1897" i="1"/>
  <c r="AB1897" i="1"/>
  <c r="AA1897" i="1"/>
  <c r="Z1897" i="1"/>
  <c r="Y1897" i="1"/>
  <c r="X1886" i="1"/>
  <c r="W1886" i="1"/>
  <c r="AE1886" i="1"/>
  <c r="AD1886" i="1"/>
  <c r="AC1886" i="1"/>
  <c r="AB1886" i="1"/>
  <c r="AA1886" i="1"/>
  <c r="Z1886" i="1"/>
  <c r="Y1886" i="1"/>
  <c r="X1885" i="1"/>
  <c r="W1885" i="1"/>
  <c r="AE1885" i="1"/>
  <c r="AD1885" i="1"/>
  <c r="AC1885" i="1"/>
  <c r="AB1885" i="1"/>
  <c r="AA1885" i="1"/>
  <c r="Z1885" i="1"/>
  <c r="Y1885" i="1"/>
  <c r="X1890" i="1"/>
  <c r="W1890" i="1"/>
  <c r="AE1890" i="1"/>
  <c r="AD1890" i="1"/>
  <c r="AC1890" i="1"/>
  <c r="AB1890" i="1"/>
  <c r="AA1890" i="1"/>
  <c r="Z1890" i="1"/>
  <c r="Y1890" i="1"/>
  <c r="X1889" i="1"/>
  <c r="W1889" i="1"/>
  <c r="AE1889" i="1"/>
  <c r="AD1889" i="1"/>
  <c r="AC1889" i="1"/>
  <c r="AB1889" i="1"/>
  <c r="AA1889" i="1"/>
  <c r="Z1889" i="1"/>
  <c r="Y1889" i="1"/>
  <c r="X1884" i="1"/>
  <c r="W1884" i="1"/>
  <c r="AE1884" i="1"/>
  <c r="AD1884" i="1"/>
  <c r="AC1884" i="1"/>
  <c r="AB1884" i="1"/>
  <c r="AA1884" i="1"/>
  <c r="Z1884" i="1"/>
  <c r="Y1884" i="1"/>
  <c r="X1888" i="1"/>
  <c r="W1888" i="1"/>
  <c r="AE1888" i="1"/>
  <c r="AD1888" i="1"/>
  <c r="AC1888" i="1"/>
  <c r="AB1888" i="1"/>
  <c r="AA1888" i="1"/>
  <c r="Z1888" i="1"/>
  <c r="Y1888" i="1"/>
  <c r="X1887" i="1"/>
  <c r="W1887" i="1"/>
  <c r="AE1887" i="1"/>
  <c r="AD1887" i="1"/>
  <c r="AC1887" i="1"/>
  <c r="AB1887" i="1"/>
  <c r="AA1887" i="1"/>
  <c r="Z1887" i="1"/>
  <c r="Y1887" i="1"/>
  <c r="X1879" i="1"/>
  <c r="W1879" i="1"/>
  <c r="AE1879" i="1"/>
  <c r="AD1879" i="1"/>
  <c r="AC1879" i="1"/>
  <c r="AB1879" i="1"/>
  <c r="AA1879" i="1"/>
  <c r="Z1879" i="1"/>
  <c r="Y1879" i="1"/>
  <c r="X1882" i="1"/>
  <c r="W1882" i="1"/>
  <c r="AE1882" i="1"/>
  <c r="AD1882" i="1"/>
  <c r="AC1882" i="1"/>
  <c r="AB1882" i="1"/>
  <c r="AA1882" i="1"/>
  <c r="Z1882" i="1"/>
  <c r="Y1882" i="1"/>
  <c r="X1880" i="1"/>
  <c r="W1880" i="1"/>
  <c r="AE1880" i="1"/>
  <c r="AD1880" i="1"/>
  <c r="AC1880" i="1"/>
  <c r="AB1880" i="1"/>
  <c r="AA1880" i="1"/>
  <c r="Z1880" i="1"/>
  <c r="Y1880" i="1"/>
  <c r="X1881" i="1"/>
  <c r="W1881" i="1"/>
  <c r="AE1881" i="1"/>
  <c r="AD1881" i="1"/>
  <c r="AC1881" i="1"/>
  <c r="AB1881" i="1"/>
  <c r="AA1881" i="1"/>
  <c r="Z1881" i="1"/>
  <c r="Y1881" i="1"/>
  <c r="X1870" i="1"/>
  <c r="W1870" i="1"/>
  <c r="AE1870" i="1"/>
  <c r="AD1870" i="1"/>
  <c r="AC1870" i="1"/>
  <c r="AB1870" i="1"/>
  <c r="AA1870" i="1"/>
  <c r="Z1870" i="1"/>
  <c r="Y1870" i="1"/>
  <c r="X1866" i="1"/>
  <c r="W1866" i="1"/>
  <c r="AE1866" i="1"/>
  <c r="AD1866" i="1"/>
  <c r="AC1866" i="1"/>
  <c r="AB1866" i="1"/>
  <c r="AA1866" i="1"/>
  <c r="Z1866" i="1"/>
  <c r="Y1866" i="1"/>
  <c r="X1876" i="1"/>
  <c r="W1876" i="1"/>
  <c r="AE1876" i="1"/>
  <c r="AD1876" i="1"/>
  <c r="AC1876" i="1"/>
  <c r="AB1876" i="1"/>
  <c r="AA1876" i="1"/>
  <c r="Z1876" i="1"/>
  <c r="Y1876" i="1"/>
  <c r="X1865" i="1"/>
  <c r="W1865" i="1"/>
  <c r="AE1865" i="1"/>
  <c r="AD1865" i="1"/>
  <c r="AC1865" i="1"/>
  <c r="AB1865" i="1"/>
  <c r="AA1865" i="1"/>
  <c r="Z1865" i="1"/>
  <c r="Y1865" i="1"/>
  <c r="X1867" i="1"/>
  <c r="W1867" i="1"/>
  <c r="AE1867" i="1"/>
  <c r="AD1867" i="1"/>
  <c r="AC1867" i="1"/>
  <c r="AB1867" i="1"/>
  <c r="AA1867" i="1"/>
  <c r="Z1867" i="1"/>
  <c r="Y1867" i="1"/>
  <c r="X1871" i="1"/>
  <c r="W1871" i="1"/>
  <c r="AE1871" i="1"/>
  <c r="AD1871" i="1"/>
  <c r="AC1871" i="1"/>
  <c r="AB1871" i="1"/>
  <c r="AA1871" i="1"/>
  <c r="Z1871" i="1"/>
  <c r="Y1871" i="1"/>
  <c r="X1875" i="1"/>
  <c r="W1875" i="1"/>
  <c r="AE1875" i="1"/>
  <c r="AD1875" i="1"/>
  <c r="AC1875" i="1"/>
  <c r="AB1875" i="1"/>
  <c r="AA1875" i="1"/>
  <c r="Z1875" i="1"/>
  <c r="Y1875" i="1"/>
  <c r="X1874" i="1"/>
  <c r="W1874" i="1"/>
  <c r="AE1874" i="1"/>
  <c r="AD1874" i="1"/>
  <c r="AC1874" i="1"/>
  <c r="AB1874" i="1"/>
  <c r="AA1874" i="1"/>
  <c r="Z1874" i="1"/>
  <c r="Y1874" i="1"/>
  <c r="X1869" i="1"/>
  <c r="W1869" i="1"/>
  <c r="AE1869" i="1"/>
  <c r="AD1869" i="1"/>
  <c r="AC1869" i="1"/>
  <c r="AB1869" i="1"/>
  <c r="AA1869" i="1"/>
  <c r="Z1869" i="1"/>
  <c r="Y1869" i="1"/>
  <c r="X1868" i="1"/>
  <c r="W1868" i="1"/>
  <c r="AE1868" i="1"/>
  <c r="AD1868" i="1"/>
  <c r="AC1868" i="1"/>
  <c r="AB1868" i="1"/>
  <c r="AA1868" i="1"/>
  <c r="Z1868" i="1"/>
  <c r="Y1868" i="1"/>
  <c r="X1872" i="1"/>
  <c r="W1872" i="1"/>
  <c r="AE1872" i="1"/>
  <c r="AD1872" i="1"/>
  <c r="AC1872" i="1"/>
  <c r="AB1872" i="1"/>
  <c r="AA1872" i="1"/>
  <c r="Z1872" i="1"/>
  <c r="Y1872" i="1"/>
  <c r="X1873" i="1"/>
  <c r="W1873" i="1"/>
  <c r="AE1873" i="1"/>
  <c r="AD1873" i="1"/>
  <c r="AC1873" i="1"/>
  <c r="AB1873" i="1"/>
  <c r="AA1873" i="1"/>
  <c r="Z1873" i="1"/>
  <c r="Y1873" i="1"/>
  <c r="X1848" i="1"/>
  <c r="W1848" i="1"/>
  <c r="AE1848" i="1"/>
  <c r="AD1848" i="1"/>
  <c r="AC1848" i="1"/>
  <c r="AB1848" i="1"/>
  <c r="AA1848" i="1"/>
  <c r="Z1848" i="1"/>
  <c r="Y1848" i="1"/>
  <c r="X1854" i="1"/>
  <c r="W1854" i="1"/>
  <c r="AE1854" i="1"/>
  <c r="AD1854" i="1"/>
  <c r="AC1854" i="1"/>
  <c r="AB1854" i="1"/>
  <c r="AA1854" i="1"/>
  <c r="Z1854" i="1"/>
  <c r="Y1854" i="1"/>
  <c r="X1852" i="1"/>
  <c r="W1852" i="1"/>
  <c r="AE1852" i="1"/>
  <c r="AD1852" i="1"/>
  <c r="AC1852" i="1"/>
  <c r="AB1852" i="1"/>
  <c r="AA1852" i="1"/>
  <c r="Z1852" i="1"/>
  <c r="Y1852" i="1"/>
  <c r="X1844" i="1"/>
  <c r="W1844" i="1"/>
  <c r="AE1844" i="1"/>
  <c r="AD1844" i="1"/>
  <c r="AC1844" i="1"/>
  <c r="AB1844" i="1"/>
  <c r="AA1844" i="1"/>
  <c r="Z1844" i="1"/>
  <c r="Y1844" i="1"/>
  <c r="X1846" i="1"/>
  <c r="W1846" i="1"/>
  <c r="AE1846" i="1"/>
  <c r="AD1846" i="1"/>
  <c r="AC1846" i="1"/>
  <c r="AB1846" i="1"/>
  <c r="AA1846" i="1"/>
  <c r="Z1846" i="1"/>
  <c r="Y1846" i="1"/>
  <c r="X1850" i="1"/>
  <c r="W1850" i="1"/>
  <c r="AE1850" i="1"/>
  <c r="AD1850" i="1"/>
  <c r="AC1850" i="1"/>
  <c r="AB1850" i="1"/>
  <c r="AA1850" i="1"/>
  <c r="Z1850" i="1"/>
  <c r="Y1850" i="1"/>
  <c r="X1843" i="1"/>
  <c r="W1843" i="1"/>
  <c r="AE1843" i="1"/>
  <c r="AD1843" i="1"/>
  <c r="AC1843" i="1"/>
  <c r="AB1843" i="1"/>
  <c r="AA1843" i="1"/>
  <c r="Z1843" i="1"/>
  <c r="Y1843" i="1"/>
  <c r="X1855" i="1"/>
  <c r="W1855" i="1"/>
  <c r="AE1855" i="1"/>
  <c r="AD1855" i="1"/>
  <c r="AC1855" i="1"/>
  <c r="AB1855" i="1"/>
  <c r="AA1855" i="1"/>
  <c r="Z1855" i="1"/>
  <c r="Y1855" i="1"/>
  <c r="X1856" i="1"/>
  <c r="W1856" i="1"/>
  <c r="AE1856" i="1"/>
  <c r="AD1856" i="1"/>
  <c r="AC1856" i="1"/>
  <c r="AB1856" i="1"/>
  <c r="AA1856" i="1"/>
  <c r="Z1856" i="1"/>
  <c r="Y1856" i="1"/>
  <c r="X1853" i="1"/>
  <c r="W1853" i="1"/>
  <c r="AE1853" i="1"/>
  <c r="AD1853" i="1"/>
  <c r="AC1853" i="1"/>
  <c r="AB1853" i="1"/>
  <c r="AA1853" i="1"/>
  <c r="Z1853" i="1"/>
  <c r="Y1853" i="1"/>
  <c r="X1847" i="1"/>
  <c r="W1847" i="1"/>
  <c r="AE1847" i="1"/>
  <c r="AD1847" i="1"/>
  <c r="AC1847" i="1"/>
  <c r="AB1847" i="1"/>
  <c r="AA1847" i="1"/>
  <c r="Z1847" i="1"/>
  <c r="Y1847" i="1"/>
  <c r="X1849" i="1"/>
  <c r="W1849" i="1"/>
  <c r="AE1849" i="1"/>
  <c r="AD1849" i="1"/>
  <c r="AC1849" i="1"/>
  <c r="AB1849" i="1"/>
  <c r="AA1849" i="1"/>
  <c r="Z1849" i="1"/>
  <c r="Y1849" i="1"/>
  <c r="X1845" i="1"/>
  <c r="W1845" i="1"/>
  <c r="AE1845" i="1"/>
  <c r="AD1845" i="1"/>
  <c r="AC1845" i="1"/>
  <c r="AB1845" i="1"/>
  <c r="AA1845" i="1"/>
  <c r="Z1845" i="1"/>
  <c r="Y1845" i="1"/>
  <c r="X1851" i="1"/>
  <c r="W1851" i="1"/>
  <c r="AE1851" i="1"/>
  <c r="AD1851" i="1"/>
  <c r="AC1851" i="1"/>
  <c r="AB1851" i="1"/>
  <c r="AA1851" i="1"/>
  <c r="Z1851" i="1"/>
  <c r="Y1851" i="1"/>
  <c r="X1823" i="1"/>
  <c r="W1823" i="1"/>
  <c r="AE1823" i="1"/>
  <c r="AD1823" i="1"/>
  <c r="AC1823" i="1"/>
  <c r="AB1823" i="1"/>
  <c r="AA1823" i="1"/>
  <c r="Z1823" i="1"/>
  <c r="Y1823" i="1"/>
  <c r="X1824" i="1"/>
  <c r="W1824" i="1"/>
  <c r="AE1824" i="1"/>
  <c r="AD1824" i="1"/>
  <c r="AC1824" i="1"/>
  <c r="AB1824" i="1"/>
  <c r="AA1824" i="1"/>
  <c r="Z1824" i="1"/>
  <c r="Y1824" i="1"/>
  <c r="X1822" i="1"/>
  <c r="W1822" i="1"/>
  <c r="AE1822" i="1"/>
  <c r="AD1822" i="1"/>
  <c r="AC1822" i="1"/>
  <c r="AB1822" i="1"/>
  <c r="AA1822" i="1"/>
  <c r="Z1822" i="1"/>
  <c r="Y1822" i="1"/>
  <c r="X1807" i="1"/>
  <c r="W1807" i="1"/>
  <c r="AE1807" i="1"/>
  <c r="AD1807" i="1"/>
  <c r="AC1807" i="1"/>
  <c r="AB1807" i="1"/>
  <c r="AA1807" i="1"/>
  <c r="Z1807" i="1"/>
  <c r="Y1807" i="1"/>
  <c r="X1803" i="1"/>
  <c r="W1803" i="1"/>
  <c r="AE1803" i="1"/>
  <c r="AD1803" i="1"/>
  <c r="AC1803" i="1"/>
  <c r="AB1803" i="1"/>
  <c r="AA1803" i="1"/>
  <c r="Z1803" i="1"/>
  <c r="Y1803" i="1"/>
  <c r="X1808" i="1"/>
  <c r="W1808" i="1"/>
  <c r="AE1808" i="1"/>
  <c r="AD1808" i="1"/>
  <c r="AC1808" i="1"/>
  <c r="AB1808" i="1"/>
  <c r="AA1808" i="1"/>
  <c r="Z1808" i="1"/>
  <c r="Y1808" i="1"/>
  <c r="X1818" i="1"/>
  <c r="W1818" i="1"/>
  <c r="AE1818" i="1"/>
  <c r="AD1818" i="1"/>
  <c r="AC1818" i="1"/>
  <c r="AB1818" i="1"/>
  <c r="AA1818" i="1"/>
  <c r="Z1818" i="1"/>
  <c r="Y1818" i="1"/>
  <c r="X1815" i="1"/>
  <c r="W1815" i="1"/>
  <c r="AE1815" i="1"/>
  <c r="AD1815" i="1"/>
  <c r="AC1815" i="1"/>
  <c r="AB1815" i="1"/>
  <c r="AA1815" i="1"/>
  <c r="Z1815" i="1"/>
  <c r="Y1815" i="1"/>
  <c r="X1817" i="1"/>
  <c r="W1817" i="1"/>
  <c r="AE1817" i="1"/>
  <c r="AD1817" i="1"/>
  <c r="AC1817" i="1"/>
  <c r="AB1817" i="1"/>
  <c r="AA1817" i="1"/>
  <c r="Z1817" i="1"/>
  <c r="Y1817" i="1"/>
  <c r="X1810" i="1"/>
  <c r="W1810" i="1"/>
  <c r="AE1810" i="1"/>
  <c r="AD1810" i="1"/>
  <c r="AC1810" i="1"/>
  <c r="AB1810" i="1"/>
  <c r="AA1810" i="1"/>
  <c r="Z1810" i="1"/>
  <c r="Y1810" i="1"/>
  <c r="X1816" i="1"/>
  <c r="W1816" i="1"/>
  <c r="AE1816" i="1"/>
  <c r="AD1816" i="1"/>
  <c r="AC1816" i="1"/>
  <c r="AB1816" i="1"/>
  <c r="AA1816" i="1"/>
  <c r="Z1816" i="1"/>
  <c r="Y1816" i="1"/>
  <c r="X1805" i="1"/>
  <c r="W1805" i="1"/>
  <c r="AE1805" i="1"/>
  <c r="AD1805" i="1"/>
  <c r="AC1805" i="1"/>
  <c r="AB1805" i="1"/>
  <c r="AA1805" i="1"/>
  <c r="Z1805" i="1"/>
  <c r="Y1805" i="1"/>
  <c r="X1811" i="1"/>
  <c r="W1811" i="1"/>
  <c r="AE1811" i="1"/>
  <c r="AD1811" i="1"/>
  <c r="AC1811" i="1"/>
  <c r="AB1811" i="1"/>
  <c r="AA1811" i="1"/>
  <c r="Z1811" i="1"/>
  <c r="Y1811" i="1"/>
  <c r="X1812" i="1"/>
  <c r="W1812" i="1"/>
  <c r="AE1812" i="1"/>
  <c r="AD1812" i="1"/>
  <c r="AC1812" i="1"/>
  <c r="AB1812" i="1"/>
  <c r="AA1812" i="1"/>
  <c r="Y1812" i="1"/>
  <c r="X1804" i="1"/>
  <c r="W1804" i="1"/>
  <c r="AE1804" i="1"/>
  <c r="AD1804" i="1"/>
  <c r="AC1804" i="1"/>
  <c r="AB1804" i="1"/>
  <c r="AA1804" i="1"/>
  <c r="Z1804" i="1"/>
  <c r="Y1804" i="1"/>
  <c r="X1806" i="1"/>
  <c r="W1806" i="1"/>
  <c r="AE1806" i="1"/>
  <c r="AD1806" i="1"/>
  <c r="AC1806" i="1"/>
  <c r="AB1806" i="1"/>
  <c r="AA1806" i="1"/>
  <c r="Z1806" i="1"/>
  <c r="Y1806" i="1"/>
  <c r="X1809" i="1"/>
  <c r="W1809" i="1"/>
  <c r="AE1809" i="1"/>
  <c r="AD1809" i="1"/>
  <c r="AC1809" i="1"/>
  <c r="AB1809" i="1"/>
  <c r="AA1809" i="1"/>
  <c r="Z1809" i="1"/>
  <c r="Y1809" i="1"/>
  <c r="X1813" i="1"/>
  <c r="W1813" i="1"/>
  <c r="AE1813" i="1"/>
  <c r="AD1813" i="1"/>
  <c r="AC1813" i="1"/>
  <c r="AB1813" i="1"/>
  <c r="AA1813" i="1"/>
  <c r="Z1813" i="1"/>
  <c r="Y1813" i="1"/>
  <c r="X1814" i="1"/>
  <c r="W1814" i="1"/>
  <c r="AE1814" i="1"/>
  <c r="AD1814" i="1"/>
  <c r="AC1814" i="1"/>
  <c r="AB1814" i="1"/>
  <c r="AA1814" i="1"/>
  <c r="Z1814" i="1"/>
  <c r="Y1814" i="1"/>
  <c r="X1792" i="1"/>
  <c r="W1792" i="1"/>
  <c r="AE1792" i="1"/>
  <c r="AD1792" i="1"/>
  <c r="AC1792" i="1"/>
  <c r="AB1792" i="1"/>
  <c r="AA1792" i="1"/>
  <c r="Z1792" i="1"/>
  <c r="Y1792" i="1"/>
  <c r="X1794" i="1"/>
  <c r="W1794" i="1"/>
  <c r="AE1794" i="1"/>
  <c r="AD1794" i="1"/>
  <c r="AC1794" i="1"/>
  <c r="AB1794" i="1"/>
  <c r="AA1794" i="1"/>
  <c r="Z1794" i="1"/>
  <c r="Y1794" i="1"/>
  <c r="X1791" i="1"/>
  <c r="W1791" i="1"/>
  <c r="AE1791" i="1"/>
  <c r="AD1791" i="1"/>
  <c r="AC1791" i="1"/>
  <c r="AB1791" i="1"/>
  <c r="AA1791" i="1"/>
  <c r="Z1791" i="1"/>
  <c r="Y1791" i="1"/>
  <c r="X1793" i="1"/>
  <c r="W1793" i="1"/>
  <c r="AE1793" i="1"/>
  <c r="AD1793" i="1"/>
  <c r="AC1793" i="1"/>
  <c r="AB1793" i="1"/>
  <c r="AA1793" i="1"/>
  <c r="Z1793" i="1"/>
  <c r="Y1793" i="1"/>
  <c r="X1782" i="1"/>
  <c r="W1782" i="1"/>
  <c r="AE1782" i="1"/>
  <c r="AD1782" i="1"/>
  <c r="AC1782" i="1"/>
  <c r="AB1782" i="1"/>
  <c r="AA1782" i="1"/>
  <c r="Z1782" i="1"/>
  <c r="Y1782" i="1"/>
  <c r="X1781" i="1"/>
  <c r="W1781" i="1"/>
  <c r="AE1781" i="1"/>
  <c r="AD1781" i="1"/>
  <c r="AC1781" i="1"/>
  <c r="AB1781" i="1"/>
  <c r="AA1781" i="1"/>
  <c r="Z1781" i="1"/>
  <c r="Y1781" i="1"/>
  <c r="X1783" i="1"/>
  <c r="W1783" i="1"/>
  <c r="AE1783" i="1"/>
  <c r="AD1783" i="1"/>
  <c r="AC1783" i="1"/>
  <c r="AB1783" i="1"/>
  <c r="AA1783" i="1"/>
  <c r="Z1783" i="1"/>
  <c r="Y1783" i="1"/>
  <c r="X1756" i="1"/>
  <c r="W1756" i="1"/>
  <c r="AE1756" i="1"/>
  <c r="AD1756" i="1"/>
  <c r="AC1756" i="1"/>
  <c r="AB1756" i="1"/>
  <c r="AA1756" i="1"/>
  <c r="Z1756" i="1"/>
  <c r="Y1756" i="1"/>
  <c r="X1755" i="1"/>
  <c r="W1755" i="1"/>
  <c r="AE1755" i="1"/>
  <c r="AD1755" i="1"/>
  <c r="AC1755" i="1"/>
  <c r="AB1755" i="1"/>
  <c r="AA1755" i="1"/>
  <c r="Z1755" i="1"/>
  <c r="Y1755" i="1"/>
  <c r="X1752" i="1"/>
  <c r="W1752" i="1"/>
  <c r="AE1752" i="1"/>
  <c r="AD1752" i="1"/>
  <c r="AC1752" i="1"/>
  <c r="AB1752" i="1"/>
  <c r="AA1752" i="1"/>
  <c r="Z1752" i="1"/>
  <c r="Y1752" i="1"/>
  <c r="X1750" i="1"/>
  <c r="W1750" i="1"/>
  <c r="AE1750" i="1"/>
  <c r="AD1750" i="1"/>
  <c r="AC1750" i="1"/>
  <c r="AB1750" i="1"/>
  <c r="AA1750" i="1"/>
  <c r="Z1750" i="1"/>
  <c r="Y1750" i="1"/>
  <c r="X1767" i="1"/>
  <c r="W1767" i="1"/>
  <c r="AE1767" i="1"/>
  <c r="AD1767" i="1"/>
  <c r="AC1767" i="1"/>
  <c r="AB1767" i="1"/>
  <c r="AA1767" i="1"/>
  <c r="Z1767" i="1"/>
  <c r="Y1767" i="1"/>
  <c r="X1763" i="1"/>
  <c r="W1763" i="1"/>
  <c r="AE1763" i="1"/>
  <c r="AD1763" i="1"/>
  <c r="AC1763" i="1"/>
  <c r="AB1763" i="1"/>
  <c r="AA1763" i="1"/>
  <c r="Z1763" i="1"/>
  <c r="Y1763" i="1"/>
  <c r="X1754" i="1"/>
  <c r="W1754" i="1"/>
  <c r="AE1754" i="1"/>
  <c r="AD1754" i="1"/>
  <c r="AC1754" i="1"/>
  <c r="AB1754" i="1"/>
  <c r="AA1754" i="1"/>
  <c r="Z1754" i="1"/>
  <c r="Y1754" i="1"/>
  <c r="X1757" i="1"/>
  <c r="W1757" i="1"/>
  <c r="AE1757" i="1"/>
  <c r="AD1757" i="1"/>
  <c r="AC1757" i="1"/>
  <c r="AB1757" i="1"/>
  <c r="AA1757" i="1"/>
  <c r="Z1757" i="1"/>
  <c r="Y1757" i="1"/>
  <c r="X1751" i="1"/>
  <c r="W1751" i="1"/>
  <c r="AE1751" i="1"/>
  <c r="AD1751" i="1"/>
  <c r="AC1751" i="1"/>
  <c r="AB1751" i="1"/>
  <c r="AA1751" i="1"/>
  <c r="Z1751" i="1"/>
  <c r="Y1751" i="1"/>
  <c r="X1765" i="1"/>
  <c r="W1765" i="1"/>
  <c r="AE1765" i="1"/>
  <c r="AD1765" i="1"/>
  <c r="AC1765" i="1"/>
  <c r="AB1765" i="1"/>
  <c r="AA1765" i="1"/>
  <c r="Z1765" i="1"/>
  <c r="Y1765" i="1"/>
  <c r="X1768" i="1"/>
  <c r="W1768" i="1"/>
  <c r="AE1768" i="1"/>
  <c r="AD1768" i="1"/>
  <c r="AC1768" i="1"/>
  <c r="AB1768" i="1"/>
  <c r="AA1768" i="1"/>
  <c r="Z1768" i="1"/>
  <c r="Y1768" i="1"/>
  <c r="X1770" i="1"/>
  <c r="W1770" i="1"/>
  <c r="AE1770" i="1"/>
  <c r="AD1770" i="1"/>
  <c r="AC1770" i="1"/>
  <c r="AB1770" i="1"/>
  <c r="AA1770" i="1"/>
  <c r="Z1770" i="1"/>
  <c r="Y1770" i="1"/>
  <c r="X1764" i="1"/>
  <c r="W1764" i="1"/>
  <c r="AE1764" i="1"/>
  <c r="AD1764" i="1"/>
  <c r="AC1764" i="1"/>
  <c r="AB1764" i="1"/>
  <c r="AA1764" i="1"/>
  <c r="Z1764" i="1"/>
  <c r="Y1764" i="1"/>
  <c r="X1766" i="1"/>
  <c r="W1766" i="1"/>
  <c r="AE1766" i="1"/>
  <c r="AD1766" i="1"/>
  <c r="AC1766" i="1"/>
  <c r="AB1766" i="1"/>
  <c r="AA1766" i="1"/>
  <c r="Z1766" i="1"/>
  <c r="Y1766" i="1"/>
  <c r="X1753" i="1"/>
  <c r="W1753" i="1"/>
  <c r="AE1753" i="1"/>
  <c r="AD1753" i="1"/>
  <c r="AC1753" i="1"/>
  <c r="AB1753" i="1"/>
  <c r="AA1753" i="1"/>
  <c r="Z1753" i="1"/>
  <c r="Y1753" i="1"/>
  <c r="X1758" i="1"/>
  <c r="W1758" i="1"/>
  <c r="AE1758" i="1"/>
  <c r="AD1758" i="1"/>
  <c r="AC1758" i="1"/>
  <c r="AB1758" i="1"/>
  <c r="AA1758" i="1"/>
  <c r="Z1758" i="1"/>
  <c r="Y1758" i="1"/>
  <c r="X1759" i="1"/>
  <c r="W1759" i="1"/>
  <c r="AE1759" i="1"/>
  <c r="AD1759" i="1"/>
  <c r="AC1759" i="1"/>
  <c r="AB1759" i="1"/>
  <c r="AA1759" i="1"/>
  <c r="Z1759" i="1"/>
  <c r="Y1759" i="1"/>
  <c r="X1760" i="1"/>
  <c r="W1760" i="1"/>
  <c r="AE1760" i="1"/>
  <c r="AD1760" i="1"/>
  <c r="AC1760" i="1"/>
  <c r="AB1760" i="1"/>
  <c r="AA1760" i="1"/>
  <c r="Z1760" i="1"/>
  <c r="Y1760" i="1"/>
  <c r="X1762" i="1"/>
  <c r="W1762" i="1"/>
  <c r="AE1762" i="1"/>
  <c r="AD1762" i="1"/>
  <c r="AC1762" i="1"/>
  <c r="AB1762" i="1"/>
  <c r="AA1762" i="1"/>
  <c r="Z1762" i="1"/>
  <c r="Y1762" i="1"/>
  <c r="X1761" i="1"/>
  <c r="W1761" i="1"/>
  <c r="AE1761" i="1"/>
  <c r="AD1761" i="1"/>
  <c r="AC1761" i="1"/>
  <c r="AB1761" i="1"/>
  <c r="AA1761" i="1"/>
  <c r="Z1761" i="1"/>
  <c r="Y1761" i="1"/>
  <c r="X1769" i="1"/>
  <c r="W1769" i="1"/>
  <c r="AE1769" i="1"/>
  <c r="AD1769" i="1"/>
  <c r="AC1769" i="1"/>
  <c r="AB1769" i="1"/>
  <c r="AA1769" i="1"/>
  <c r="Z1769" i="1"/>
  <c r="Y1769" i="1"/>
  <c r="X1737" i="1"/>
  <c r="W1737" i="1"/>
  <c r="AE1737" i="1"/>
  <c r="AD1737" i="1"/>
  <c r="AC1737" i="1"/>
  <c r="AB1737" i="1"/>
  <c r="AA1737" i="1"/>
  <c r="Z1737" i="1"/>
  <c r="Y1737" i="1"/>
  <c r="X1715" i="1"/>
  <c r="W1715" i="1"/>
  <c r="AE1715" i="1"/>
  <c r="AD1715" i="1"/>
  <c r="AC1715" i="1"/>
  <c r="AB1715" i="1"/>
  <c r="AA1715" i="1"/>
  <c r="Z1715" i="1"/>
  <c r="Y1715" i="1"/>
  <c r="X1713" i="1"/>
  <c r="W1713" i="1"/>
  <c r="AE1713" i="1"/>
  <c r="AD1713" i="1"/>
  <c r="AC1713" i="1"/>
  <c r="AB1713" i="1"/>
  <c r="AA1713" i="1"/>
  <c r="Z1713" i="1"/>
  <c r="Y1713" i="1"/>
  <c r="X1716" i="1"/>
  <c r="W1716" i="1"/>
  <c r="AE1716" i="1"/>
  <c r="AD1716" i="1"/>
  <c r="AC1716" i="1"/>
  <c r="AB1716" i="1"/>
  <c r="AA1716" i="1"/>
  <c r="Z1716" i="1"/>
  <c r="Y1716" i="1"/>
  <c r="X1714" i="1"/>
  <c r="W1714" i="1"/>
  <c r="AE1714" i="1"/>
  <c r="AD1714" i="1"/>
  <c r="AC1714" i="1"/>
  <c r="AB1714" i="1"/>
  <c r="AA1714" i="1"/>
  <c r="Z1714" i="1"/>
  <c r="Y1714" i="1"/>
  <c r="X1717" i="1"/>
  <c r="W1717" i="1"/>
  <c r="AE1717" i="1"/>
  <c r="AD1717" i="1"/>
  <c r="AC1717" i="1"/>
  <c r="AB1717" i="1"/>
  <c r="AA1717" i="1"/>
  <c r="Z1717" i="1"/>
  <c r="Y1717" i="1"/>
  <c r="X1721" i="1"/>
  <c r="W1721" i="1"/>
  <c r="AE1721" i="1"/>
  <c r="AD1721" i="1"/>
  <c r="AC1721" i="1"/>
  <c r="AB1721" i="1"/>
  <c r="AA1721" i="1"/>
  <c r="Z1721" i="1"/>
  <c r="Y1721" i="1"/>
  <c r="X1725" i="1"/>
  <c r="W1725" i="1"/>
  <c r="AE1725" i="1"/>
  <c r="AD1725" i="1"/>
  <c r="AC1725" i="1"/>
  <c r="AB1725" i="1"/>
  <c r="AA1725" i="1"/>
  <c r="Z1725" i="1"/>
  <c r="Y1725" i="1"/>
  <c r="X1720" i="1"/>
  <c r="W1720" i="1"/>
  <c r="AE1720" i="1"/>
  <c r="AD1720" i="1"/>
  <c r="AC1720" i="1"/>
  <c r="AB1720" i="1"/>
  <c r="AA1720" i="1"/>
  <c r="Z1720" i="1"/>
  <c r="Y1720" i="1"/>
  <c r="X1722" i="1"/>
  <c r="W1722" i="1"/>
  <c r="AE1722" i="1"/>
  <c r="AD1722" i="1"/>
  <c r="AC1722" i="1"/>
  <c r="AB1722" i="1"/>
  <c r="AA1722" i="1"/>
  <c r="Z1722" i="1"/>
  <c r="Y1722" i="1"/>
  <c r="X1718" i="1"/>
  <c r="W1718" i="1"/>
  <c r="AE1718" i="1"/>
  <c r="AD1718" i="1"/>
  <c r="AC1718" i="1"/>
  <c r="AB1718" i="1"/>
  <c r="AA1718" i="1"/>
  <c r="Z1718" i="1"/>
  <c r="Y1718" i="1"/>
  <c r="X1719" i="1"/>
  <c r="W1719" i="1"/>
  <c r="AE1719" i="1"/>
  <c r="AD1719" i="1"/>
  <c r="AC1719" i="1"/>
  <c r="AB1719" i="1"/>
  <c r="AA1719" i="1"/>
  <c r="Z1719" i="1"/>
  <c r="Y1719" i="1"/>
  <c r="X1724" i="1"/>
  <c r="W1724" i="1"/>
  <c r="AE1724" i="1"/>
  <c r="AD1724" i="1"/>
  <c r="AC1724" i="1"/>
  <c r="AB1724" i="1"/>
  <c r="AA1724" i="1"/>
  <c r="Z1724" i="1"/>
  <c r="Y1724" i="1"/>
  <c r="X1723" i="1"/>
  <c r="W1723" i="1"/>
  <c r="AE1723" i="1"/>
  <c r="AD1723" i="1"/>
  <c r="AC1723" i="1"/>
  <c r="AB1723" i="1"/>
  <c r="AA1723" i="1"/>
  <c r="Z1723" i="1"/>
  <c r="Y1723" i="1"/>
  <c r="X1690" i="1"/>
  <c r="W1690" i="1"/>
  <c r="AE1690" i="1"/>
  <c r="AD1690" i="1"/>
  <c r="AC1690" i="1"/>
  <c r="AB1690" i="1"/>
  <c r="AA1690" i="1"/>
  <c r="Z1690" i="1"/>
  <c r="Y1690" i="1"/>
  <c r="X1701" i="1"/>
  <c r="W1701" i="1"/>
  <c r="AE1701" i="1"/>
  <c r="AD1701" i="1"/>
  <c r="AC1701" i="1"/>
  <c r="AB1701" i="1"/>
  <c r="AA1701" i="1"/>
  <c r="Z1701" i="1"/>
  <c r="Y1701" i="1"/>
  <c r="X1693" i="1"/>
  <c r="W1693" i="1"/>
  <c r="AE1693" i="1"/>
  <c r="AD1693" i="1"/>
  <c r="AC1693" i="1"/>
  <c r="AB1693" i="1"/>
  <c r="AA1693" i="1"/>
  <c r="Z1693" i="1"/>
  <c r="Y1693" i="1"/>
  <c r="X1688" i="1"/>
  <c r="W1688" i="1"/>
  <c r="AE1688" i="1"/>
  <c r="AD1688" i="1"/>
  <c r="AC1688" i="1"/>
  <c r="AB1688" i="1"/>
  <c r="AA1688" i="1"/>
  <c r="Z1688" i="1"/>
  <c r="Y1688" i="1"/>
  <c r="X1691" i="1"/>
  <c r="W1691" i="1"/>
  <c r="AE1691" i="1"/>
  <c r="AD1691" i="1"/>
  <c r="AC1691" i="1"/>
  <c r="AB1691" i="1"/>
  <c r="AA1691" i="1"/>
  <c r="Z1691" i="1"/>
  <c r="Y1691" i="1"/>
  <c r="X1686" i="1"/>
  <c r="W1686" i="1"/>
  <c r="AE1686" i="1"/>
  <c r="AD1686" i="1"/>
  <c r="AC1686" i="1"/>
  <c r="AB1686" i="1"/>
  <c r="AA1686" i="1"/>
  <c r="Z1686" i="1"/>
  <c r="Y1686" i="1"/>
  <c r="X1685" i="1"/>
  <c r="W1685" i="1"/>
  <c r="AE1685" i="1"/>
  <c r="AD1685" i="1"/>
  <c r="AC1685" i="1"/>
  <c r="AB1685" i="1"/>
  <c r="AA1685" i="1"/>
  <c r="Z1685" i="1"/>
  <c r="Y1685" i="1"/>
  <c r="X1699" i="1"/>
  <c r="W1699" i="1"/>
  <c r="AE1699" i="1"/>
  <c r="AD1699" i="1"/>
  <c r="AC1699" i="1"/>
  <c r="AB1699" i="1"/>
  <c r="AA1699" i="1"/>
  <c r="Z1699" i="1"/>
  <c r="Y1699" i="1"/>
  <c r="X1703" i="1"/>
  <c r="W1703" i="1"/>
  <c r="AE1703" i="1"/>
  <c r="AD1703" i="1"/>
  <c r="AC1703" i="1"/>
  <c r="AB1703" i="1"/>
  <c r="AA1703" i="1"/>
  <c r="Z1703" i="1"/>
  <c r="Y1703" i="1"/>
  <c r="X1702" i="1"/>
  <c r="W1702" i="1"/>
  <c r="AE1702" i="1"/>
  <c r="AD1702" i="1"/>
  <c r="AC1702" i="1"/>
  <c r="AB1702" i="1"/>
  <c r="AA1702" i="1"/>
  <c r="Z1702" i="1"/>
  <c r="Y1702" i="1"/>
  <c r="X1689" i="1"/>
  <c r="W1689" i="1"/>
  <c r="AE1689" i="1"/>
  <c r="AD1689" i="1"/>
  <c r="AC1689" i="1"/>
  <c r="AB1689" i="1"/>
  <c r="AA1689" i="1"/>
  <c r="Z1689" i="1"/>
  <c r="Y1689" i="1"/>
  <c r="X1705" i="1"/>
  <c r="W1705" i="1"/>
  <c r="AE1705" i="1"/>
  <c r="AD1705" i="1"/>
  <c r="AC1705" i="1"/>
  <c r="AB1705" i="1"/>
  <c r="AA1705" i="1"/>
  <c r="Z1705" i="1"/>
  <c r="Y1705" i="1"/>
  <c r="X1697" i="1"/>
  <c r="W1697" i="1"/>
  <c r="AE1697" i="1"/>
  <c r="AD1697" i="1"/>
  <c r="AC1697" i="1"/>
  <c r="AB1697" i="1"/>
  <c r="AA1697" i="1"/>
  <c r="Z1697" i="1"/>
  <c r="Y1697" i="1"/>
  <c r="X1704" i="1"/>
  <c r="W1704" i="1"/>
  <c r="AE1704" i="1"/>
  <c r="AD1704" i="1"/>
  <c r="AC1704" i="1"/>
  <c r="AB1704" i="1"/>
  <c r="AA1704" i="1"/>
  <c r="Z1704" i="1"/>
  <c r="Y1704" i="1"/>
  <c r="X1694" i="1"/>
  <c r="W1694" i="1"/>
  <c r="AE1694" i="1"/>
  <c r="AD1694" i="1"/>
  <c r="AC1694" i="1"/>
  <c r="AB1694" i="1"/>
  <c r="AA1694" i="1"/>
  <c r="Z1694" i="1"/>
  <c r="Y1694" i="1"/>
  <c r="X1692" i="1"/>
  <c r="W1692" i="1"/>
  <c r="AE1692" i="1"/>
  <c r="AD1692" i="1"/>
  <c r="AC1692" i="1"/>
  <c r="AB1692" i="1"/>
  <c r="AA1692" i="1"/>
  <c r="Z1692" i="1"/>
  <c r="Y1692" i="1"/>
  <c r="X1687" i="1"/>
  <c r="W1687" i="1"/>
  <c r="AE1687" i="1"/>
  <c r="AD1687" i="1"/>
  <c r="AC1687" i="1"/>
  <c r="AB1687" i="1"/>
  <c r="AA1687" i="1"/>
  <c r="Z1687" i="1"/>
  <c r="Y1687" i="1"/>
  <c r="X1700" i="1"/>
  <c r="W1700" i="1"/>
  <c r="AE1700" i="1"/>
  <c r="AD1700" i="1"/>
  <c r="AC1700" i="1"/>
  <c r="AB1700" i="1"/>
  <c r="AA1700" i="1"/>
  <c r="Z1700" i="1"/>
  <c r="Y1700" i="1"/>
  <c r="X1695" i="1"/>
  <c r="W1695" i="1"/>
  <c r="AE1695" i="1"/>
  <c r="AD1695" i="1"/>
  <c r="AC1695" i="1"/>
  <c r="AB1695" i="1"/>
  <c r="AA1695" i="1"/>
  <c r="Z1695" i="1"/>
  <c r="Y1695" i="1"/>
  <c r="X1696" i="1"/>
  <c r="W1696" i="1"/>
  <c r="AE1696" i="1"/>
  <c r="AD1696" i="1"/>
  <c r="AC1696" i="1"/>
  <c r="AB1696" i="1"/>
  <c r="AA1696" i="1"/>
  <c r="Z1696" i="1"/>
  <c r="Y1696" i="1"/>
  <c r="X1698" i="1"/>
  <c r="W1698" i="1"/>
  <c r="AE1698" i="1"/>
  <c r="AD1698" i="1"/>
  <c r="AC1698" i="1"/>
  <c r="AB1698" i="1"/>
  <c r="AA1698" i="1"/>
  <c r="Z1698" i="1"/>
  <c r="Y1698" i="1"/>
  <c r="X1707" i="1"/>
  <c r="W1707" i="1"/>
  <c r="AE1707" i="1"/>
  <c r="AD1707" i="1"/>
  <c r="AC1707" i="1"/>
  <c r="AB1707" i="1"/>
  <c r="AA1707" i="1"/>
  <c r="Z1707" i="1"/>
  <c r="Y1707" i="1"/>
  <c r="X1706" i="1"/>
  <c r="W1706" i="1"/>
  <c r="AE1706" i="1"/>
  <c r="AD1706" i="1"/>
  <c r="AC1706" i="1"/>
  <c r="AB1706" i="1"/>
  <c r="AA1706" i="1"/>
  <c r="Z1706" i="1"/>
  <c r="Y1706" i="1"/>
  <c r="X1668" i="1"/>
  <c r="W1668" i="1"/>
  <c r="AE1668" i="1"/>
  <c r="AD1668" i="1"/>
  <c r="AC1668" i="1"/>
  <c r="AB1668" i="1"/>
  <c r="AA1668" i="1"/>
  <c r="Z1668" i="1"/>
  <c r="Y1668" i="1"/>
  <c r="X1664" i="1"/>
  <c r="W1664" i="1"/>
  <c r="AE1664" i="1"/>
  <c r="AD1664" i="1"/>
  <c r="AC1664" i="1"/>
  <c r="AB1664" i="1"/>
  <c r="AA1664" i="1"/>
  <c r="Z1664" i="1"/>
  <c r="Y1664" i="1"/>
  <c r="X1678" i="1"/>
  <c r="W1678" i="1"/>
  <c r="AE1678" i="1"/>
  <c r="AD1678" i="1"/>
  <c r="AC1678" i="1"/>
  <c r="AB1678" i="1"/>
  <c r="AA1678" i="1"/>
  <c r="Z1678" i="1"/>
  <c r="Y1678" i="1"/>
  <c r="X1676" i="1"/>
  <c r="W1676" i="1"/>
  <c r="AE1676" i="1"/>
  <c r="AD1676" i="1"/>
  <c r="AC1676" i="1"/>
  <c r="AB1676" i="1"/>
  <c r="AA1676" i="1"/>
  <c r="Z1676" i="1"/>
  <c r="Y1676" i="1"/>
  <c r="X1667" i="1"/>
  <c r="W1667" i="1"/>
  <c r="AE1667" i="1"/>
  <c r="AD1667" i="1"/>
  <c r="AC1667" i="1"/>
  <c r="AB1667" i="1"/>
  <c r="AA1667" i="1"/>
  <c r="Z1667" i="1"/>
  <c r="Y1667" i="1"/>
  <c r="X1666" i="1"/>
  <c r="W1666" i="1"/>
  <c r="AE1666" i="1"/>
  <c r="AD1666" i="1"/>
  <c r="AC1666" i="1"/>
  <c r="AB1666" i="1"/>
  <c r="AA1666" i="1"/>
  <c r="Z1666" i="1"/>
  <c r="Y1666" i="1"/>
  <c r="X1669" i="1"/>
  <c r="W1669" i="1"/>
  <c r="AE1669" i="1"/>
  <c r="AD1669" i="1"/>
  <c r="AC1669" i="1"/>
  <c r="AB1669" i="1"/>
  <c r="AA1669" i="1"/>
  <c r="Z1669" i="1"/>
  <c r="Y1669" i="1"/>
  <c r="X1679" i="1"/>
  <c r="W1679" i="1"/>
  <c r="AE1679" i="1"/>
  <c r="AD1679" i="1"/>
  <c r="AC1679" i="1"/>
  <c r="AB1679" i="1"/>
  <c r="AA1679" i="1"/>
  <c r="Z1679" i="1"/>
  <c r="Y1679" i="1"/>
  <c r="X1674" i="1"/>
  <c r="W1674" i="1"/>
  <c r="AE1674" i="1"/>
  <c r="AD1674" i="1"/>
  <c r="AC1674" i="1"/>
  <c r="AB1674" i="1"/>
  <c r="AA1674" i="1"/>
  <c r="Z1674" i="1"/>
  <c r="Y1674" i="1"/>
  <c r="X1675" i="1"/>
  <c r="W1675" i="1"/>
  <c r="AE1675" i="1"/>
  <c r="AD1675" i="1"/>
  <c r="AC1675" i="1"/>
  <c r="AB1675" i="1"/>
  <c r="AA1675" i="1"/>
  <c r="Z1675" i="1"/>
  <c r="Y1675" i="1"/>
  <c r="X1670" i="1"/>
  <c r="W1670" i="1"/>
  <c r="AE1670" i="1"/>
  <c r="AD1670" i="1"/>
  <c r="AC1670" i="1"/>
  <c r="AB1670" i="1"/>
  <c r="AA1670" i="1"/>
  <c r="Z1670" i="1"/>
  <c r="Y1670" i="1"/>
  <c r="X1672" i="1"/>
  <c r="W1672" i="1"/>
  <c r="AE1672" i="1"/>
  <c r="AD1672" i="1"/>
  <c r="AC1672" i="1"/>
  <c r="AB1672" i="1"/>
  <c r="AA1672" i="1"/>
  <c r="Z1672" i="1"/>
  <c r="Y1672" i="1"/>
  <c r="X1665" i="1"/>
  <c r="W1665" i="1"/>
  <c r="AE1665" i="1"/>
  <c r="AD1665" i="1"/>
  <c r="AC1665" i="1"/>
  <c r="AB1665" i="1"/>
  <c r="AA1665" i="1"/>
  <c r="Z1665" i="1"/>
  <c r="Y1665" i="1"/>
  <c r="X1673" i="1"/>
  <c r="W1673" i="1"/>
  <c r="AE1673" i="1"/>
  <c r="AD1673" i="1"/>
  <c r="AC1673" i="1"/>
  <c r="AB1673" i="1"/>
  <c r="AA1673" i="1"/>
  <c r="Z1673" i="1"/>
  <c r="Y1673" i="1"/>
  <c r="X1671" i="1"/>
  <c r="W1671" i="1"/>
  <c r="AE1671" i="1"/>
  <c r="AD1671" i="1"/>
  <c r="AC1671" i="1"/>
  <c r="AB1671" i="1"/>
  <c r="AA1671" i="1"/>
  <c r="Z1671" i="1"/>
  <c r="Y1671" i="1"/>
  <c r="X1677" i="1"/>
  <c r="W1677" i="1"/>
  <c r="AE1677" i="1"/>
  <c r="AD1677" i="1"/>
  <c r="AC1677" i="1"/>
  <c r="AB1677" i="1"/>
  <c r="AA1677" i="1"/>
  <c r="Z1677" i="1"/>
  <c r="Y1677" i="1"/>
  <c r="X1647" i="1"/>
  <c r="W1647" i="1"/>
  <c r="AE1647" i="1"/>
  <c r="AD1647" i="1"/>
  <c r="AC1647" i="1"/>
  <c r="AB1647" i="1"/>
  <c r="AA1647" i="1"/>
  <c r="Z1647" i="1"/>
  <c r="Y1647" i="1"/>
  <c r="X1650" i="1"/>
  <c r="W1650" i="1"/>
  <c r="AE1650" i="1"/>
  <c r="AD1650" i="1"/>
  <c r="AC1650" i="1"/>
  <c r="AB1650" i="1"/>
  <c r="AA1650" i="1"/>
  <c r="Z1650" i="1"/>
  <c r="Y1650" i="1"/>
  <c r="X1641" i="1"/>
  <c r="W1641" i="1"/>
  <c r="AE1641" i="1"/>
  <c r="AD1641" i="1"/>
  <c r="AC1641" i="1"/>
  <c r="AB1641" i="1"/>
  <c r="AA1641" i="1"/>
  <c r="Z1641" i="1"/>
  <c r="Y1641" i="1"/>
  <c r="X1661" i="1"/>
  <c r="W1661" i="1"/>
  <c r="AE1661" i="1"/>
  <c r="AD1661" i="1"/>
  <c r="AC1661" i="1"/>
  <c r="AB1661" i="1"/>
  <c r="AA1661" i="1"/>
  <c r="Z1661" i="1"/>
  <c r="Y1661" i="1"/>
  <c r="X1659" i="1"/>
  <c r="W1659" i="1"/>
  <c r="AE1659" i="1"/>
  <c r="AD1659" i="1"/>
  <c r="AC1659" i="1"/>
  <c r="AB1659" i="1"/>
  <c r="AA1659" i="1"/>
  <c r="Z1659" i="1"/>
  <c r="Y1659" i="1"/>
  <c r="X1645" i="1"/>
  <c r="W1645" i="1"/>
  <c r="AE1645" i="1"/>
  <c r="AD1645" i="1"/>
  <c r="AC1645" i="1"/>
  <c r="AB1645" i="1"/>
  <c r="AA1645" i="1"/>
  <c r="Z1645" i="1"/>
  <c r="Y1645" i="1"/>
  <c r="X1644" i="1"/>
  <c r="W1644" i="1"/>
  <c r="AE1644" i="1"/>
  <c r="AD1644" i="1"/>
  <c r="AC1644" i="1"/>
  <c r="AB1644" i="1"/>
  <c r="AA1644" i="1"/>
  <c r="Z1644" i="1"/>
  <c r="Y1644" i="1"/>
  <c r="X1642" i="1"/>
  <c r="W1642" i="1"/>
  <c r="AE1642" i="1"/>
  <c r="AD1642" i="1"/>
  <c r="AC1642" i="1"/>
  <c r="AB1642" i="1"/>
  <c r="AA1642" i="1"/>
  <c r="Z1642" i="1"/>
  <c r="Y1642" i="1"/>
  <c r="X1649" i="1"/>
  <c r="W1649" i="1"/>
  <c r="AE1649" i="1"/>
  <c r="AD1649" i="1"/>
  <c r="AC1649" i="1"/>
  <c r="AB1649" i="1"/>
  <c r="AA1649" i="1"/>
  <c r="Z1649" i="1"/>
  <c r="Y1649" i="1"/>
  <c r="X1658" i="1"/>
  <c r="W1658" i="1"/>
  <c r="AE1658" i="1"/>
  <c r="AD1658" i="1"/>
  <c r="AC1658" i="1"/>
  <c r="AB1658" i="1"/>
  <c r="AA1658" i="1"/>
  <c r="Z1658" i="1"/>
  <c r="Y1658" i="1"/>
  <c r="X1656" i="1"/>
  <c r="W1656" i="1"/>
  <c r="AE1656" i="1"/>
  <c r="AD1656" i="1"/>
  <c r="AC1656" i="1"/>
  <c r="AB1656" i="1"/>
  <c r="AA1656" i="1"/>
  <c r="Z1656" i="1"/>
  <c r="Y1656" i="1"/>
  <c r="X1660" i="1"/>
  <c r="W1660" i="1"/>
  <c r="AE1660" i="1"/>
  <c r="AD1660" i="1"/>
  <c r="AC1660" i="1"/>
  <c r="AB1660" i="1"/>
  <c r="AA1660" i="1"/>
  <c r="Z1660" i="1"/>
  <c r="Y1660" i="1"/>
  <c r="X1655" i="1"/>
  <c r="W1655" i="1"/>
  <c r="AE1655" i="1"/>
  <c r="AD1655" i="1"/>
  <c r="AC1655" i="1"/>
  <c r="AB1655" i="1"/>
  <c r="AA1655" i="1"/>
  <c r="Z1655" i="1"/>
  <c r="Y1655" i="1"/>
  <c r="X1653" i="1"/>
  <c r="W1653" i="1"/>
  <c r="AE1653" i="1"/>
  <c r="AD1653" i="1"/>
  <c r="AC1653" i="1"/>
  <c r="AB1653" i="1"/>
  <c r="AA1653" i="1"/>
  <c r="Z1653" i="1"/>
  <c r="Y1653" i="1"/>
  <c r="X1657" i="1"/>
  <c r="W1657" i="1"/>
  <c r="AE1657" i="1"/>
  <c r="AD1657" i="1"/>
  <c r="AC1657" i="1"/>
  <c r="AB1657" i="1"/>
  <c r="AA1657" i="1"/>
  <c r="Z1657" i="1"/>
  <c r="Y1657" i="1"/>
  <c r="X1646" i="1"/>
  <c r="W1646" i="1"/>
  <c r="AE1646" i="1"/>
  <c r="AD1646" i="1"/>
  <c r="AC1646" i="1"/>
  <c r="AB1646" i="1"/>
  <c r="AA1646" i="1"/>
  <c r="Z1646" i="1"/>
  <c r="Y1646" i="1"/>
  <c r="X1648" i="1"/>
  <c r="W1648" i="1"/>
  <c r="AE1648" i="1"/>
  <c r="AD1648" i="1"/>
  <c r="AC1648" i="1"/>
  <c r="AB1648" i="1"/>
  <c r="AA1648" i="1"/>
  <c r="Z1648" i="1"/>
  <c r="Y1648" i="1"/>
  <c r="X1643" i="1"/>
  <c r="W1643" i="1"/>
  <c r="AE1643" i="1"/>
  <c r="AD1643" i="1"/>
  <c r="AC1643" i="1"/>
  <c r="AB1643" i="1"/>
  <c r="AA1643" i="1"/>
  <c r="Z1643" i="1"/>
  <c r="Y1643" i="1"/>
  <c r="X1652" i="1"/>
  <c r="W1652" i="1"/>
  <c r="AE1652" i="1"/>
  <c r="AD1652" i="1"/>
  <c r="AC1652" i="1"/>
  <c r="AB1652" i="1"/>
  <c r="AA1652" i="1"/>
  <c r="Z1652" i="1"/>
  <c r="Y1652" i="1"/>
  <c r="X1654" i="1"/>
  <c r="W1654" i="1"/>
  <c r="AE1654" i="1"/>
  <c r="AD1654" i="1"/>
  <c r="AC1654" i="1"/>
  <c r="AB1654" i="1"/>
  <c r="AA1654" i="1"/>
  <c r="Z1654" i="1"/>
  <c r="Y1654" i="1"/>
  <c r="X1651" i="1"/>
  <c r="W1651" i="1"/>
  <c r="AE1651" i="1"/>
  <c r="AD1651" i="1"/>
  <c r="AC1651" i="1"/>
  <c r="AB1651" i="1"/>
  <c r="AA1651" i="1"/>
  <c r="Z1651" i="1"/>
  <c r="Y1651" i="1"/>
  <c r="X1627" i="1"/>
  <c r="W1627" i="1"/>
  <c r="AE1627" i="1"/>
  <c r="AD1627" i="1"/>
  <c r="AC1627" i="1"/>
  <c r="AB1627" i="1"/>
  <c r="AA1627" i="1"/>
  <c r="Z1627" i="1"/>
  <c r="Y1627" i="1"/>
  <c r="X1626" i="1"/>
  <c r="W1626" i="1"/>
  <c r="AE1626" i="1"/>
  <c r="AD1626" i="1"/>
  <c r="AC1626" i="1"/>
  <c r="AB1626" i="1"/>
  <c r="AA1626" i="1"/>
  <c r="Z1626" i="1"/>
  <c r="Y1626" i="1"/>
  <c r="X1623" i="1"/>
  <c r="W1623" i="1"/>
  <c r="AE1623" i="1"/>
  <c r="AD1623" i="1"/>
  <c r="AC1623" i="1"/>
  <c r="AB1623" i="1"/>
  <c r="AA1623" i="1"/>
  <c r="Z1623" i="1"/>
  <c r="Y1623" i="1"/>
  <c r="X1639" i="1"/>
  <c r="W1639" i="1"/>
  <c r="AE1639" i="1"/>
  <c r="AD1639" i="1"/>
  <c r="AC1639" i="1"/>
  <c r="AB1639" i="1"/>
  <c r="AA1639" i="1"/>
  <c r="Z1639" i="1"/>
  <c r="Y1639" i="1"/>
  <c r="X1635" i="1"/>
  <c r="W1635" i="1"/>
  <c r="AE1635" i="1"/>
  <c r="AD1635" i="1"/>
  <c r="AC1635" i="1"/>
  <c r="AB1635" i="1"/>
  <c r="AA1635" i="1"/>
  <c r="Z1635" i="1"/>
  <c r="Y1635" i="1"/>
  <c r="X1624" i="1"/>
  <c r="W1624" i="1"/>
  <c r="AE1624" i="1"/>
  <c r="AD1624" i="1"/>
  <c r="AC1624" i="1"/>
  <c r="AB1624" i="1"/>
  <c r="AA1624" i="1"/>
  <c r="Z1624" i="1"/>
  <c r="Y1624" i="1"/>
  <c r="X1637" i="1"/>
  <c r="W1637" i="1"/>
  <c r="AE1637" i="1"/>
  <c r="AD1637" i="1"/>
  <c r="AC1637" i="1"/>
  <c r="AB1637" i="1"/>
  <c r="AA1637" i="1"/>
  <c r="Z1637" i="1"/>
  <c r="Y1637" i="1"/>
  <c r="X1638" i="1"/>
  <c r="W1638" i="1"/>
  <c r="AE1638" i="1"/>
  <c r="AD1638" i="1"/>
  <c r="AC1638" i="1"/>
  <c r="AB1638" i="1"/>
  <c r="AA1638" i="1"/>
  <c r="Z1638" i="1"/>
  <c r="Y1638" i="1"/>
  <c r="X1634" i="1"/>
  <c r="W1634" i="1"/>
  <c r="AE1634" i="1"/>
  <c r="AD1634" i="1"/>
  <c r="AC1634" i="1"/>
  <c r="AB1634" i="1"/>
  <c r="AA1634" i="1"/>
  <c r="Z1634" i="1"/>
  <c r="Y1634" i="1"/>
  <c r="X1631" i="1"/>
  <c r="W1631" i="1"/>
  <c r="AE1631" i="1"/>
  <c r="AD1631" i="1"/>
  <c r="AC1631" i="1"/>
  <c r="AB1631" i="1"/>
  <c r="AA1631" i="1"/>
  <c r="Z1631" i="1"/>
  <c r="Y1631" i="1"/>
  <c r="X1632" i="1"/>
  <c r="W1632" i="1"/>
  <c r="AE1632" i="1"/>
  <c r="AD1632" i="1"/>
  <c r="AC1632" i="1"/>
  <c r="AB1632" i="1"/>
  <c r="AA1632" i="1"/>
  <c r="Z1632" i="1"/>
  <c r="Y1632" i="1"/>
  <c r="X1625" i="1"/>
  <c r="W1625" i="1"/>
  <c r="AE1625" i="1"/>
  <c r="AD1625" i="1"/>
  <c r="AC1625" i="1"/>
  <c r="AB1625" i="1"/>
  <c r="AA1625" i="1"/>
  <c r="Z1625" i="1"/>
  <c r="Y1625" i="1"/>
  <c r="X1622" i="1"/>
  <c r="W1622" i="1"/>
  <c r="AE1622" i="1"/>
  <c r="AD1622" i="1"/>
  <c r="AC1622" i="1"/>
  <c r="AB1622" i="1"/>
  <c r="AA1622" i="1"/>
  <c r="Z1622" i="1"/>
  <c r="Y1622" i="1"/>
  <c r="X1630" i="1"/>
  <c r="W1630" i="1"/>
  <c r="AE1630" i="1"/>
  <c r="AD1630" i="1"/>
  <c r="AC1630" i="1"/>
  <c r="AB1630" i="1"/>
  <c r="AA1630" i="1"/>
  <c r="Z1630" i="1"/>
  <c r="Y1630" i="1"/>
  <c r="X1629" i="1"/>
  <c r="W1629" i="1"/>
  <c r="AE1629" i="1"/>
  <c r="AD1629" i="1"/>
  <c r="AC1629" i="1"/>
  <c r="AB1629" i="1"/>
  <c r="AA1629" i="1"/>
  <c r="Z1629" i="1"/>
  <c r="Y1629" i="1"/>
  <c r="X1628" i="1"/>
  <c r="W1628" i="1"/>
  <c r="AE1628" i="1"/>
  <c r="AD1628" i="1"/>
  <c r="AC1628" i="1"/>
  <c r="AB1628" i="1"/>
  <c r="AA1628" i="1"/>
  <c r="Z1628" i="1"/>
  <c r="Y1628" i="1"/>
  <c r="X1633" i="1"/>
  <c r="W1633" i="1"/>
  <c r="AE1633" i="1"/>
  <c r="AD1633" i="1"/>
  <c r="AC1633" i="1"/>
  <c r="AB1633" i="1"/>
  <c r="AA1633" i="1"/>
  <c r="Z1633" i="1"/>
  <c r="Y1633" i="1"/>
  <c r="X1636" i="1"/>
  <c r="W1636" i="1"/>
  <c r="AE1636" i="1"/>
  <c r="AD1636" i="1"/>
  <c r="AC1636" i="1"/>
  <c r="AB1636" i="1"/>
  <c r="AA1636" i="1"/>
  <c r="Z1636" i="1"/>
  <c r="Y1636" i="1"/>
  <c r="X1610" i="1"/>
  <c r="W1610" i="1"/>
  <c r="AE1610" i="1"/>
  <c r="AD1610" i="1"/>
  <c r="AC1610" i="1"/>
  <c r="AB1610" i="1"/>
  <c r="AA1610" i="1"/>
  <c r="Z1610" i="1"/>
  <c r="Y1610" i="1"/>
  <c r="X1617" i="1"/>
  <c r="W1617" i="1"/>
  <c r="AE1617" i="1"/>
  <c r="AD1617" i="1"/>
  <c r="AC1617" i="1"/>
  <c r="AB1617" i="1"/>
  <c r="AA1617" i="1"/>
  <c r="Z1617" i="1"/>
  <c r="Y1617" i="1"/>
  <c r="X1615" i="1"/>
  <c r="W1615" i="1"/>
  <c r="AE1615" i="1"/>
  <c r="AD1615" i="1"/>
  <c r="AC1615" i="1"/>
  <c r="AB1615" i="1"/>
  <c r="AA1615" i="1"/>
  <c r="Z1615" i="1"/>
  <c r="Y1615" i="1"/>
  <c r="X1611" i="1"/>
  <c r="W1611" i="1"/>
  <c r="AE1611" i="1"/>
  <c r="AD1611" i="1"/>
  <c r="AC1611" i="1"/>
  <c r="AB1611" i="1"/>
  <c r="AA1611" i="1"/>
  <c r="Z1611" i="1"/>
  <c r="Y1611" i="1"/>
  <c r="X1614" i="1"/>
  <c r="W1614" i="1"/>
  <c r="AE1614" i="1"/>
  <c r="AD1614" i="1"/>
  <c r="AC1614" i="1"/>
  <c r="AB1614" i="1"/>
  <c r="AA1614" i="1"/>
  <c r="Z1614" i="1"/>
  <c r="Y1614" i="1"/>
  <c r="X1612" i="1"/>
  <c r="W1612" i="1"/>
  <c r="AE1612" i="1"/>
  <c r="AD1612" i="1"/>
  <c r="AC1612" i="1"/>
  <c r="AB1612" i="1"/>
  <c r="AA1612" i="1"/>
  <c r="Z1612" i="1"/>
  <c r="Y1612" i="1"/>
  <c r="X1613" i="1"/>
  <c r="W1613" i="1"/>
  <c r="AE1613" i="1"/>
  <c r="AD1613" i="1"/>
  <c r="AC1613" i="1"/>
  <c r="AB1613" i="1"/>
  <c r="AA1613" i="1"/>
  <c r="Z1613" i="1"/>
  <c r="Y1613" i="1"/>
  <c r="X1616" i="1"/>
  <c r="W1616" i="1"/>
  <c r="AE1616" i="1"/>
  <c r="AD1616" i="1"/>
  <c r="AC1616" i="1"/>
  <c r="AB1616" i="1"/>
  <c r="AA1616" i="1"/>
  <c r="Z1616" i="1"/>
  <c r="Y1616" i="1"/>
  <c r="X1594" i="1"/>
  <c r="W1594" i="1"/>
  <c r="AE1594" i="1"/>
  <c r="AD1594" i="1"/>
  <c r="AC1594" i="1"/>
  <c r="AB1594" i="1"/>
  <c r="AA1594" i="1"/>
  <c r="Z1594" i="1"/>
  <c r="Y1594" i="1"/>
  <c r="X1590" i="1"/>
  <c r="W1590" i="1"/>
  <c r="AE1590" i="1"/>
  <c r="AD1590" i="1"/>
  <c r="AC1590" i="1"/>
  <c r="AB1590" i="1"/>
  <c r="AA1590" i="1"/>
  <c r="Z1590" i="1"/>
  <c r="Y1590" i="1"/>
  <c r="X1605" i="1"/>
  <c r="W1605" i="1"/>
  <c r="AE1605" i="1"/>
  <c r="AD1605" i="1"/>
  <c r="AC1605" i="1"/>
  <c r="AB1605" i="1"/>
  <c r="AA1605" i="1"/>
  <c r="Z1605" i="1"/>
  <c r="Y1605" i="1"/>
  <c r="X1601" i="1"/>
  <c r="W1601" i="1"/>
  <c r="AE1601" i="1"/>
  <c r="AD1601" i="1"/>
  <c r="AC1601" i="1"/>
  <c r="AB1601" i="1"/>
  <c r="AA1601" i="1"/>
  <c r="Z1601" i="1"/>
  <c r="Y1601" i="1"/>
  <c r="X1591" i="1"/>
  <c r="W1591" i="1"/>
  <c r="AE1591" i="1"/>
  <c r="AD1591" i="1"/>
  <c r="AC1591" i="1"/>
  <c r="AB1591" i="1"/>
  <c r="AA1591" i="1"/>
  <c r="Z1591" i="1"/>
  <c r="Y1591" i="1"/>
  <c r="X1589" i="1"/>
  <c r="W1589" i="1"/>
  <c r="AE1589" i="1"/>
  <c r="AD1589" i="1"/>
  <c r="AC1589" i="1"/>
  <c r="AB1589" i="1"/>
  <c r="AA1589" i="1"/>
  <c r="Z1589" i="1"/>
  <c r="Y1589" i="1"/>
  <c r="X1588" i="1"/>
  <c r="W1588" i="1"/>
  <c r="AE1588" i="1"/>
  <c r="AD1588" i="1"/>
  <c r="AC1588" i="1"/>
  <c r="AB1588" i="1"/>
  <c r="AA1588" i="1"/>
  <c r="Z1588" i="1"/>
  <c r="Y1588" i="1"/>
  <c r="X1595" i="1"/>
  <c r="W1595" i="1"/>
  <c r="AE1595" i="1"/>
  <c r="AD1595" i="1"/>
  <c r="AC1595" i="1"/>
  <c r="AB1595" i="1"/>
  <c r="AA1595" i="1"/>
  <c r="Z1595" i="1"/>
  <c r="Y1595" i="1"/>
  <c r="X1587" i="1"/>
  <c r="W1587" i="1"/>
  <c r="AE1587" i="1"/>
  <c r="AD1587" i="1"/>
  <c r="AC1587" i="1"/>
  <c r="AB1587" i="1"/>
  <c r="AA1587" i="1"/>
  <c r="Z1587" i="1"/>
  <c r="Y1587" i="1"/>
  <c r="X1604" i="1"/>
  <c r="W1604" i="1"/>
  <c r="AE1604" i="1"/>
  <c r="AD1604" i="1"/>
  <c r="AC1604" i="1"/>
  <c r="AB1604" i="1"/>
  <c r="AA1604" i="1"/>
  <c r="Z1604" i="1"/>
  <c r="Y1604" i="1"/>
  <c r="X1603" i="1"/>
  <c r="W1603" i="1"/>
  <c r="AE1603" i="1"/>
  <c r="AD1603" i="1"/>
  <c r="AC1603" i="1"/>
  <c r="AB1603" i="1"/>
  <c r="AA1603" i="1"/>
  <c r="Z1603" i="1"/>
  <c r="Y1603" i="1"/>
  <c r="X1598" i="1"/>
  <c r="W1598" i="1"/>
  <c r="AE1598" i="1"/>
  <c r="AD1598" i="1"/>
  <c r="AC1598" i="1"/>
  <c r="AB1598" i="1"/>
  <c r="AA1598" i="1"/>
  <c r="Z1598" i="1"/>
  <c r="Y1598" i="1"/>
  <c r="X1592" i="1"/>
  <c r="W1592" i="1"/>
  <c r="AE1592" i="1"/>
  <c r="AD1592" i="1"/>
  <c r="AC1592" i="1"/>
  <c r="AB1592" i="1"/>
  <c r="AA1592" i="1"/>
  <c r="Z1592" i="1"/>
  <c r="Y1592" i="1"/>
  <c r="X1593" i="1"/>
  <c r="W1593" i="1"/>
  <c r="AE1593" i="1"/>
  <c r="AD1593" i="1"/>
  <c r="AC1593" i="1"/>
  <c r="AB1593" i="1"/>
  <c r="AA1593" i="1"/>
  <c r="Z1593" i="1"/>
  <c r="Y1593" i="1"/>
  <c r="X1596" i="1"/>
  <c r="W1596" i="1"/>
  <c r="AE1596" i="1"/>
  <c r="AD1596" i="1"/>
  <c r="AC1596" i="1"/>
  <c r="AB1596" i="1"/>
  <c r="AA1596" i="1"/>
  <c r="Z1596" i="1"/>
  <c r="Y1596" i="1"/>
  <c r="X1597" i="1"/>
  <c r="W1597" i="1"/>
  <c r="AE1597" i="1"/>
  <c r="AD1597" i="1"/>
  <c r="AC1597" i="1"/>
  <c r="AB1597" i="1"/>
  <c r="AA1597" i="1"/>
  <c r="Z1597" i="1"/>
  <c r="Y1597" i="1"/>
  <c r="X1600" i="1"/>
  <c r="W1600" i="1"/>
  <c r="AE1600" i="1"/>
  <c r="AD1600" i="1"/>
  <c r="AC1600" i="1"/>
  <c r="AB1600" i="1"/>
  <c r="AA1600" i="1"/>
  <c r="Z1600" i="1"/>
  <c r="Y1600" i="1"/>
  <c r="X1599" i="1"/>
  <c r="W1599" i="1"/>
  <c r="AE1599" i="1"/>
  <c r="AD1599" i="1"/>
  <c r="AC1599" i="1"/>
  <c r="AB1599" i="1"/>
  <c r="AA1599" i="1"/>
  <c r="Z1599" i="1"/>
  <c r="Y1599" i="1"/>
  <c r="X1602" i="1"/>
  <c r="W1602" i="1"/>
  <c r="AE1602" i="1"/>
  <c r="AD1602" i="1"/>
  <c r="AC1602" i="1"/>
  <c r="AB1602" i="1"/>
  <c r="AA1602" i="1"/>
  <c r="Z1602" i="1"/>
  <c r="Y1602" i="1"/>
  <c r="X1606" i="1"/>
  <c r="W1606" i="1"/>
  <c r="AE1606" i="1"/>
  <c r="AD1606" i="1"/>
  <c r="AC1606" i="1"/>
  <c r="AB1606" i="1"/>
  <c r="AA1606" i="1"/>
  <c r="Z1606" i="1"/>
  <c r="Y1606" i="1"/>
  <c r="X1562" i="1"/>
  <c r="W1562" i="1"/>
  <c r="AE1562" i="1"/>
  <c r="AD1562" i="1"/>
  <c r="AC1562" i="1"/>
  <c r="AB1562" i="1"/>
  <c r="AA1562" i="1"/>
  <c r="Z1562" i="1"/>
  <c r="Y1562" i="1"/>
  <c r="X1576" i="1"/>
  <c r="W1576" i="1"/>
  <c r="AE1576" i="1"/>
  <c r="AD1576" i="1"/>
  <c r="AC1576" i="1"/>
  <c r="AB1576" i="1"/>
  <c r="AA1576" i="1"/>
  <c r="Z1576" i="1"/>
  <c r="Y1576" i="1"/>
  <c r="X1564" i="1"/>
  <c r="W1564" i="1"/>
  <c r="AE1564" i="1"/>
  <c r="AD1564" i="1"/>
  <c r="AC1564" i="1"/>
  <c r="AB1564" i="1"/>
  <c r="AA1564" i="1"/>
  <c r="Z1564" i="1"/>
  <c r="Y1564" i="1"/>
  <c r="X1563" i="1"/>
  <c r="W1563" i="1"/>
  <c r="AE1563" i="1"/>
  <c r="AD1563" i="1"/>
  <c r="AC1563" i="1"/>
  <c r="AB1563" i="1"/>
  <c r="AA1563" i="1"/>
  <c r="Z1563" i="1"/>
  <c r="Y1563" i="1"/>
  <c r="X1565" i="1"/>
  <c r="W1565" i="1"/>
  <c r="AE1565" i="1"/>
  <c r="AD1565" i="1"/>
  <c r="AC1565" i="1"/>
  <c r="AB1565" i="1"/>
  <c r="AA1565" i="1"/>
  <c r="Z1565" i="1"/>
  <c r="Y1565" i="1"/>
  <c r="X1566" i="1"/>
  <c r="W1566" i="1"/>
  <c r="AE1566" i="1"/>
  <c r="AD1566" i="1"/>
  <c r="AC1566" i="1"/>
  <c r="AB1566" i="1"/>
  <c r="AA1566" i="1"/>
  <c r="Z1566" i="1"/>
  <c r="Y1566" i="1"/>
  <c r="X1561" i="1"/>
  <c r="W1561" i="1"/>
  <c r="AE1561" i="1"/>
  <c r="AD1561" i="1"/>
  <c r="AC1561" i="1"/>
  <c r="AB1561" i="1"/>
  <c r="AA1561" i="1"/>
  <c r="Z1561" i="1"/>
  <c r="Y1561" i="1"/>
  <c r="X1575" i="1"/>
  <c r="W1575" i="1"/>
  <c r="AE1575" i="1"/>
  <c r="AD1575" i="1"/>
  <c r="AC1575" i="1"/>
  <c r="AB1575" i="1"/>
  <c r="AA1575" i="1"/>
  <c r="Z1575" i="1"/>
  <c r="Y1575" i="1"/>
  <c r="X1579" i="1"/>
  <c r="W1579" i="1"/>
  <c r="AE1579" i="1"/>
  <c r="AD1579" i="1"/>
  <c r="AC1579" i="1"/>
  <c r="AB1579" i="1"/>
  <c r="AA1579" i="1"/>
  <c r="Z1579" i="1"/>
  <c r="Y1579" i="1"/>
  <c r="X1574" i="1"/>
  <c r="W1574" i="1"/>
  <c r="AE1574" i="1"/>
  <c r="AD1574" i="1"/>
  <c r="AC1574" i="1"/>
  <c r="AB1574" i="1"/>
  <c r="AA1574" i="1"/>
  <c r="Z1574" i="1"/>
  <c r="Y1574" i="1"/>
  <c r="X1570" i="1"/>
  <c r="W1570" i="1"/>
  <c r="AE1570" i="1"/>
  <c r="AD1570" i="1"/>
  <c r="AC1570" i="1"/>
  <c r="AB1570" i="1"/>
  <c r="AA1570" i="1"/>
  <c r="Z1570" i="1"/>
  <c r="Y1570" i="1"/>
  <c r="X1569" i="1"/>
  <c r="W1569" i="1"/>
  <c r="AE1569" i="1"/>
  <c r="AD1569" i="1"/>
  <c r="AC1569" i="1"/>
  <c r="AB1569" i="1"/>
  <c r="AA1569" i="1"/>
  <c r="Z1569" i="1"/>
  <c r="Y1569" i="1"/>
  <c r="X1567" i="1"/>
  <c r="W1567" i="1"/>
  <c r="AE1567" i="1"/>
  <c r="AD1567" i="1"/>
  <c r="AC1567" i="1"/>
  <c r="AB1567" i="1"/>
  <c r="AA1567" i="1"/>
  <c r="Z1567" i="1"/>
  <c r="Y1567" i="1"/>
  <c r="X1571" i="1"/>
  <c r="W1571" i="1"/>
  <c r="AE1571" i="1"/>
  <c r="AD1571" i="1"/>
  <c r="AC1571" i="1"/>
  <c r="AB1571" i="1"/>
  <c r="AA1571" i="1"/>
  <c r="Z1571" i="1"/>
  <c r="Y1571" i="1"/>
  <c r="X1568" i="1"/>
  <c r="W1568" i="1"/>
  <c r="AE1568" i="1"/>
  <c r="AD1568" i="1"/>
  <c r="AC1568" i="1"/>
  <c r="AB1568" i="1"/>
  <c r="AA1568" i="1"/>
  <c r="Z1568" i="1"/>
  <c r="Y1568" i="1"/>
  <c r="X1577" i="1"/>
  <c r="W1577" i="1"/>
  <c r="AE1577" i="1"/>
  <c r="AD1577" i="1"/>
  <c r="AC1577" i="1"/>
  <c r="AB1577" i="1"/>
  <c r="AA1577" i="1"/>
  <c r="Z1577" i="1"/>
  <c r="Y1577" i="1"/>
  <c r="X1572" i="1"/>
  <c r="W1572" i="1"/>
  <c r="AE1572" i="1"/>
  <c r="AD1572" i="1"/>
  <c r="AC1572" i="1"/>
  <c r="AB1572" i="1"/>
  <c r="AA1572" i="1"/>
  <c r="Z1572" i="1"/>
  <c r="Y1572" i="1"/>
  <c r="X1573" i="1"/>
  <c r="W1573" i="1"/>
  <c r="AE1573" i="1"/>
  <c r="AD1573" i="1"/>
  <c r="AC1573" i="1"/>
  <c r="AB1573" i="1"/>
  <c r="AA1573" i="1"/>
  <c r="Z1573" i="1"/>
  <c r="Y1573" i="1"/>
  <c r="X1578" i="1"/>
  <c r="W1578" i="1"/>
  <c r="AE1578" i="1"/>
  <c r="AD1578" i="1"/>
  <c r="AC1578" i="1"/>
  <c r="AB1578" i="1"/>
  <c r="AA1578" i="1"/>
  <c r="Z1578" i="1"/>
  <c r="Y1578" i="1"/>
  <c r="X1537" i="1"/>
  <c r="W1537" i="1"/>
  <c r="AE1537" i="1"/>
  <c r="AD1537" i="1"/>
  <c r="AC1537" i="1"/>
  <c r="AB1537" i="1"/>
  <c r="AA1537" i="1"/>
  <c r="Z1537" i="1"/>
  <c r="Y1537" i="1"/>
  <c r="X1535" i="1"/>
  <c r="W1535" i="1"/>
  <c r="AE1535" i="1"/>
  <c r="AD1535" i="1"/>
  <c r="AC1535" i="1"/>
  <c r="AB1535" i="1"/>
  <c r="AA1535" i="1"/>
  <c r="Z1535" i="1"/>
  <c r="Y1535" i="1"/>
  <c r="X1551" i="1"/>
  <c r="W1551" i="1"/>
  <c r="AE1551" i="1"/>
  <c r="AD1551" i="1"/>
  <c r="AC1551" i="1"/>
  <c r="AB1551" i="1"/>
  <c r="AA1551" i="1"/>
  <c r="Z1551" i="1"/>
  <c r="Y1551" i="1"/>
  <c r="X1543" i="1"/>
  <c r="W1543" i="1"/>
  <c r="AE1543" i="1"/>
  <c r="AD1543" i="1"/>
  <c r="AC1543" i="1"/>
  <c r="AB1543" i="1"/>
  <c r="AA1543" i="1"/>
  <c r="Z1543" i="1"/>
  <c r="Y1543" i="1"/>
  <c r="X1552" i="1"/>
  <c r="W1552" i="1"/>
  <c r="AE1552" i="1"/>
  <c r="AD1552" i="1"/>
  <c r="AC1552" i="1"/>
  <c r="AB1552" i="1"/>
  <c r="AA1552" i="1"/>
  <c r="Z1552" i="1"/>
  <c r="Y1552" i="1"/>
  <c r="X1542" i="1"/>
  <c r="W1542" i="1"/>
  <c r="AE1542" i="1"/>
  <c r="AD1542" i="1"/>
  <c r="AC1542" i="1"/>
  <c r="AB1542" i="1"/>
  <c r="AA1542" i="1"/>
  <c r="Z1542" i="1"/>
  <c r="Y1542" i="1"/>
  <c r="X1538" i="1"/>
  <c r="W1538" i="1"/>
  <c r="AE1538" i="1"/>
  <c r="AD1538" i="1"/>
  <c r="AC1538" i="1"/>
  <c r="AB1538" i="1"/>
  <c r="AA1538" i="1"/>
  <c r="Z1538" i="1"/>
  <c r="Y1538" i="1"/>
  <c r="X1536" i="1"/>
  <c r="W1536" i="1"/>
  <c r="AE1536" i="1"/>
  <c r="AD1536" i="1"/>
  <c r="AC1536" i="1"/>
  <c r="AB1536" i="1"/>
  <c r="AA1536" i="1"/>
  <c r="Z1536" i="1"/>
  <c r="Y1536" i="1"/>
  <c r="X1540" i="1"/>
  <c r="W1540" i="1"/>
  <c r="AE1540" i="1"/>
  <c r="AD1540" i="1"/>
  <c r="AC1540" i="1"/>
  <c r="AB1540" i="1"/>
  <c r="AA1540" i="1"/>
  <c r="Z1540" i="1"/>
  <c r="Y1540" i="1"/>
  <c r="X1533" i="1"/>
  <c r="W1533" i="1"/>
  <c r="AE1533" i="1"/>
  <c r="AD1533" i="1"/>
  <c r="AC1533" i="1"/>
  <c r="AB1533" i="1"/>
  <c r="AA1533" i="1"/>
  <c r="Z1533" i="1"/>
  <c r="Y1533" i="1"/>
  <c r="X1554" i="1"/>
  <c r="W1554" i="1"/>
  <c r="AE1554" i="1"/>
  <c r="AD1554" i="1"/>
  <c r="AC1554" i="1"/>
  <c r="AB1554" i="1"/>
  <c r="AA1554" i="1"/>
  <c r="Z1554" i="1"/>
  <c r="Y1554" i="1"/>
  <c r="X1555" i="1"/>
  <c r="W1555" i="1"/>
  <c r="AE1555" i="1"/>
  <c r="AD1555" i="1"/>
  <c r="AC1555" i="1"/>
  <c r="AB1555" i="1"/>
  <c r="AA1555" i="1"/>
  <c r="Z1555" i="1"/>
  <c r="Y1555" i="1"/>
  <c r="X1532" i="1"/>
  <c r="W1532" i="1"/>
  <c r="AE1532" i="1"/>
  <c r="AD1532" i="1"/>
  <c r="AC1532" i="1"/>
  <c r="AB1532" i="1"/>
  <c r="AA1532" i="1"/>
  <c r="Z1532" i="1"/>
  <c r="Y1532" i="1"/>
  <c r="X1558" i="1"/>
  <c r="W1558" i="1"/>
  <c r="AE1558" i="1"/>
  <c r="AD1558" i="1"/>
  <c r="AC1558" i="1"/>
  <c r="AB1558" i="1"/>
  <c r="AA1558" i="1"/>
  <c r="Z1558" i="1"/>
  <c r="Y1558" i="1"/>
  <c r="X1553" i="1"/>
  <c r="W1553" i="1"/>
  <c r="AE1553" i="1"/>
  <c r="AD1553" i="1"/>
  <c r="AC1553" i="1"/>
  <c r="AB1553" i="1"/>
  <c r="AA1553" i="1"/>
  <c r="Z1553" i="1"/>
  <c r="Y1553" i="1"/>
  <c r="X1545" i="1"/>
  <c r="W1545" i="1"/>
  <c r="AE1545" i="1"/>
  <c r="AD1545" i="1"/>
  <c r="AC1545" i="1"/>
  <c r="AB1545" i="1"/>
  <c r="AA1545" i="1"/>
  <c r="Z1545" i="1"/>
  <c r="Y1545" i="1"/>
  <c r="X1539" i="1"/>
  <c r="W1539" i="1"/>
  <c r="AE1539" i="1"/>
  <c r="AD1539" i="1"/>
  <c r="AC1539" i="1"/>
  <c r="AB1539" i="1"/>
  <c r="AA1539" i="1"/>
  <c r="Z1539" i="1"/>
  <c r="Y1539" i="1"/>
  <c r="X1541" i="1"/>
  <c r="W1541" i="1"/>
  <c r="AE1541" i="1"/>
  <c r="AD1541" i="1"/>
  <c r="AC1541" i="1"/>
  <c r="AB1541" i="1"/>
  <c r="AA1541" i="1"/>
  <c r="Z1541" i="1"/>
  <c r="Y1541" i="1"/>
  <c r="X1548" i="1"/>
  <c r="W1548" i="1"/>
  <c r="AE1548" i="1"/>
  <c r="AD1548" i="1"/>
  <c r="AC1548" i="1"/>
  <c r="AB1548" i="1"/>
  <c r="AA1548" i="1"/>
  <c r="Z1548" i="1"/>
  <c r="Y1548" i="1"/>
  <c r="X1546" i="1"/>
  <c r="W1546" i="1"/>
  <c r="AE1546" i="1"/>
  <c r="AD1546" i="1"/>
  <c r="AC1546" i="1"/>
  <c r="AB1546" i="1"/>
  <c r="AA1546" i="1"/>
  <c r="Z1546" i="1"/>
  <c r="Y1546" i="1"/>
  <c r="X1534" i="1"/>
  <c r="W1534" i="1"/>
  <c r="AE1534" i="1"/>
  <c r="AD1534" i="1"/>
  <c r="AC1534" i="1"/>
  <c r="AB1534" i="1"/>
  <c r="AA1534" i="1"/>
  <c r="Z1534" i="1"/>
  <c r="Y1534" i="1"/>
  <c r="X1557" i="1"/>
  <c r="W1557" i="1"/>
  <c r="AE1557" i="1"/>
  <c r="AD1557" i="1"/>
  <c r="AC1557" i="1"/>
  <c r="AB1557" i="1"/>
  <c r="AA1557" i="1"/>
  <c r="Z1557" i="1"/>
  <c r="Y1557" i="1"/>
  <c r="X1544" i="1"/>
  <c r="W1544" i="1"/>
  <c r="AE1544" i="1"/>
  <c r="AD1544" i="1"/>
  <c r="AC1544" i="1"/>
  <c r="AB1544" i="1"/>
  <c r="AA1544" i="1"/>
  <c r="Z1544" i="1"/>
  <c r="Y1544" i="1"/>
  <c r="X1547" i="1"/>
  <c r="W1547" i="1"/>
  <c r="AE1547" i="1"/>
  <c r="AD1547" i="1"/>
  <c r="AC1547" i="1"/>
  <c r="AB1547" i="1"/>
  <c r="AA1547" i="1"/>
  <c r="Z1547" i="1"/>
  <c r="Y1547" i="1"/>
  <c r="X1549" i="1"/>
  <c r="W1549" i="1"/>
  <c r="AE1549" i="1"/>
  <c r="AD1549" i="1"/>
  <c r="AC1549" i="1"/>
  <c r="AB1549" i="1"/>
  <c r="AA1549" i="1"/>
  <c r="Z1549" i="1"/>
  <c r="Y1549" i="1"/>
  <c r="X1550" i="1"/>
  <c r="W1550" i="1"/>
  <c r="AE1550" i="1"/>
  <c r="AD1550" i="1"/>
  <c r="AC1550" i="1"/>
  <c r="AB1550" i="1"/>
  <c r="AA1550" i="1"/>
  <c r="Z1550" i="1"/>
  <c r="Y1550" i="1"/>
  <c r="X1556" i="1"/>
  <c r="W1556" i="1"/>
  <c r="AE1556" i="1"/>
  <c r="AD1556" i="1"/>
  <c r="AC1556" i="1"/>
  <c r="AB1556" i="1"/>
  <c r="AA1556" i="1"/>
  <c r="Z1556" i="1"/>
  <c r="Y1556" i="1"/>
  <c r="X1502" i="1"/>
  <c r="W1502" i="1"/>
  <c r="AE1502" i="1"/>
  <c r="AD1502" i="1"/>
  <c r="AC1502" i="1"/>
  <c r="AB1502" i="1"/>
  <c r="AA1502" i="1"/>
  <c r="Z1502" i="1"/>
  <c r="Y1502" i="1"/>
  <c r="X1512" i="1"/>
  <c r="W1512" i="1"/>
  <c r="AE1512" i="1"/>
  <c r="AD1512" i="1"/>
  <c r="AC1512" i="1"/>
  <c r="AB1512" i="1"/>
  <c r="AA1512" i="1"/>
  <c r="Z1512" i="1"/>
  <c r="Y1512" i="1"/>
  <c r="X1510" i="1"/>
  <c r="W1510" i="1"/>
  <c r="AE1510" i="1"/>
  <c r="AD1510" i="1"/>
  <c r="AC1510" i="1"/>
  <c r="AB1510" i="1"/>
  <c r="AA1510" i="1"/>
  <c r="Z1510" i="1"/>
  <c r="Y1510" i="1"/>
  <c r="X1503" i="1"/>
  <c r="W1503" i="1"/>
  <c r="AE1503" i="1"/>
  <c r="AD1503" i="1"/>
  <c r="AC1503" i="1"/>
  <c r="AB1503" i="1"/>
  <c r="AA1503" i="1"/>
  <c r="Z1503" i="1"/>
  <c r="Y1503" i="1"/>
  <c r="X1522" i="1"/>
  <c r="W1522" i="1"/>
  <c r="AE1522" i="1"/>
  <c r="AD1522" i="1"/>
  <c r="AC1522" i="1"/>
  <c r="AB1522" i="1"/>
  <c r="AA1522" i="1"/>
  <c r="Z1522" i="1"/>
  <c r="Y1522" i="1"/>
  <c r="X1520" i="1"/>
  <c r="W1520" i="1"/>
  <c r="AE1520" i="1"/>
  <c r="AD1520" i="1"/>
  <c r="AC1520" i="1"/>
  <c r="AB1520" i="1"/>
  <c r="AA1520" i="1"/>
  <c r="Z1520" i="1"/>
  <c r="Y1520" i="1"/>
  <c r="X1513" i="1"/>
  <c r="W1513" i="1"/>
  <c r="AE1513" i="1"/>
  <c r="AD1513" i="1"/>
  <c r="AC1513" i="1"/>
  <c r="AB1513" i="1"/>
  <c r="AA1513" i="1"/>
  <c r="Z1513" i="1"/>
  <c r="Y1513" i="1"/>
  <c r="X1506" i="1"/>
  <c r="W1506" i="1"/>
  <c r="AE1506" i="1"/>
  <c r="AD1506" i="1"/>
  <c r="AC1506" i="1"/>
  <c r="AB1506" i="1"/>
  <c r="AA1506" i="1"/>
  <c r="Z1506" i="1"/>
  <c r="Y1506" i="1"/>
  <c r="X1508" i="1"/>
  <c r="W1508" i="1"/>
  <c r="AE1508" i="1"/>
  <c r="AD1508" i="1"/>
  <c r="AC1508" i="1"/>
  <c r="AB1508" i="1"/>
  <c r="AA1508" i="1"/>
  <c r="Z1508" i="1"/>
  <c r="Y1508" i="1"/>
  <c r="X1501" i="1"/>
  <c r="W1501" i="1"/>
  <c r="AE1501" i="1"/>
  <c r="AD1501" i="1"/>
  <c r="AC1501" i="1"/>
  <c r="AB1501" i="1"/>
  <c r="AA1501" i="1"/>
  <c r="Z1501" i="1"/>
  <c r="Y1501" i="1"/>
  <c r="X1527" i="1"/>
  <c r="W1527" i="1"/>
  <c r="AE1527" i="1"/>
  <c r="AD1527" i="1"/>
  <c r="AC1527" i="1"/>
  <c r="AB1527" i="1"/>
  <c r="AA1527" i="1"/>
  <c r="Z1527" i="1"/>
  <c r="Y1527" i="1"/>
  <c r="X1524" i="1"/>
  <c r="W1524" i="1"/>
  <c r="AE1524" i="1"/>
  <c r="AD1524" i="1"/>
  <c r="AC1524" i="1"/>
  <c r="AB1524" i="1"/>
  <c r="AA1524" i="1"/>
  <c r="Z1524" i="1"/>
  <c r="Y1524" i="1"/>
  <c r="X1514" i="1"/>
  <c r="W1514" i="1"/>
  <c r="AE1514" i="1"/>
  <c r="AD1514" i="1"/>
  <c r="AC1514" i="1"/>
  <c r="AB1514" i="1"/>
  <c r="AA1514" i="1"/>
  <c r="Z1514" i="1"/>
  <c r="Y1514" i="1"/>
  <c r="X1523" i="1"/>
  <c r="W1523" i="1"/>
  <c r="AE1523" i="1"/>
  <c r="AD1523" i="1"/>
  <c r="AC1523" i="1"/>
  <c r="AB1523" i="1"/>
  <c r="AA1523" i="1"/>
  <c r="Z1523" i="1"/>
  <c r="Y1523" i="1"/>
  <c r="X1505" i="1"/>
  <c r="W1505" i="1"/>
  <c r="AE1505" i="1"/>
  <c r="AD1505" i="1"/>
  <c r="AC1505" i="1"/>
  <c r="AB1505" i="1"/>
  <c r="AA1505" i="1"/>
  <c r="Z1505" i="1"/>
  <c r="Y1505" i="1"/>
  <c r="X1504" i="1"/>
  <c r="W1504" i="1"/>
  <c r="AE1504" i="1"/>
  <c r="AD1504" i="1"/>
  <c r="AC1504" i="1"/>
  <c r="AB1504" i="1"/>
  <c r="AA1504" i="1"/>
  <c r="Z1504" i="1"/>
  <c r="Y1504" i="1"/>
  <c r="X1509" i="1"/>
  <c r="W1509" i="1"/>
  <c r="AE1509" i="1"/>
  <c r="AD1509" i="1"/>
  <c r="AC1509" i="1"/>
  <c r="AB1509" i="1"/>
  <c r="AA1509" i="1"/>
  <c r="Z1509" i="1"/>
  <c r="Y1509" i="1"/>
  <c r="X1511" i="1"/>
  <c r="W1511" i="1"/>
  <c r="AE1511" i="1"/>
  <c r="AD1511" i="1"/>
  <c r="AC1511" i="1"/>
  <c r="AB1511" i="1"/>
  <c r="AA1511" i="1"/>
  <c r="Z1511" i="1"/>
  <c r="Y1511" i="1"/>
  <c r="X1519" i="1"/>
  <c r="W1519" i="1"/>
  <c r="AE1519" i="1"/>
  <c r="AD1519" i="1"/>
  <c r="AC1519" i="1"/>
  <c r="AB1519" i="1"/>
  <c r="AA1519" i="1"/>
  <c r="Z1519" i="1"/>
  <c r="Y1519" i="1"/>
  <c r="X1515" i="1"/>
  <c r="W1515" i="1"/>
  <c r="AE1515" i="1"/>
  <c r="AD1515" i="1"/>
  <c r="AC1515" i="1"/>
  <c r="AB1515" i="1"/>
  <c r="AA1515" i="1"/>
  <c r="Z1515" i="1"/>
  <c r="Y1515" i="1"/>
  <c r="X1507" i="1"/>
  <c r="W1507" i="1"/>
  <c r="AE1507" i="1"/>
  <c r="AD1507" i="1"/>
  <c r="AC1507" i="1"/>
  <c r="AB1507" i="1"/>
  <c r="AA1507" i="1"/>
  <c r="Z1507" i="1"/>
  <c r="Y1507" i="1"/>
  <c r="X1516" i="1"/>
  <c r="W1516" i="1"/>
  <c r="AE1516" i="1"/>
  <c r="AD1516" i="1"/>
  <c r="AC1516" i="1"/>
  <c r="AB1516" i="1"/>
  <c r="AA1516" i="1"/>
  <c r="Z1516" i="1"/>
  <c r="Y1516" i="1"/>
  <c r="X1518" i="1"/>
  <c r="W1518" i="1"/>
  <c r="AE1518" i="1"/>
  <c r="AD1518" i="1"/>
  <c r="AC1518" i="1"/>
  <c r="AB1518" i="1"/>
  <c r="AA1518" i="1"/>
  <c r="Z1518" i="1"/>
  <c r="Y1518" i="1"/>
  <c r="X1517" i="1"/>
  <c r="W1517" i="1"/>
  <c r="AE1517" i="1"/>
  <c r="AD1517" i="1"/>
  <c r="AC1517" i="1"/>
  <c r="AB1517" i="1"/>
  <c r="AA1517" i="1"/>
  <c r="Z1517" i="1"/>
  <c r="Y1517" i="1"/>
  <c r="X1525" i="1"/>
  <c r="W1525" i="1"/>
  <c r="AE1525" i="1"/>
  <c r="AD1525" i="1"/>
  <c r="AC1525" i="1"/>
  <c r="AB1525" i="1"/>
  <c r="AA1525" i="1"/>
  <c r="Z1525" i="1"/>
  <c r="Y1525" i="1"/>
  <c r="X1521" i="1"/>
  <c r="W1521" i="1"/>
  <c r="AE1521" i="1"/>
  <c r="AD1521" i="1"/>
  <c r="AC1521" i="1"/>
  <c r="AB1521" i="1"/>
  <c r="AA1521" i="1"/>
  <c r="Z1521" i="1"/>
  <c r="Y1521" i="1"/>
  <c r="X1526" i="1"/>
  <c r="W1526" i="1"/>
  <c r="AE1526" i="1"/>
  <c r="AD1526" i="1"/>
  <c r="AC1526" i="1"/>
  <c r="AB1526" i="1"/>
  <c r="AA1526" i="1"/>
  <c r="Z1526" i="1"/>
  <c r="Y1526" i="1"/>
  <c r="X1485" i="1"/>
  <c r="W1485" i="1"/>
  <c r="AE1485" i="1"/>
  <c r="AD1485" i="1"/>
  <c r="AC1485" i="1"/>
  <c r="AB1485" i="1"/>
  <c r="AA1485" i="1"/>
  <c r="Z1485" i="1"/>
  <c r="Y1485" i="1"/>
  <c r="X1482" i="1"/>
  <c r="W1482" i="1"/>
  <c r="AE1482" i="1"/>
  <c r="AD1482" i="1"/>
  <c r="AC1482" i="1"/>
  <c r="AB1482" i="1"/>
  <c r="AA1482" i="1"/>
  <c r="Z1482" i="1"/>
  <c r="Y1482" i="1"/>
  <c r="X1480" i="1"/>
  <c r="W1480" i="1"/>
  <c r="AE1480" i="1"/>
  <c r="AD1480" i="1"/>
  <c r="AC1480" i="1"/>
  <c r="AB1480" i="1"/>
  <c r="AA1480" i="1"/>
  <c r="Z1480" i="1"/>
  <c r="Y1480" i="1"/>
  <c r="X1487" i="1"/>
  <c r="W1487" i="1"/>
  <c r="AE1487" i="1"/>
  <c r="AD1487" i="1"/>
  <c r="AC1487" i="1"/>
  <c r="AB1487" i="1"/>
  <c r="AA1487" i="1"/>
  <c r="Z1487" i="1"/>
  <c r="Y1487" i="1"/>
  <c r="X1484" i="1"/>
  <c r="W1484" i="1"/>
  <c r="AE1484" i="1"/>
  <c r="AD1484" i="1"/>
  <c r="AC1484" i="1"/>
  <c r="AB1484" i="1"/>
  <c r="AA1484" i="1"/>
  <c r="Z1484" i="1"/>
  <c r="Y1484" i="1"/>
  <c r="X1490" i="1"/>
  <c r="W1490" i="1"/>
  <c r="AE1490" i="1"/>
  <c r="AD1490" i="1"/>
  <c r="AC1490" i="1"/>
  <c r="AB1490" i="1"/>
  <c r="AA1490" i="1"/>
  <c r="Z1490" i="1"/>
  <c r="Y1490" i="1"/>
  <c r="X1491" i="1"/>
  <c r="W1491" i="1"/>
  <c r="AE1491" i="1"/>
  <c r="AD1491" i="1"/>
  <c r="AC1491" i="1"/>
  <c r="AB1491" i="1"/>
  <c r="AA1491" i="1"/>
  <c r="Z1491" i="1"/>
  <c r="Y1491" i="1"/>
  <c r="X1492" i="1"/>
  <c r="W1492" i="1"/>
  <c r="AE1492" i="1"/>
  <c r="AD1492" i="1"/>
  <c r="AC1492" i="1"/>
  <c r="AB1492" i="1"/>
  <c r="AA1492" i="1"/>
  <c r="Z1492" i="1"/>
  <c r="Y1492" i="1"/>
  <c r="X1488" i="1"/>
  <c r="W1488" i="1"/>
  <c r="AE1488" i="1"/>
  <c r="AD1488" i="1"/>
  <c r="AC1488" i="1"/>
  <c r="AB1488" i="1"/>
  <c r="AA1488" i="1"/>
  <c r="Z1488" i="1"/>
  <c r="Y1488" i="1"/>
  <c r="X1489" i="1"/>
  <c r="W1489" i="1"/>
  <c r="AE1489" i="1"/>
  <c r="AD1489" i="1"/>
  <c r="AC1489" i="1"/>
  <c r="AB1489" i="1"/>
  <c r="AA1489" i="1"/>
  <c r="Z1489" i="1"/>
  <c r="Y1489" i="1"/>
  <c r="X1481" i="1"/>
  <c r="W1481" i="1"/>
  <c r="AE1481" i="1"/>
  <c r="AD1481" i="1"/>
  <c r="AC1481" i="1"/>
  <c r="AB1481" i="1"/>
  <c r="AA1481" i="1"/>
  <c r="Z1481" i="1"/>
  <c r="Y1481" i="1"/>
  <c r="X1483" i="1"/>
  <c r="W1483" i="1"/>
  <c r="AE1483" i="1"/>
  <c r="AD1483" i="1"/>
  <c r="AC1483" i="1"/>
  <c r="AB1483" i="1"/>
  <c r="AA1483" i="1"/>
  <c r="Z1483" i="1"/>
  <c r="Y1483" i="1"/>
  <c r="X1486" i="1"/>
  <c r="W1486" i="1"/>
  <c r="AE1486" i="1"/>
  <c r="AD1486" i="1"/>
  <c r="AC1486" i="1"/>
  <c r="AB1486" i="1"/>
  <c r="AA1486" i="1"/>
  <c r="Z1486" i="1"/>
  <c r="Y1486" i="1"/>
  <c r="X1464" i="1"/>
  <c r="W1464" i="1"/>
  <c r="AE1464" i="1"/>
  <c r="AD1464" i="1"/>
  <c r="AC1464" i="1"/>
  <c r="AB1464" i="1"/>
  <c r="AA1464" i="1"/>
  <c r="Z1464" i="1"/>
  <c r="Y1464" i="1"/>
  <c r="X1460" i="1"/>
  <c r="W1460" i="1"/>
  <c r="AE1460" i="1"/>
  <c r="AD1460" i="1"/>
  <c r="AC1460" i="1"/>
  <c r="AB1460" i="1"/>
  <c r="AA1460" i="1"/>
  <c r="Z1460" i="1"/>
  <c r="Y1460" i="1"/>
  <c r="X1459" i="1"/>
  <c r="W1459" i="1"/>
  <c r="AE1459" i="1"/>
  <c r="AD1459" i="1"/>
  <c r="AC1459" i="1"/>
  <c r="AB1459" i="1"/>
  <c r="AA1459" i="1"/>
  <c r="Z1459" i="1"/>
  <c r="Y1459" i="1"/>
  <c r="X1467" i="1"/>
  <c r="W1467" i="1"/>
  <c r="AE1467" i="1"/>
  <c r="AD1467" i="1"/>
  <c r="AC1467" i="1"/>
  <c r="AB1467" i="1"/>
  <c r="AA1467" i="1"/>
  <c r="Z1467" i="1"/>
  <c r="Y1467" i="1"/>
  <c r="X1466" i="1"/>
  <c r="W1466" i="1"/>
  <c r="AE1466" i="1"/>
  <c r="AD1466" i="1"/>
  <c r="AC1466" i="1"/>
  <c r="AB1466" i="1"/>
  <c r="AA1466" i="1"/>
  <c r="Z1466" i="1"/>
  <c r="Y1466" i="1"/>
  <c r="X1465" i="1"/>
  <c r="W1465" i="1"/>
  <c r="AE1465" i="1"/>
  <c r="AD1465" i="1"/>
  <c r="AC1465" i="1"/>
  <c r="AB1465" i="1"/>
  <c r="AA1465" i="1"/>
  <c r="Z1465" i="1"/>
  <c r="Y1465" i="1"/>
  <c r="X1463" i="1"/>
  <c r="W1463" i="1"/>
  <c r="AE1463" i="1"/>
  <c r="AD1463" i="1"/>
  <c r="AC1463" i="1"/>
  <c r="AB1463" i="1"/>
  <c r="AA1463" i="1"/>
  <c r="Z1463" i="1"/>
  <c r="Y1463" i="1"/>
  <c r="X1461" i="1"/>
  <c r="W1461" i="1"/>
  <c r="AE1461" i="1"/>
  <c r="AD1461" i="1"/>
  <c r="AC1461" i="1"/>
  <c r="AB1461" i="1"/>
  <c r="AA1461" i="1"/>
  <c r="Z1461" i="1"/>
  <c r="Y1461" i="1"/>
  <c r="X1462" i="1"/>
  <c r="W1462" i="1"/>
  <c r="AE1462" i="1"/>
  <c r="AD1462" i="1"/>
  <c r="AC1462" i="1"/>
  <c r="AB1462" i="1"/>
  <c r="AA1462" i="1"/>
  <c r="Z1462" i="1"/>
  <c r="Y1462" i="1"/>
  <c r="X1468" i="1"/>
  <c r="W1468" i="1"/>
  <c r="AE1468" i="1"/>
  <c r="AD1468" i="1"/>
  <c r="AC1468" i="1"/>
  <c r="AB1468" i="1"/>
  <c r="AA1468" i="1"/>
  <c r="Z1468" i="1"/>
  <c r="Y1468" i="1"/>
  <c r="X1469" i="1"/>
  <c r="W1469" i="1"/>
  <c r="AE1469" i="1"/>
  <c r="AD1469" i="1"/>
  <c r="AC1469" i="1"/>
  <c r="AB1469" i="1"/>
  <c r="AA1469" i="1"/>
  <c r="Z1469" i="1"/>
  <c r="Y1469" i="1"/>
  <c r="X1449" i="1"/>
  <c r="W1449" i="1"/>
  <c r="AE1449" i="1"/>
  <c r="AD1449" i="1"/>
  <c r="AC1449" i="1"/>
  <c r="AB1449" i="1"/>
  <c r="AA1449" i="1"/>
  <c r="Z1449" i="1"/>
  <c r="Y1449" i="1"/>
  <c r="X1448" i="1"/>
  <c r="W1448" i="1"/>
  <c r="AE1448" i="1"/>
  <c r="AD1448" i="1"/>
  <c r="AC1448" i="1"/>
  <c r="AB1448" i="1"/>
  <c r="AA1448" i="1"/>
  <c r="Z1448" i="1"/>
  <c r="Y1448" i="1"/>
  <c r="X1444" i="1"/>
  <c r="W1444" i="1"/>
  <c r="AE1444" i="1"/>
  <c r="AD1444" i="1"/>
  <c r="AC1444" i="1"/>
  <c r="AB1444" i="1"/>
  <c r="AA1444" i="1"/>
  <c r="Z1444" i="1"/>
  <c r="Y1444" i="1"/>
  <c r="X1452" i="1"/>
  <c r="W1452" i="1"/>
  <c r="AE1452" i="1"/>
  <c r="AD1452" i="1"/>
  <c r="AC1452" i="1"/>
  <c r="AB1452" i="1"/>
  <c r="AA1452" i="1"/>
  <c r="Z1452" i="1"/>
  <c r="Y1452" i="1"/>
  <c r="X1450" i="1"/>
  <c r="W1450" i="1"/>
  <c r="AE1450" i="1"/>
  <c r="AD1450" i="1"/>
  <c r="AC1450" i="1"/>
  <c r="AB1450" i="1"/>
  <c r="AA1450" i="1"/>
  <c r="Z1450" i="1"/>
  <c r="Y1450" i="1"/>
  <c r="X1446" i="1"/>
  <c r="W1446" i="1"/>
  <c r="AE1446" i="1"/>
  <c r="AD1446" i="1"/>
  <c r="AC1446" i="1"/>
  <c r="AB1446" i="1"/>
  <c r="AA1446" i="1"/>
  <c r="Z1446" i="1"/>
  <c r="Y1446" i="1"/>
  <c r="X1445" i="1"/>
  <c r="W1445" i="1"/>
  <c r="AE1445" i="1"/>
  <c r="AD1445" i="1"/>
  <c r="AC1445" i="1"/>
  <c r="AB1445" i="1"/>
  <c r="AA1445" i="1"/>
  <c r="Z1445" i="1"/>
  <c r="Y1445" i="1"/>
  <c r="X1447" i="1"/>
  <c r="W1447" i="1"/>
  <c r="AE1447" i="1"/>
  <c r="AD1447" i="1"/>
  <c r="AC1447" i="1"/>
  <c r="AB1447" i="1"/>
  <c r="AA1447" i="1"/>
  <c r="Z1447" i="1"/>
  <c r="Y1447" i="1"/>
  <c r="X1451" i="1"/>
  <c r="W1451" i="1"/>
  <c r="AE1451" i="1"/>
  <c r="AD1451" i="1"/>
  <c r="AC1451" i="1"/>
  <c r="AB1451" i="1"/>
  <c r="AA1451" i="1"/>
  <c r="Z1451" i="1"/>
  <c r="Y1451" i="1"/>
  <c r="X1418" i="1"/>
  <c r="W1418" i="1"/>
  <c r="AE1418" i="1"/>
  <c r="AD1418" i="1"/>
  <c r="AC1418" i="1"/>
  <c r="AB1418" i="1"/>
  <c r="AA1418" i="1"/>
  <c r="Z1418" i="1"/>
  <c r="Y1418" i="1"/>
  <c r="X1426" i="1"/>
  <c r="W1426" i="1"/>
  <c r="AE1426" i="1"/>
  <c r="AD1426" i="1"/>
  <c r="AC1426" i="1"/>
  <c r="AB1426" i="1"/>
  <c r="AA1426" i="1"/>
  <c r="Z1426" i="1"/>
  <c r="Y1426" i="1"/>
  <c r="X1427" i="1"/>
  <c r="W1427" i="1"/>
  <c r="AE1427" i="1"/>
  <c r="AD1427" i="1"/>
  <c r="AC1427" i="1"/>
  <c r="AB1427" i="1"/>
  <c r="AA1427" i="1"/>
  <c r="Z1427" i="1"/>
  <c r="Y1427" i="1"/>
  <c r="X1422" i="1"/>
  <c r="W1422" i="1"/>
  <c r="AE1422" i="1"/>
  <c r="AD1422" i="1"/>
  <c r="AC1422" i="1"/>
  <c r="AB1422" i="1"/>
  <c r="AA1422" i="1"/>
  <c r="Z1422" i="1"/>
  <c r="Y1422" i="1"/>
  <c r="X1438" i="1"/>
  <c r="W1438" i="1"/>
  <c r="AE1438" i="1"/>
  <c r="AD1438" i="1"/>
  <c r="AC1438" i="1"/>
  <c r="AB1438" i="1"/>
  <c r="AA1438" i="1"/>
  <c r="Z1438" i="1"/>
  <c r="Y1438" i="1"/>
  <c r="X1432" i="1"/>
  <c r="W1432" i="1"/>
  <c r="AE1432" i="1"/>
  <c r="AD1432" i="1"/>
  <c r="AC1432" i="1"/>
  <c r="AB1432" i="1"/>
  <c r="AA1432" i="1"/>
  <c r="Z1432" i="1"/>
  <c r="Y1432" i="1"/>
  <c r="X1430" i="1"/>
  <c r="W1430" i="1"/>
  <c r="AE1430" i="1"/>
  <c r="AD1430" i="1"/>
  <c r="AC1430" i="1"/>
  <c r="AB1430" i="1"/>
  <c r="AA1430" i="1"/>
  <c r="Z1430" i="1"/>
  <c r="Y1430" i="1"/>
  <c r="X1425" i="1"/>
  <c r="W1425" i="1"/>
  <c r="AE1425" i="1"/>
  <c r="AD1425" i="1"/>
  <c r="AC1425" i="1"/>
  <c r="AB1425" i="1"/>
  <c r="AA1425" i="1"/>
  <c r="Z1425" i="1"/>
  <c r="Y1425" i="1"/>
  <c r="X1424" i="1"/>
  <c r="W1424" i="1"/>
  <c r="AE1424" i="1"/>
  <c r="AD1424" i="1"/>
  <c r="AC1424" i="1"/>
  <c r="AB1424" i="1"/>
  <c r="AA1424" i="1"/>
  <c r="Z1424" i="1"/>
  <c r="Y1424" i="1"/>
  <c r="X1423" i="1"/>
  <c r="W1423" i="1"/>
  <c r="AE1423" i="1"/>
  <c r="AD1423" i="1"/>
  <c r="AC1423" i="1"/>
  <c r="AB1423" i="1"/>
  <c r="AA1423" i="1"/>
  <c r="Z1423" i="1"/>
  <c r="Y1423" i="1"/>
  <c r="X1421" i="1"/>
  <c r="W1421" i="1"/>
  <c r="AE1421" i="1"/>
  <c r="AD1421" i="1"/>
  <c r="AC1421" i="1"/>
  <c r="AB1421" i="1"/>
  <c r="AA1421" i="1"/>
  <c r="Z1421" i="1"/>
  <c r="Y1421" i="1"/>
  <c r="X1419" i="1"/>
  <c r="W1419" i="1"/>
  <c r="AE1419" i="1"/>
  <c r="AD1419" i="1"/>
  <c r="AC1419" i="1"/>
  <c r="AB1419" i="1"/>
  <c r="AA1419" i="1"/>
  <c r="Z1419" i="1"/>
  <c r="Y1419" i="1"/>
  <c r="X1420" i="1"/>
  <c r="W1420" i="1"/>
  <c r="AE1420" i="1"/>
  <c r="AD1420" i="1"/>
  <c r="AC1420" i="1"/>
  <c r="AB1420" i="1"/>
  <c r="AA1420" i="1"/>
  <c r="Z1420" i="1"/>
  <c r="Y1420" i="1"/>
  <c r="X1436" i="1"/>
  <c r="W1436" i="1"/>
  <c r="AE1436" i="1"/>
  <c r="AD1436" i="1"/>
  <c r="AC1436" i="1"/>
  <c r="AB1436" i="1"/>
  <c r="AA1436" i="1"/>
  <c r="Z1436" i="1"/>
  <c r="Y1436" i="1"/>
  <c r="X1439" i="1"/>
  <c r="W1439" i="1"/>
  <c r="AE1439" i="1"/>
  <c r="AD1439" i="1"/>
  <c r="AC1439" i="1"/>
  <c r="AB1439" i="1"/>
  <c r="AA1439" i="1"/>
  <c r="Z1439" i="1"/>
  <c r="Y1439" i="1"/>
  <c r="X1429" i="1"/>
  <c r="W1429" i="1"/>
  <c r="AE1429" i="1"/>
  <c r="AD1429" i="1"/>
  <c r="AC1429" i="1"/>
  <c r="AB1429" i="1"/>
  <c r="AA1429" i="1"/>
  <c r="Z1429" i="1"/>
  <c r="Y1429" i="1"/>
  <c r="X1435" i="1"/>
  <c r="W1435" i="1"/>
  <c r="AE1435" i="1"/>
  <c r="AD1435" i="1"/>
  <c r="AC1435" i="1"/>
  <c r="AB1435" i="1"/>
  <c r="AA1435" i="1"/>
  <c r="Z1435" i="1"/>
  <c r="Y1435" i="1"/>
  <c r="X1428" i="1"/>
  <c r="W1428" i="1"/>
  <c r="AE1428" i="1"/>
  <c r="AD1428" i="1"/>
  <c r="AC1428" i="1"/>
  <c r="AB1428" i="1"/>
  <c r="AA1428" i="1"/>
  <c r="Z1428" i="1"/>
  <c r="Y1428" i="1"/>
  <c r="X1431" i="1"/>
  <c r="W1431" i="1"/>
  <c r="AE1431" i="1"/>
  <c r="AD1431" i="1"/>
  <c r="AC1431" i="1"/>
  <c r="AB1431" i="1"/>
  <c r="AA1431" i="1"/>
  <c r="Z1431" i="1"/>
  <c r="Y1431" i="1"/>
  <c r="X1433" i="1"/>
  <c r="W1433" i="1"/>
  <c r="AE1433" i="1"/>
  <c r="AD1433" i="1"/>
  <c r="AC1433" i="1"/>
  <c r="AB1433" i="1"/>
  <c r="AA1433" i="1"/>
  <c r="Z1433" i="1"/>
  <c r="Y1433" i="1"/>
  <c r="X1434" i="1"/>
  <c r="W1434" i="1"/>
  <c r="AE1434" i="1"/>
  <c r="AD1434" i="1"/>
  <c r="AC1434" i="1"/>
  <c r="AB1434" i="1"/>
  <c r="AA1434" i="1"/>
  <c r="Z1434" i="1"/>
  <c r="Y1434" i="1"/>
  <c r="X1437" i="1"/>
  <c r="W1437" i="1"/>
  <c r="AE1437" i="1"/>
  <c r="AD1437" i="1"/>
  <c r="AC1437" i="1"/>
  <c r="AB1437" i="1"/>
  <c r="AA1437" i="1"/>
  <c r="Z1437" i="1"/>
  <c r="Y1437" i="1"/>
  <c r="X1395" i="1"/>
  <c r="W1395" i="1"/>
  <c r="AE1395" i="1"/>
  <c r="AD1395" i="1"/>
  <c r="AC1395" i="1"/>
  <c r="AB1395" i="1"/>
  <c r="AA1395" i="1"/>
  <c r="Z1395" i="1"/>
  <c r="Y1395" i="1"/>
  <c r="X1396" i="1"/>
  <c r="W1396" i="1"/>
  <c r="AE1396" i="1"/>
  <c r="AD1396" i="1"/>
  <c r="AC1396" i="1"/>
  <c r="AB1396" i="1"/>
  <c r="AA1396" i="1"/>
  <c r="Z1396" i="1"/>
  <c r="Y1396" i="1"/>
  <c r="X1405" i="1"/>
  <c r="W1405" i="1"/>
  <c r="AE1405" i="1"/>
  <c r="AD1405" i="1"/>
  <c r="AC1405" i="1"/>
  <c r="AB1405" i="1"/>
  <c r="AA1405" i="1"/>
  <c r="Z1405" i="1"/>
  <c r="Y1405" i="1"/>
  <c r="X1398" i="1"/>
  <c r="W1398" i="1"/>
  <c r="AE1398" i="1"/>
  <c r="AD1398" i="1"/>
  <c r="AC1398" i="1"/>
  <c r="AB1398" i="1"/>
  <c r="AA1398" i="1"/>
  <c r="Z1398" i="1"/>
  <c r="Y1398" i="1"/>
  <c r="X1399" i="1"/>
  <c r="W1399" i="1"/>
  <c r="AE1399" i="1"/>
  <c r="AD1399" i="1"/>
  <c r="AC1399" i="1"/>
  <c r="AB1399" i="1"/>
  <c r="AA1399" i="1"/>
  <c r="Z1399" i="1"/>
  <c r="Y1399" i="1"/>
  <c r="X1397" i="1"/>
  <c r="W1397" i="1"/>
  <c r="AE1397" i="1"/>
  <c r="AD1397" i="1"/>
  <c r="AC1397" i="1"/>
  <c r="AB1397" i="1"/>
  <c r="AA1397" i="1"/>
  <c r="Z1397" i="1"/>
  <c r="Y1397" i="1"/>
  <c r="X1407" i="1"/>
  <c r="W1407" i="1"/>
  <c r="AE1407" i="1"/>
  <c r="AD1407" i="1"/>
  <c r="AC1407" i="1"/>
  <c r="AB1407" i="1"/>
  <c r="AA1407" i="1"/>
  <c r="Z1407" i="1"/>
  <c r="Y1407" i="1"/>
  <c r="X1411" i="1"/>
  <c r="W1411" i="1"/>
  <c r="AE1411" i="1"/>
  <c r="AD1411" i="1"/>
  <c r="AC1411" i="1"/>
  <c r="AB1411" i="1"/>
  <c r="AA1411" i="1"/>
  <c r="Z1411" i="1"/>
  <c r="Y1411" i="1"/>
  <c r="X1402" i="1"/>
  <c r="W1402" i="1"/>
  <c r="AE1402" i="1"/>
  <c r="AD1402" i="1"/>
  <c r="AC1402" i="1"/>
  <c r="AB1402" i="1"/>
  <c r="AA1402" i="1"/>
  <c r="Z1402" i="1"/>
  <c r="Y1402" i="1"/>
  <c r="X1406" i="1"/>
  <c r="W1406" i="1"/>
  <c r="AE1406" i="1"/>
  <c r="AD1406" i="1"/>
  <c r="AC1406" i="1"/>
  <c r="AB1406" i="1"/>
  <c r="AA1406" i="1"/>
  <c r="Z1406" i="1"/>
  <c r="Y1406" i="1"/>
  <c r="X1401" i="1"/>
  <c r="W1401" i="1"/>
  <c r="AE1401" i="1"/>
  <c r="AD1401" i="1"/>
  <c r="AC1401" i="1"/>
  <c r="AB1401" i="1"/>
  <c r="AA1401" i="1"/>
  <c r="Z1401" i="1"/>
  <c r="Y1401" i="1"/>
  <c r="X1409" i="1"/>
  <c r="W1409" i="1"/>
  <c r="AE1409" i="1"/>
  <c r="AD1409" i="1"/>
  <c r="AC1409" i="1"/>
  <c r="AB1409" i="1"/>
  <c r="AA1409" i="1"/>
  <c r="Z1409" i="1"/>
  <c r="Y1409" i="1"/>
  <c r="X1400" i="1"/>
  <c r="W1400" i="1"/>
  <c r="AE1400" i="1"/>
  <c r="AD1400" i="1"/>
  <c r="AC1400" i="1"/>
  <c r="AB1400" i="1"/>
  <c r="AA1400" i="1"/>
  <c r="Z1400" i="1"/>
  <c r="Y1400" i="1"/>
  <c r="X1404" i="1"/>
  <c r="W1404" i="1"/>
  <c r="AE1404" i="1"/>
  <c r="AD1404" i="1"/>
  <c r="AC1404" i="1"/>
  <c r="AB1404" i="1"/>
  <c r="AA1404" i="1"/>
  <c r="Z1404" i="1"/>
  <c r="Y1404" i="1"/>
  <c r="X1403" i="1"/>
  <c r="W1403" i="1"/>
  <c r="AE1403" i="1"/>
  <c r="AD1403" i="1"/>
  <c r="AC1403" i="1"/>
  <c r="AB1403" i="1"/>
  <c r="AA1403" i="1"/>
  <c r="Z1403" i="1"/>
  <c r="Y1403" i="1"/>
  <c r="X1408" i="1"/>
  <c r="W1408" i="1"/>
  <c r="AE1408" i="1"/>
  <c r="AD1408" i="1"/>
  <c r="AC1408" i="1"/>
  <c r="AB1408" i="1"/>
  <c r="AA1408" i="1"/>
  <c r="Z1408" i="1"/>
  <c r="Y1408" i="1"/>
  <c r="X1410" i="1"/>
  <c r="W1410" i="1"/>
  <c r="AE1410" i="1"/>
  <c r="AD1410" i="1"/>
  <c r="AC1410" i="1"/>
  <c r="AB1410" i="1"/>
  <c r="AA1410" i="1"/>
  <c r="Z1410" i="1"/>
  <c r="Y1410" i="1"/>
  <c r="X1370" i="1"/>
  <c r="W1370" i="1"/>
  <c r="AE1370" i="1"/>
  <c r="AD1370" i="1"/>
  <c r="AC1370" i="1"/>
  <c r="AB1370" i="1"/>
  <c r="AA1370" i="1"/>
  <c r="Z1370" i="1"/>
  <c r="Y1370" i="1"/>
  <c r="X1372" i="1"/>
  <c r="W1372" i="1"/>
  <c r="AE1372" i="1"/>
  <c r="AD1372" i="1"/>
  <c r="AC1372" i="1"/>
  <c r="AB1372" i="1"/>
  <c r="AA1372" i="1"/>
  <c r="Z1372" i="1"/>
  <c r="Y1372" i="1"/>
  <c r="X1381" i="1"/>
  <c r="W1381" i="1"/>
  <c r="AE1381" i="1"/>
  <c r="AD1381" i="1"/>
  <c r="AC1381" i="1"/>
  <c r="AB1381" i="1"/>
  <c r="AA1381" i="1"/>
  <c r="Z1381" i="1"/>
  <c r="Y1381" i="1"/>
  <c r="X1371" i="1"/>
  <c r="W1371" i="1"/>
  <c r="AE1371" i="1"/>
  <c r="AD1371" i="1"/>
  <c r="AC1371" i="1"/>
  <c r="AB1371" i="1"/>
  <c r="AA1371" i="1"/>
  <c r="Z1371" i="1"/>
  <c r="Y1371" i="1"/>
  <c r="X1368" i="1"/>
  <c r="W1368" i="1"/>
  <c r="AE1368" i="1"/>
  <c r="AD1368" i="1"/>
  <c r="AC1368" i="1"/>
  <c r="AB1368" i="1"/>
  <c r="AA1368" i="1"/>
  <c r="Z1368" i="1"/>
  <c r="Y1368" i="1"/>
  <c r="X1373" i="1"/>
  <c r="W1373" i="1"/>
  <c r="AE1373" i="1"/>
  <c r="AD1373" i="1"/>
  <c r="AC1373" i="1"/>
  <c r="AB1373" i="1"/>
  <c r="AA1373" i="1"/>
  <c r="Z1373" i="1"/>
  <c r="Y1373" i="1"/>
  <c r="X1387" i="1"/>
  <c r="W1387" i="1"/>
  <c r="AE1387" i="1"/>
  <c r="AD1387" i="1"/>
  <c r="AC1387" i="1"/>
  <c r="AB1387" i="1"/>
  <c r="AA1387" i="1"/>
  <c r="Z1387" i="1"/>
  <c r="Y1387" i="1"/>
  <c r="X1383" i="1"/>
  <c r="W1383" i="1"/>
  <c r="AE1383" i="1"/>
  <c r="AD1383" i="1"/>
  <c r="AC1383" i="1"/>
  <c r="AB1383" i="1"/>
  <c r="AA1383" i="1"/>
  <c r="Z1383" i="1"/>
  <c r="Y1383" i="1"/>
  <c r="X1377" i="1"/>
  <c r="W1377" i="1"/>
  <c r="AE1377" i="1"/>
  <c r="AD1377" i="1"/>
  <c r="AC1377" i="1"/>
  <c r="AB1377" i="1"/>
  <c r="AA1377" i="1"/>
  <c r="Z1377" i="1"/>
  <c r="Y1377" i="1"/>
  <c r="X1385" i="1"/>
  <c r="W1385" i="1"/>
  <c r="AE1385" i="1"/>
  <c r="AD1385" i="1"/>
  <c r="AC1385" i="1"/>
  <c r="AB1385" i="1"/>
  <c r="AA1385" i="1"/>
  <c r="Z1385" i="1"/>
  <c r="Y1385" i="1"/>
  <c r="X1375" i="1"/>
  <c r="W1375" i="1"/>
  <c r="AE1375" i="1"/>
  <c r="AD1375" i="1"/>
  <c r="AC1375" i="1"/>
  <c r="AB1375" i="1"/>
  <c r="AA1375" i="1"/>
  <c r="Z1375" i="1"/>
  <c r="Y1375" i="1"/>
  <c r="X1374" i="1"/>
  <c r="W1374" i="1"/>
  <c r="AE1374" i="1"/>
  <c r="AD1374" i="1"/>
  <c r="AC1374" i="1"/>
  <c r="AB1374" i="1"/>
  <c r="AA1374" i="1"/>
  <c r="Z1374" i="1"/>
  <c r="Y1374" i="1"/>
  <c r="X1369" i="1"/>
  <c r="W1369" i="1"/>
  <c r="AE1369" i="1"/>
  <c r="AD1369" i="1"/>
  <c r="AC1369" i="1"/>
  <c r="AB1369" i="1"/>
  <c r="AA1369" i="1"/>
  <c r="Z1369" i="1"/>
  <c r="Y1369" i="1"/>
  <c r="X1376" i="1"/>
  <c r="W1376" i="1"/>
  <c r="AE1376" i="1"/>
  <c r="AD1376" i="1"/>
  <c r="AC1376" i="1"/>
  <c r="AB1376" i="1"/>
  <c r="AA1376" i="1"/>
  <c r="Z1376" i="1"/>
  <c r="Y1376" i="1"/>
  <c r="X1384" i="1"/>
  <c r="W1384" i="1"/>
  <c r="AE1384" i="1"/>
  <c r="AD1384" i="1"/>
  <c r="AC1384" i="1"/>
  <c r="AB1384" i="1"/>
  <c r="AA1384" i="1"/>
  <c r="Z1384" i="1"/>
  <c r="Y1384" i="1"/>
  <c r="X1378" i="1"/>
  <c r="W1378" i="1"/>
  <c r="AE1378" i="1"/>
  <c r="AD1378" i="1"/>
  <c r="AC1378" i="1"/>
  <c r="AB1378" i="1"/>
  <c r="AA1378" i="1"/>
  <c r="Z1378" i="1"/>
  <c r="Y1378" i="1"/>
  <c r="X1379" i="1"/>
  <c r="W1379" i="1"/>
  <c r="AE1379" i="1"/>
  <c r="AD1379" i="1"/>
  <c r="AC1379" i="1"/>
  <c r="AB1379" i="1"/>
  <c r="AA1379" i="1"/>
  <c r="Z1379" i="1"/>
  <c r="Y1379" i="1"/>
  <c r="X1380" i="1"/>
  <c r="W1380" i="1"/>
  <c r="AE1380" i="1"/>
  <c r="AD1380" i="1"/>
  <c r="AC1380" i="1"/>
  <c r="AB1380" i="1"/>
  <c r="AA1380" i="1"/>
  <c r="Z1380" i="1"/>
  <c r="Y1380" i="1"/>
  <c r="X1382" i="1"/>
  <c r="W1382" i="1"/>
  <c r="AE1382" i="1"/>
  <c r="AD1382" i="1"/>
  <c r="AC1382" i="1"/>
  <c r="AB1382" i="1"/>
  <c r="AA1382" i="1"/>
  <c r="Z1382" i="1"/>
  <c r="Y1382" i="1"/>
  <c r="X1386" i="1"/>
  <c r="W1386" i="1"/>
  <c r="AE1386" i="1"/>
  <c r="AD1386" i="1"/>
  <c r="AC1386" i="1"/>
  <c r="AB1386" i="1"/>
  <c r="AA1386" i="1"/>
  <c r="Z1386" i="1"/>
  <c r="Y1386" i="1"/>
  <c r="X1338" i="1"/>
  <c r="W1338" i="1"/>
  <c r="AE1338" i="1"/>
  <c r="AD1338" i="1"/>
  <c r="AC1338" i="1"/>
  <c r="AB1338" i="1"/>
  <c r="AA1338" i="1"/>
  <c r="Z1338" i="1"/>
  <c r="Y1338" i="1"/>
  <c r="X1346" i="1"/>
  <c r="W1346" i="1"/>
  <c r="AE1346" i="1"/>
  <c r="AD1346" i="1"/>
  <c r="AC1346" i="1"/>
  <c r="AB1346" i="1"/>
  <c r="AA1346" i="1"/>
  <c r="Z1346" i="1"/>
  <c r="Y1346" i="1"/>
  <c r="X1342" i="1"/>
  <c r="W1342" i="1"/>
  <c r="AE1342" i="1"/>
  <c r="AD1342" i="1"/>
  <c r="AC1342" i="1"/>
  <c r="AB1342" i="1"/>
  <c r="AA1342" i="1"/>
  <c r="Z1342" i="1"/>
  <c r="Y1342" i="1"/>
  <c r="X1341" i="1"/>
  <c r="W1341" i="1"/>
  <c r="AE1341" i="1"/>
  <c r="AD1341" i="1"/>
  <c r="AC1341" i="1"/>
  <c r="AB1341" i="1"/>
  <c r="AA1341" i="1"/>
  <c r="Z1341" i="1"/>
  <c r="Y1341" i="1"/>
  <c r="X1358" i="1"/>
  <c r="W1358" i="1"/>
  <c r="AE1358" i="1"/>
  <c r="AD1358" i="1"/>
  <c r="AC1358" i="1"/>
  <c r="AB1358" i="1"/>
  <c r="AA1358" i="1"/>
  <c r="Z1358" i="1"/>
  <c r="Y1358" i="1"/>
  <c r="X1352" i="1"/>
  <c r="W1352" i="1"/>
  <c r="AE1352" i="1"/>
  <c r="AD1352" i="1"/>
  <c r="AC1352" i="1"/>
  <c r="AB1352" i="1"/>
  <c r="AA1352" i="1"/>
  <c r="Z1352" i="1"/>
  <c r="Y1352" i="1"/>
  <c r="X1347" i="1"/>
  <c r="W1347" i="1"/>
  <c r="AE1347" i="1"/>
  <c r="AD1347" i="1"/>
  <c r="AC1347" i="1"/>
  <c r="AB1347" i="1"/>
  <c r="AA1347" i="1"/>
  <c r="Z1347" i="1"/>
  <c r="Y1347" i="1"/>
  <c r="X1343" i="1"/>
  <c r="W1343" i="1"/>
  <c r="AE1343" i="1"/>
  <c r="AD1343" i="1"/>
  <c r="AC1343" i="1"/>
  <c r="AB1343" i="1"/>
  <c r="AA1343" i="1"/>
  <c r="Z1343" i="1"/>
  <c r="Y1343" i="1"/>
  <c r="X1345" i="1"/>
  <c r="W1345" i="1"/>
  <c r="AE1345" i="1"/>
  <c r="AD1345" i="1"/>
  <c r="AC1345" i="1"/>
  <c r="AB1345" i="1"/>
  <c r="AA1345" i="1"/>
  <c r="Z1345" i="1"/>
  <c r="Y1345" i="1"/>
  <c r="X1340" i="1"/>
  <c r="W1340" i="1"/>
  <c r="AE1340" i="1"/>
  <c r="AD1340" i="1"/>
  <c r="AC1340" i="1"/>
  <c r="AB1340" i="1"/>
  <c r="AA1340" i="1"/>
  <c r="Z1340" i="1"/>
  <c r="Y1340" i="1"/>
  <c r="X1360" i="1"/>
  <c r="W1360" i="1"/>
  <c r="AE1360" i="1"/>
  <c r="AD1360" i="1"/>
  <c r="AC1360" i="1"/>
  <c r="AB1360" i="1"/>
  <c r="AA1360" i="1"/>
  <c r="Z1360" i="1"/>
  <c r="Y1360" i="1"/>
  <c r="X1357" i="1"/>
  <c r="W1357" i="1"/>
  <c r="AE1357" i="1"/>
  <c r="AD1357" i="1"/>
  <c r="AC1357" i="1"/>
  <c r="AB1357" i="1"/>
  <c r="AA1357" i="1"/>
  <c r="Z1357" i="1"/>
  <c r="Y1357" i="1"/>
  <c r="X1337" i="1"/>
  <c r="W1337" i="1"/>
  <c r="AE1337" i="1"/>
  <c r="AD1337" i="1"/>
  <c r="AC1337" i="1"/>
  <c r="AB1337" i="1"/>
  <c r="AA1337" i="1"/>
  <c r="Z1337" i="1"/>
  <c r="Y1337" i="1"/>
  <c r="X1339" i="1"/>
  <c r="W1339" i="1"/>
  <c r="AE1339" i="1"/>
  <c r="AD1339" i="1"/>
  <c r="AC1339" i="1"/>
  <c r="AB1339" i="1"/>
  <c r="AA1339" i="1"/>
  <c r="Z1339" i="1"/>
  <c r="Y1339" i="1"/>
  <c r="X1362" i="1"/>
  <c r="W1362" i="1"/>
  <c r="AE1362" i="1"/>
  <c r="AD1362" i="1"/>
  <c r="AC1362" i="1"/>
  <c r="AB1362" i="1"/>
  <c r="AA1362" i="1"/>
  <c r="Z1362" i="1"/>
  <c r="Y1362" i="1"/>
  <c r="X1359" i="1"/>
  <c r="W1359" i="1"/>
  <c r="AE1359" i="1"/>
  <c r="AD1359" i="1"/>
  <c r="AC1359" i="1"/>
  <c r="AB1359" i="1"/>
  <c r="AA1359" i="1"/>
  <c r="Z1359" i="1"/>
  <c r="Y1359" i="1"/>
  <c r="X1351" i="1"/>
  <c r="W1351" i="1"/>
  <c r="AE1351" i="1"/>
  <c r="AD1351" i="1"/>
  <c r="AC1351" i="1"/>
  <c r="AB1351" i="1"/>
  <c r="AA1351" i="1"/>
  <c r="Z1351" i="1"/>
  <c r="Y1351" i="1"/>
  <c r="X1361" i="1"/>
  <c r="W1361" i="1"/>
  <c r="AE1361" i="1"/>
  <c r="AD1361" i="1"/>
  <c r="AC1361" i="1"/>
  <c r="AB1361" i="1"/>
  <c r="AA1361" i="1"/>
  <c r="Z1361" i="1"/>
  <c r="Y1361" i="1"/>
  <c r="X1344" i="1"/>
  <c r="W1344" i="1"/>
  <c r="AE1344" i="1"/>
  <c r="AD1344" i="1"/>
  <c r="AC1344" i="1"/>
  <c r="AB1344" i="1"/>
  <c r="AA1344" i="1"/>
  <c r="Z1344" i="1"/>
  <c r="Y1344" i="1"/>
  <c r="X1349" i="1"/>
  <c r="W1349" i="1"/>
  <c r="AE1349" i="1"/>
  <c r="AD1349" i="1"/>
  <c r="AC1349" i="1"/>
  <c r="AB1349" i="1"/>
  <c r="AA1349" i="1"/>
  <c r="Z1349" i="1"/>
  <c r="Y1349" i="1"/>
  <c r="X1348" i="1"/>
  <c r="W1348" i="1"/>
  <c r="AE1348" i="1"/>
  <c r="AD1348" i="1"/>
  <c r="AC1348" i="1"/>
  <c r="AB1348" i="1"/>
  <c r="AA1348" i="1"/>
  <c r="Z1348" i="1"/>
  <c r="Y1348" i="1"/>
  <c r="X1353" i="1"/>
  <c r="W1353" i="1"/>
  <c r="AE1353" i="1"/>
  <c r="AD1353" i="1"/>
  <c r="AC1353" i="1"/>
  <c r="AB1353" i="1"/>
  <c r="AA1353" i="1"/>
  <c r="Z1353" i="1"/>
  <c r="Y1353" i="1"/>
  <c r="X1350" i="1"/>
  <c r="W1350" i="1"/>
  <c r="AE1350" i="1"/>
  <c r="AD1350" i="1"/>
  <c r="AC1350" i="1"/>
  <c r="AB1350" i="1"/>
  <c r="AA1350" i="1"/>
  <c r="Z1350" i="1"/>
  <c r="Y1350" i="1"/>
  <c r="X1355" i="1"/>
  <c r="W1355" i="1"/>
  <c r="AE1355" i="1"/>
  <c r="AD1355" i="1"/>
  <c r="AC1355" i="1"/>
  <c r="AB1355" i="1"/>
  <c r="AA1355" i="1"/>
  <c r="Z1355" i="1"/>
  <c r="Y1355" i="1"/>
  <c r="X1354" i="1"/>
  <c r="W1354" i="1"/>
  <c r="AE1354" i="1"/>
  <c r="AD1354" i="1"/>
  <c r="AC1354" i="1"/>
  <c r="AB1354" i="1"/>
  <c r="AA1354" i="1"/>
  <c r="Z1354" i="1"/>
  <c r="Y1354" i="1"/>
  <c r="X1356" i="1"/>
  <c r="W1356" i="1"/>
  <c r="AE1356" i="1"/>
  <c r="AD1356" i="1"/>
  <c r="AC1356" i="1"/>
  <c r="AB1356" i="1"/>
  <c r="AA1356" i="1"/>
  <c r="Z1356" i="1"/>
  <c r="Y1356" i="1"/>
  <c r="X1315" i="1"/>
  <c r="W1315" i="1"/>
  <c r="AE1315" i="1"/>
  <c r="AD1315" i="1"/>
  <c r="AC1315" i="1"/>
  <c r="AB1315" i="1"/>
  <c r="AA1315" i="1"/>
  <c r="Z1315" i="1"/>
  <c r="Y1315" i="1"/>
  <c r="X1313" i="1"/>
  <c r="W1313" i="1"/>
  <c r="AE1313" i="1"/>
  <c r="AD1313" i="1"/>
  <c r="AC1313" i="1"/>
  <c r="AB1313" i="1"/>
  <c r="AA1313" i="1"/>
  <c r="Z1313" i="1"/>
  <c r="Y1313" i="1"/>
  <c r="X1307" i="1"/>
  <c r="W1307" i="1"/>
  <c r="AE1307" i="1"/>
  <c r="AD1307" i="1"/>
  <c r="AC1307" i="1"/>
  <c r="AB1307" i="1"/>
  <c r="AA1307" i="1"/>
  <c r="Z1307" i="1"/>
  <c r="Y1307" i="1"/>
  <c r="X1327" i="1"/>
  <c r="W1327" i="1"/>
  <c r="AE1327" i="1"/>
  <c r="AD1327" i="1"/>
  <c r="AC1327" i="1"/>
  <c r="AB1327" i="1"/>
  <c r="AA1327" i="1"/>
  <c r="Z1327" i="1"/>
  <c r="Y1327" i="1"/>
  <c r="X1321" i="1"/>
  <c r="W1321" i="1"/>
  <c r="AE1321" i="1"/>
  <c r="AD1321" i="1"/>
  <c r="AC1321" i="1"/>
  <c r="AB1321" i="1"/>
  <c r="AA1321" i="1"/>
  <c r="Z1321" i="1"/>
  <c r="Y1321" i="1"/>
  <c r="X1312" i="1"/>
  <c r="W1312" i="1"/>
  <c r="AE1312" i="1"/>
  <c r="AD1312" i="1"/>
  <c r="AC1312" i="1"/>
  <c r="AB1312" i="1"/>
  <c r="AA1312" i="1"/>
  <c r="Z1312" i="1"/>
  <c r="Y1312" i="1"/>
  <c r="X1309" i="1"/>
  <c r="W1309" i="1"/>
  <c r="AE1309" i="1"/>
  <c r="AD1309" i="1"/>
  <c r="AC1309" i="1"/>
  <c r="AB1309" i="1"/>
  <c r="AA1309" i="1"/>
  <c r="Z1309" i="1"/>
  <c r="Y1309" i="1"/>
  <c r="X1314" i="1"/>
  <c r="W1314" i="1"/>
  <c r="AE1314" i="1"/>
  <c r="AD1314" i="1"/>
  <c r="AC1314" i="1"/>
  <c r="AB1314" i="1"/>
  <c r="AA1314" i="1"/>
  <c r="Z1314" i="1"/>
  <c r="Y1314" i="1"/>
  <c r="X1306" i="1"/>
  <c r="W1306" i="1"/>
  <c r="AE1306" i="1"/>
  <c r="AD1306" i="1"/>
  <c r="AC1306" i="1"/>
  <c r="AB1306" i="1"/>
  <c r="AA1306" i="1"/>
  <c r="Z1306" i="1"/>
  <c r="Y1306" i="1"/>
  <c r="X1305" i="1"/>
  <c r="W1305" i="1"/>
  <c r="AE1305" i="1"/>
  <c r="AD1305" i="1"/>
  <c r="AC1305" i="1"/>
  <c r="AB1305" i="1"/>
  <c r="AA1305" i="1"/>
  <c r="Z1305" i="1"/>
  <c r="Y1305" i="1"/>
  <c r="X1331" i="1"/>
  <c r="W1331" i="1"/>
  <c r="AE1331" i="1"/>
  <c r="AD1331" i="1"/>
  <c r="AC1331" i="1"/>
  <c r="AB1331" i="1"/>
  <c r="AA1331" i="1"/>
  <c r="Z1331" i="1"/>
  <c r="Y1331" i="1"/>
  <c r="X1304" i="1"/>
  <c r="W1304" i="1"/>
  <c r="AE1304" i="1"/>
  <c r="AD1304" i="1"/>
  <c r="AC1304" i="1"/>
  <c r="AB1304" i="1"/>
  <c r="AA1304" i="1"/>
  <c r="Z1304" i="1"/>
  <c r="Y1304" i="1"/>
  <c r="X1311" i="1"/>
  <c r="W1311" i="1"/>
  <c r="AE1311" i="1"/>
  <c r="AD1311" i="1"/>
  <c r="AC1311" i="1"/>
  <c r="AB1311" i="1"/>
  <c r="AA1311" i="1"/>
  <c r="Z1311" i="1"/>
  <c r="Y1311" i="1"/>
  <c r="X1333" i="1"/>
  <c r="W1333" i="1"/>
  <c r="AE1333" i="1"/>
  <c r="AD1333" i="1"/>
  <c r="AC1333" i="1"/>
  <c r="AB1333" i="1"/>
  <c r="AA1333" i="1"/>
  <c r="Z1333" i="1"/>
  <c r="Y1333" i="1"/>
  <c r="X1330" i="1"/>
  <c r="W1330" i="1"/>
  <c r="AE1330" i="1"/>
  <c r="AD1330" i="1"/>
  <c r="AC1330" i="1"/>
  <c r="AB1330" i="1"/>
  <c r="AA1330" i="1"/>
  <c r="Z1330" i="1"/>
  <c r="Y1330" i="1"/>
  <c r="X1322" i="1"/>
  <c r="W1322" i="1"/>
  <c r="AE1322" i="1"/>
  <c r="AD1322" i="1"/>
  <c r="AC1322" i="1"/>
  <c r="AB1322" i="1"/>
  <c r="AA1322" i="1"/>
  <c r="Z1322" i="1"/>
  <c r="Y1322" i="1"/>
  <c r="X1325" i="1"/>
  <c r="W1325" i="1"/>
  <c r="AE1325" i="1"/>
  <c r="AD1325" i="1"/>
  <c r="AC1325" i="1"/>
  <c r="AB1325" i="1"/>
  <c r="AA1325" i="1"/>
  <c r="Z1325" i="1"/>
  <c r="Y1325" i="1"/>
  <c r="X1308" i="1"/>
  <c r="W1308" i="1"/>
  <c r="AE1308" i="1"/>
  <c r="AD1308" i="1"/>
  <c r="AC1308" i="1"/>
  <c r="AB1308" i="1"/>
  <c r="AA1308" i="1"/>
  <c r="Z1308" i="1"/>
  <c r="Y1308" i="1"/>
  <c r="X1318" i="1"/>
  <c r="W1318" i="1"/>
  <c r="AE1318" i="1"/>
  <c r="AD1318" i="1"/>
  <c r="AC1318" i="1"/>
  <c r="AB1318" i="1"/>
  <c r="AA1318" i="1"/>
  <c r="Z1318" i="1"/>
  <c r="Y1318" i="1"/>
  <c r="X1316" i="1"/>
  <c r="W1316" i="1"/>
  <c r="AE1316" i="1"/>
  <c r="AD1316" i="1"/>
  <c r="AC1316" i="1"/>
  <c r="AB1316" i="1"/>
  <c r="AA1316" i="1"/>
  <c r="Z1316" i="1"/>
  <c r="Y1316" i="1"/>
  <c r="X1317" i="1"/>
  <c r="W1317" i="1"/>
  <c r="AE1317" i="1"/>
  <c r="AD1317" i="1"/>
  <c r="AC1317" i="1"/>
  <c r="AB1317" i="1"/>
  <c r="AA1317" i="1"/>
  <c r="Z1317" i="1"/>
  <c r="Y1317" i="1"/>
  <c r="X1323" i="1"/>
  <c r="W1323" i="1"/>
  <c r="AE1323" i="1"/>
  <c r="AD1323" i="1"/>
  <c r="AC1323" i="1"/>
  <c r="AB1323" i="1"/>
  <c r="AA1323" i="1"/>
  <c r="Z1323" i="1"/>
  <c r="Y1323" i="1"/>
  <c r="X1310" i="1"/>
  <c r="W1310" i="1"/>
  <c r="AE1310" i="1"/>
  <c r="AD1310" i="1"/>
  <c r="AC1310" i="1"/>
  <c r="AB1310" i="1"/>
  <c r="AA1310" i="1"/>
  <c r="Z1310" i="1"/>
  <c r="Y1310" i="1"/>
  <c r="X1319" i="1"/>
  <c r="W1319" i="1"/>
  <c r="AE1319" i="1"/>
  <c r="AD1319" i="1"/>
  <c r="AC1319" i="1"/>
  <c r="AB1319" i="1"/>
  <c r="AA1319" i="1"/>
  <c r="Z1319" i="1"/>
  <c r="Y1319" i="1"/>
  <c r="X1329" i="1"/>
  <c r="W1329" i="1"/>
  <c r="AE1329" i="1"/>
  <c r="AD1329" i="1"/>
  <c r="AC1329" i="1"/>
  <c r="AB1329" i="1"/>
  <c r="AA1329" i="1"/>
  <c r="Z1329" i="1"/>
  <c r="Y1329" i="1"/>
  <c r="X1320" i="1"/>
  <c r="W1320" i="1"/>
  <c r="AE1320" i="1"/>
  <c r="AD1320" i="1"/>
  <c r="AC1320" i="1"/>
  <c r="AB1320" i="1"/>
  <c r="AA1320" i="1"/>
  <c r="Z1320" i="1"/>
  <c r="Y1320" i="1"/>
  <c r="X1324" i="1"/>
  <c r="W1324" i="1"/>
  <c r="AE1324" i="1"/>
  <c r="AD1324" i="1"/>
  <c r="AC1324" i="1"/>
  <c r="AB1324" i="1"/>
  <c r="AA1324" i="1"/>
  <c r="Z1324" i="1"/>
  <c r="Y1324" i="1"/>
  <c r="X1328" i="1"/>
  <c r="W1328" i="1"/>
  <c r="AE1328" i="1"/>
  <c r="AD1328" i="1"/>
  <c r="AC1328" i="1"/>
  <c r="AB1328" i="1"/>
  <c r="AA1328" i="1"/>
  <c r="Z1328" i="1"/>
  <c r="Y1328" i="1"/>
  <c r="X1326" i="1"/>
  <c r="W1326" i="1"/>
  <c r="AE1326" i="1"/>
  <c r="AD1326" i="1"/>
  <c r="AC1326" i="1"/>
  <c r="AB1326" i="1"/>
  <c r="AA1326" i="1"/>
  <c r="Z1326" i="1"/>
  <c r="Y1326" i="1"/>
  <c r="X1332" i="1"/>
  <c r="W1332" i="1"/>
  <c r="AE1332" i="1"/>
  <c r="AD1332" i="1"/>
  <c r="AC1332" i="1"/>
  <c r="AB1332" i="1"/>
  <c r="AA1332" i="1"/>
  <c r="Z1332" i="1"/>
  <c r="Y1332" i="1"/>
  <c r="X1272" i="1"/>
  <c r="W1272" i="1"/>
  <c r="AE1272" i="1"/>
  <c r="AD1272" i="1"/>
  <c r="AC1272" i="1"/>
  <c r="AB1272" i="1"/>
  <c r="AA1272" i="1"/>
  <c r="Z1272" i="1"/>
  <c r="Y1272" i="1"/>
  <c r="X1275" i="1"/>
  <c r="W1275" i="1"/>
  <c r="AE1275" i="1"/>
  <c r="AD1275" i="1"/>
  <c r="AC1275" i="1"/>
  <c r="AB1275" i="1"/>
  <c r="AA1275" i="1"/>
  <c r="Z1275" i="1"/>
  <c r="Y1275" i="1"/>
  <c r="X1284" i="1"/>
  <c r="W1284" i="1"/>
  <c r="AE1284" i="1"/>
  <c r="AD1284" i="1"/>
  <c r="AC1284" i="1"/>
  <c r="AB1284" i="1"/>
  <c r="AA1284" i="1"/>
  <c r="Z1284" i="1"/>
  <c r="Y1284" i="1"/>
  <c r="X1274" i="1"/>
  <c r="W1274" i="1"/>
  <c r="AE1274" i="1"/>
  <c r="AD1274" i="1"/>
  <c r="AC1274" i="1"/>
  <c r="AB1274" i="1"/>
  <c r="AA1274" i="1"/>
  <c r="Z1274" i="1"/>
  <c r="Y1274" i="1"/>
  <c r="X1278" i="1"/>
  <c r="W1278" i="1"/>
  <c r="AE1278" i="1"/>
  <c r="AD1278" i="1"/>
  <c r="AC1278" i="1"/>
  <c r="AB1278" i="1"/>
  <c r="AA1278" i="1"/>
  <c r="Z1278" i="1"/>
  <c r="Y1278" i="1"/>
  <c r="X1277" i="1"/>
  <c r="W1277" i="1"/>
  <c r="AE1277" i="1"/>
  <c r="AD1277" i="1"/>
  <c r="AC1277" i="1"/>
  <c r="AB1277" i="1"/>
  <c r="AA1277" i="1"/>
  <c r="Z1277" i="1"/>
  <c r="Y1277" i="1"/>
  <c r="X1270" i="1"/>
  <c r="W1270" i="1"/>
  <c r="AE1270" i="1"/>
  <c r="AD1270" i="1"/>
  <c r="AC1270" i="1"/>
  <c r="AB1270" i="1"/>
  <c r="AA1270" i="1"/>
  <c r="Z1270" i="1"/>
  <c r="Y1270" i="1"/>
  <c r="X1290" i="1"/>
  <c r="W1290" i="1"/>
  <c r="AE1290" i="1"/>
  <c r="AD1290" i="1"/>
  <c r="AC1290" i="1"/>
  <c r="AB1290" i="1"/>
  <c r="AA1290" i="1"/>
  <c r="Z1290" i="1"/>
  <c r="Y1290" i="1"/>
  <c r="X1271" i="1"/>
  <c r="W1271" i="1"/>
  <c r="AE1271" i="1"/>
  <c r="AD1271" i="1"/>
  <c r="AC1271" i="1"/>
  <c r="AB1271" i="1"/>
  <c r="AA1271" i="1"/>
  <c r="Z1271" i="1"/>
  <c r="Y1271" i="1"/>
  <c r="X1276" i="1"/>
  <c r="W1276" i="1"/>
  <c r="AE1276" i="1"/>
  <c r="AD1276" i="1"/>
  <c r="AC1276" i="1"/>
  <c r="AB1276" i="1"/>
  <c r="AA1276" i="1"/>
  <c r="Z1276" i="1"/>
  <c r="Y1276" i="1"/>
  <c r="X1287" i="1"/>
  <c r="W1287" i="1"/>
  <c r="AE1287" i="1"/>
  <c r="AD1287" i="1"/>
  <c r="AC1287" i="1"/>
  <c r="AB1287" i="1"/>
  <c r="AA1287" i="1"/>
  <c r="Z1287" i="1"/>
  <c r="Y1287" i="1"/>
  <c r="X1291" i="1"/>
  <c r="W1291" i="1"/>
  <c r="AE1291" i="1"/>
  <c r="AD1291" i="1"/>
  <c r="AC1291" i="1"/>
  <c r="AB1291" i="1"/>
  <c r="AA1291" i="1"/>
  <c r="Z1291" i="1"/>
  <c r="Y1291" i="1"/>
  <c r="X1283" i="1"/>
  <c r="W1283" i="1"/>
  <c r="AE1283" i="1"/>
  <c r="AD1283" i="1"/>
  <c r="AC1283" i="1"/>
  <c r="AB1283" i="1"/>
  <c r="AA1283" i="1"/>
  <c r="Z1283" i="1"/>
  <c r="Y1283" i="1"/>
  <c r="X1289" i="1"/>
  <c r="W1289" i="1"/>
  <c r="AE1289" i="1"/>
  <c r="AD1289" i="1"/>
  <c r="AC1289" i="1"/>
  <c r="AB1289" i="1"/>
  <c r="AA1289" i="1"/>
  <c r="Z1289" i="1"/>
  <c r="Y1289" i="1"/>
  <c r="X1282" i="1"/>
  <c r="W1282" i="1"/>
  <c r="AE1282" i="1"/>
  <c r="AD1282" i="1"/>
  <c r="AC1282" i="1"/>
  <c r="AB1282" i="1"/>
  <c r="AA1282" i="1"/>
  <c r="Z1282" i="1"/>
  <c r="Y1282" i="1"/>
  <c r="X1273" i="1"/>
  <c r="W1273" i="1"/>
  <c r="AE1273" i="1"/>
  <c r="AD1273" i="1"/>
  <c r="AC1273" i="1"/>
  <c r="AB1273" i="1"/>
  <c r="AA1273" i="1"/>
  <c r="Z1273" i="1"/>
  <c r="Y1273" i="1"/>
  <c r="X1279" i="1"/>
  <c r="W1279" i="1"/>
  <c r="AE1279" i="1"/>
  <c r="AD1279" i="1"/>
  <c r="AC1279" i="1"/>
  <c r="AB1279" i="1"/>
  <c r="AA1279" i="1"/>
  <c r="Z1279" i="1"/>
  <c r="Y1279" i="1"/>
  <c r="X1280" i="1"/>
  <c r="W1280" i="1"/>
  <c r="AE1280" i="1"/>
  <c r="AD1280" i="1"/>
  <c r="AC1280" i="1"/>
  <c r="AB1280" i="1"/>
  <c r="AA1280" i="1"/>
  <c r="Z1280" i="1"/>
  <c r="Y1280" i="1"/>
  <c r="X1281" i="1"/>
  <c r="W1281" i="1"/>
  <c r="AE1281" i="1"/>
  <c r="AD1281" i="1"/>
  <c r="AC1281" i="1"/>
  <c r="AB1281" i="1"/>
  <c r="AA1281" i="1"/>
  <c r="Z1281" i="1"/>
  <c r="Y1281" i="1"/>
  <c r="X1288" i="1"/>
  <c r="W1288" i="1"/>
  <c r="AE1288" i="1"/>
  <c r="AD1288" i="1"/>
  <c r="AC1288" i="1"/>
  <c r="AB1288" i="1"/>
  <c r="AA1288" i="1"/>
  <c r="Z1288" i="1"/>
  <c r="Y1288" i="1"/>
  <c r="X1286" i="1"/>
  <c r="W1286" i="1"/>
  <c r="AE1286" i="1"/>
  <c r="AD1286" i="1"/>
  <c r="AC1286" i="1"/>
  <c r="AB1286" i="1"/>
  <c r="AA1286" i="1"/>
  <c r="Z1286" i="1"/>
  <c r="Y1286" i="1"/>
  <c r="X1285" i="1"/>
  <c r="W1285" i="1"/>
  <c r="AE1285" i="1"/>
  <c r="AD1285" i="1"/>
  <c r="AC1285" i="1"/>
  <c r="AB1285" i="1"/>
  <c r="AA1285" i="1"/>
  <c r="Z1285" i="1"/>
  <c r="Y1285" i="1"/>
  <c r="X1292" i="1"/>
  <c r="W1292" i="1"/>
  <c r="AE1292" i="1"/>
  <c r="AD1292" i="1"/>
  <c r="AC1292" i="1"/>
  <c r="AB1292" i="1"/>
  <c r="AA1292" i="1"/>
  <c r="Z1292" i="1"/>
  <c r="Y1292" i="1"/>
  <c r="X1260" i="1"/>
  <c r="W1260" i="1"/>
  <c r="AE1260" i="1"/>
  <c r="AD1260" i="1"/>
  <c r="AC1260" i="1"/>
  <c r="AB1260" i="1"/>
  <c r="AA1260" i="1"/>
  <c r="Z1260" i="1"/>
  <c r="Y1260" i="1"/>
  <c r="X1261" i="1"/>
  <c r="W1261" i="1"/>
  <c r="AE1261" i="1"/>
  <c r="AD1261" i="1"/>
  <c r="AC1261" i="1"/>
  <c r="AB1261" i="1"/>
  <c r="AA1261" i="1"/>
  <c r="Z1261" i="1"/>
  <c r="Y1261" i="1"/>
  <c r="X1259" i="1"/>
  <c r="W1259" i="1"/>
  <c r="AE1259" i="1"/>
  <c r="AD1259" i="1"/>
  <c r="AC1259" i="1"/>
  <c r="AB1259" i="1"/>
  <c r="AA1259" i="1"/>
  <c r="Z1259" i="1"/>
  <c r="Y1259" i="1"/>
  <c r="X1258" i="1"/>
  <c r="W1258" i="1"/>
  <c r="AE1258" i="1"/>
  <c r="AD1258" i="1"/>
  <c r="AC1258" i="1"/>
  <c r="AB1258" i="1"/>
  <c r="AA1258" i="1"/>
  <c r="Z1258" i="1"/>
  <c r="Y1258" i="1"/>
  <c r="X1242" i="1"/>
  <c r="W1242" i="1"/>
  <c r="AE1242" i="1"/>
  <c r="AD1242" i="1"/>
  <c r="AC1242" i="1"/>
  <c r="AB1242" i="1"/>
  <c r="AA1242" i="1"/>
  <c r="Z1242" i="1"/>
  <c r="Y1242" i="1"/>
  <c r="X1239" i="1"/>
  <c r="W1239" i="1"/>
  <c r="AE1239" i="1"/>
  <c r="AD1239" i="1"/>
  <c r="AC1239" i="1"/>
  <c r="AB1239" i="1"/>
  <c r="AA1239" i="1"/>
  <c r="Z1239" i="1"/>
  <c r="Y1239" i="1"/>
  <c r="X1249" i="1"/>
  <c r="W1249" i="1"/>
  <c r="AE1249" i="1"/>
  <c r="AD1249" i="1"/>
  <c r="AC1249" i="1"/>
  <c r="AB1249" i="1"/>
  <c r="AA1249" i="1"/>
  <c r="Z1249" i="1"/>
  <c r="Y1249" i="1"/>
  <c r="X1248" i="1"/>
  <c r="W1248" i="1"/>
  <c r="AE1248" i="1"/>
  <c r="AD1248" i="1"/>
  <c r="AC1248" i="1"/>
  <c r="AB1248" i="1"/>
  <c r="AA1248" i="1"/>
  <c r="Z1248" i="1"/>
  <c r="Y1248" i="1"/>
  <c r="X1241" i="1"/>
  <c r="W1241" i="1"/>
  <c r="AE1241" i="1"/>
  <c r="AD1241" i="1"/>
  <c r="AC1241" i="1"/>
  <c r="AB1241" i="1"/>
  <c r="AA1241" i="1"/>
  <c r="Z1241" i="1"/>
  <c r="Y1241" i="1"/>
  <c r="X1240" i="1"/>
  <c r="W1240" i="1"/>
  <c r="AE1240" i="1"/>
  <c r="AD1240" i="1"/>
  <c r="AC1240" i="1"/>
  <c r="AB1240" i="1"/>
  <c r="AA1240" i="1"/>
  <c r="Z1240" i="1"/>
  <c r="Y1240" i="1"/>
  <c r="X1243" i="1"/>
  <c r="W1243" i="1"/>
  <c r="AE1243" i="1"/>
  <c r="AD1243" i="1"/>
  <c r="AC1243" i="1"/>
  <c r="AB1243" i="1"/>
  <c r="AA1243" i="1"/>
  <c r="Z1243" i="1"/>
  <c r="Y1243" i="1"/>
  <c r="X1251" i="1"/>
  <c r="W1251" i="1"/>
  <c r="AE1251" i="1"/>
  <c r="AD1251" i="1"/>
  <c r="AC1251" i="1"/>
  <c r="AB1251" i="1"/>
  <c r="AA1251" i="1"/>
  <c r="Z1251" i="1"/>
  <c r="Y1251" i="1"/>
  <c r="X1252" i="1"/>
  <c r="W1252" i="1"/>
  <c r="AE1252" i="1"/>
  <c r="AD1252" i="1"/>
  <c r="AC1252" i="1"/>
  <c r="AB1252" i="1"/>
  <c r="AA1252" i="1"/>
  <c r="Z1252" i="1"/>
  <c r="Y1252" i="1"/>
  <c r="X1245" i="1"/>
  <c r="W1245" i="1"/>
  <c r="AE1245" i="1"/>
  <c r="AD1245" i="1"/>
  <c r="AC1245" i="1"/>
  <c r="AB1245" i="1"/>
  <c r="AA1245" i="1"/>
  <c r="Z1245" i="1"/>
  <c r="Y1245" i="1"/>
  <c r="X1247" i="1"/>
  <c r="W1247" i="1"/>
  <c r="AE1247" i="1"/>
  <c r="AD1247" i="1"/>
  <c r="AC1247" i="1"/>
  <c r="AB1247" i="1"/>
  <c r="AA1247" i="1"/>
  <c r="Z1247" i="1"/>
  <c r="Y1247" i="1"/>
  <c r="X1244" i="1"/>
  <c r="W1244" i="1"/>
  <c r="AE1244" i="1"/>
  <c r="AD1244" i="1"/>
  <c r="AC1244" i="1"/>
  <c r="AB1244" i="1"/>
  <c r="AA1244" i="1"/>
  <c r="Z1244" i="1"/>
  <c r="Y1244" i="1"/>
  <c r="X1246" i="1"/>
  <c r="W1246" i="1"/>
  <c r="AE1246" i="1"/>
  <c r="AD1246" i="1"/>
  <c r="AC1246" i="1"/>
  <c r="AB1246" i="1"/>
  <c r="AA1246" i="1"/>
  <c r="Z1246" i="1"/>
  <c r="Y1246" i="1"/>
  <c r="X1250" i="1"/>
  <c r="W1250" i="1"/>
  <c r="AE1250" i="1"/>
  <c r="AD1250" i="1"/>
  <c r="AC1250" i="1"/>
  <c r="AB1250" i="1"/>
  <c r="AA1250" i="1"/>
  <c r="Z1250" i="1"/>
  <c r="Y1250" i="1"/>
  <c r="X1223" i="1"/>
  <c r="W1223" i="1"/>
  <c r="AE1223" i="1"/>
  <c r="AD1223" i="1"/>
  <c r="AC1223" i="1"/>
  <c r="AB1223" i="1"/>
  <c r="AA1223" i="1"/>
  <c r="Z1223" i="1"/>
  <c r="Y1223" i="1"/>
  <c r="X1226" i="1"/>
  <c r="W1226" i="1"/>
  <c r="AE1226" i="1"/>
  <c r="AD1226" i="1"/>
  <c r="AC1226" i="1"/>
  <c r="AB1226" i="1"/>
  <c r="AA1226" i="1"/>
  <c r="Z1226" i="1"/>
  <c r="Y1226" i="1"/>
  <c r="X1222" i="1"/>
  <c r="W1222" i="1"/>
  <c r="AE1222" i="1"/>
  <c r="AD1222" i="1"/>
  <c r="AC1222" i="1"/>
  <c r="AB1222" i="1"/>
  <c r="AA1222" i="1"/>
  <c r="Z1222" i="1"/>
  <c r="Y1222" i="1"/>
  <c r="X1235" i="1"/>
  <c r="W1235" i="1"/>
  <c r="AE1235" i="1"/>
  <c r="AD1235" i="1"/>
  <c r="AC1235" i="1"/>
  <c r="AB1235" i="1"/>
  <c r="AA1235" i="1"/>
  <c r="Z1235" i="1"/>
  <c r="Y1235" i="1"/>
  <c r="X1227" i="1"/>
  <c r="W1227" i="1"/>
  <c r="AE1227" i="1"/>
  <c r="AD1227" i="1"/>
  <c r="AC1227" i="1"/>
  <c r="AB1227" i="1"/>
  <c r="AA1227" i="1"/>
  <c r="Z1227" i="1"/>
  <c r="Y1227" i="1"/>
  <c r="X1233" i="1"/>
  <c r="W1233" i="1"/>
  <c r="AE1233" i="1"/>
  <c r="AD1233" i="1"/>
  <c r="AC1233" i="1"/>
  <c r="AB1233" i="1"/>
  <c r="AA1233" i="1"/>
  <c r="Z1233" i="1"/>
  <c r="Y1233" i="1"/>
  <c r="X1230" i="1"/>
  <c r="W1230" i="1"/>
  <c r="AE1230" i="1"/>
  <c r="AD1230" i="1"/>
  <c r="AC1230" i="1"/>
  <c r="AB1230" i="1"/>
  <c r="AA1230" i="1"/>
  <c r="Z1230" i="1"/>
  <c r="Y1230" i="1"/>
  <c r="X1229" i="1"/>
  <c r="W1229" i="1"/>
  <c r="AE1229" i="1"/>
  <c r="AD1229" i="1"/>
  <c r="AC1229" i="1"/>
  <c r="AB1229" i="1"/>
  <c r="AA1229" i="1"/>
  <c r="Z1229" i="1"/>
  <c r="Y1229" i="1"/>
  <c r="X1236" i="1"/>
  <c r="W1236" i="1"/>
  <c r="AE1236" i="1"/>
  <c r="AD1236" i="1"/>
  <c r="AC1236" i="1"/>
  <c r="AB1236" i="1"/>
  <c r="AA1236" i="1"/>
  <c r="Z1236" i="1"/>
  <c r="Y1236" i="1"/>
  <c r="X1225" i="1"/>
  <c r="W1225" i="1"/>
  <c r="AE1225" i="1"/>
  <c r="AD1225" i="1"/>
  <c r="AC1225" i="1"/>
  <c r="AB1225" i="1"/>
  <c r="AA1225" i="1"/>
  <c r="Z1225" i="1"/>
  <c r="Y1225" i="1"/>
  <c r="X1224" i="1"/>
  <c r="W1224" i="1"/>
  <c r="AE1224" i="1"/>
  <c r="AD1224" i="1"/>
  <c r="AC1224" i="1"/>
  <c r="AB1224" i="1"/>
  <c r="AA1224" i="1"/>
  <c r="Z1224" i="1"/>
  <c r="Y1224" i="1"/>
  <c r="X1232" i="1"/>
  <c r="W1232" i="1"/>
  <c r="AE1232" i="1"/>
  <c r="AD1232" i="1"/>
  <c r="AC1232" i="1"/>
  <c r="AB1232" i="1"/>
  <c r="AA1232" i="1"/>
  <c r="Z1232" i="1"/>
  <c r="Y1232" i="1"/>
  <c r="X1234" i="1"/>
  <c r="W1234" i="1"/>
  <c r="AE1234" i="1"/>
  <c r="AD1234" i="1"/>
  <c r="AC1234" i="1"/>
  <c r="AB1234" i="1"/>
  <c r="AA1234" i="1"/>
  <c r="Z1234" i="1"/>
  <c r="Y1234" i="1"/>
  <c r="X1228" i="1"/>
  <c r="W1228" i="1"/>
  <c r="AE1228" i="1"/>
  <c r="AD1228" i="1"/>
  <c r="AC1228" i="1"/>
  <c r="AB1228" i="1"/>
  <c r="AA1228" i="1"/>
  <c r="Z1228" i="1"/>
  <c r="Y1228" i="1"/>
  <c r="X1231" i="1"/>
  <c r="W1231" i="1"/>
  <c r="AE1231" i="1"/>
  <c r="AD1231" i="1"/>
  <c r="AC1231" i="1"/>
  <c r="AB1231" i="1"/>
  <c r="AA1231" i="1"/>
  <c r="Z1231" i="1"/>
  <c r="Y1231" i="1"/>
  <c r="X1205" i="1"/>
  <c r="W1205" i="1"/>
  <c r="AE1205" i="1"/>
  <c r="AD1205" i="1"/>
  <c r="AC1205" i="1"/>
  <c r="AB1205" i="1"/>
  <c r="AA1205" i="1"/>
  <c r="Z1205" i="1"/>
  <c r="Y1205" i="1"/>
  <c r="X1218" i="1"/>
  <c r="W1218" i="1"/>
  <c r="AD1218" i="1"/>
  <c r="AC1218" i="1"/>
  <c r="AB1218" i="1"/>
  <c r="AA1218" i="1"/>
  <c r="Z1218" i="1"/>
  <c r="Y1218" i="1"/>
  <c r="X1204" i="1"/>
  <c r="W1204" i="1"/>
  <c r="AE1204" i="1"/>
  <c r="AD1204" i="1"/>
  <c r="AC1204" i="1"/>
  <c r="AB1204" i="1"/>
  <c r="AA1204" i="1"/>
  <c r="Z1204" i="1"/>
  <c r="Y1204" i="1"/>
  <c r="X1212" i="1"/>
  <c r="W1212" i="1"/>
  <c r="AE1212" i="1"/>
  <c r="AD1212" i="1"/>
  <c r="AC1212" i="1"/>
  <c r="AB1212" i="1"/>
  <c r="AA1212" i="1"/>
  <c r="Z1212" i="1"/>
  <c r="Y1212" i="1"/>
  <c r="X1206" i="1"/>
  <c r="W1206" i="1"/>
  <c r="AE1206" i="1"/>
  <c r="AD1206" i="1"/>
  <c r="AC1206" i="1"/>
  <c r="AB1206" i="1"/>
  <c r="AA1206" i="1"/>
  <c r="Z1206" i="1"/>
  <c r="Y1206" i="1"/>
  <c r="X1209" i="1"/>
  <c r="W1209" i="1"/>
  <c r="AE1209" i="1"/>
  <c r="AD1209" i="1"/>
  <c r="AC1209" i="1"/>
  <c r="AB1209" i="1"/>
  <c r="AA1209" i="1"/>
  <c r="Z1209" i="1"/>
  <c r="Y1209" i="1"/>
  <c r="X1203" i="1"/>
  <c r="W1203" i="1"/>
  <c r="AE1203" i="1"/>
  <c r="AD1203" i="1"/>
  <c r="AC1203" i="1"/>
  <c r="AB1203" i="1"/>
  <c r="AA1203" i="1"/>
  <c r="Z1203" i="1"/>
  <c r="Y1203" i="1"/>
  <c r="X1210" i="1"/>
  <c r="W1210" i="1"/>
  <c r="AE1210" i="1"/>
  <c r="AD1210" i="1"/>
  <c r="AC1210" i="1"/>
  <c r="AB1210" i="1"/>
  <c r="AA1210" i="1"/>
  <c r="Z1210" i="1"/>
  <c r="Y1210" i="1"/>
  <c r="X1207" i="1"/>
  <c r="W1207" i="1"/>
  <c r="AE1207" i="1"/>
  <c r="AD1207" i="1"/>
  <c r="AC1207" i="1"/>
  <c r="AB1207" i="1"/>
  <c r="AA1207" i="1"/>
  <c r="Z1207" i="1"/>
  <c r="Y1207" i="1"/>
  <c r="X1208" i="1"/>
  <c r="W1208" i="1"/>
  <c r="AE1208" i="1"/>
  <c r="AD1208" i="1"/>
  <c r="AC1208" i="1"/>
  <c r="AB1208" i="1"/>
  <c r="AA1208" i="1"/>
  <c r="Z1208" i="1"/>
  <c r="Y1208" i="1"/>
  <c r="X1211" i="1"/>
  <c r="W1211" i="1"/>
  <c r="AE1211" i="1"/>
  <c r="AD1211" i="1"/>
  <c r="AC1211" i="1"/>
  <c r="AB1211" i="1"/>
  <c r="AA1211" i="1"/>
  <c r="Z1211" i="1"/>
  <c r="Y1211" i="1"/>
  <c r="X1213" i="1"/>
  <c r="W1213" i="1"/>
  <c r="AD1213" i="1"/>
  <c r="AC1213" i="1"/>
  <c r="AB1213" i="1"/>
  <c r="AA1213" i="1"/>
  <c r="Z1213" i="1"/>
  <c r="Y1213" i="1"/>
  <c r="X1177" i="1"/>
  <c r="W1177" i="1"/>
  <c r="AE1177" i="1"/>
  <c r="AD1177" i="1"/>
  <c r="AC1177" i="1"/>
  <c r="AB1177" i="1"/>
  <c r="AA1177" i="1"/>
  <c r="Z1177" i="1"/>
  <c r="Y1177" i="1"/>
  <c r="X1186" i="1"/>
  <c r="W1186" i="1"/>
  <c r="AE1186" i="1"/>
  <c r="AD1186" i="1"/>
  <c r="AC1186" i="1"/>
  <c r="AB1186" i="1"/>
  <c r="AA1186" i="1"/>
  <c r="Z1186" i="1"/>
  <c r="Y1186" i="1"/>
  <c r="X1180" i="1"/>
  <c r="W1180" i="1"/>
  <c r="AE1180" i="1"/>
  <c r="AD1180" i="1"/>
  <c r="AC1180" i="1"/>
  <c r="AB1180" i="1"/>
  <c r="AA1180" i="1"/>
  <c r="Z1180" i="1"/>
  <c r="Y1180" i="1"/>
  <c r="X1176" i="1"/>
  <c r="W1176" i="1"/>
  <c r="AE1176" i="1"/>
  <c r="AD1176" i="1"/>
  <c r="AC1176" i="1"/>
  <c r="AB1176" i="1"/>
  <c r="AA1176" i="1"/>
  <c r="Z1176" i="1"/>
  <c r="Y1176" i="1"/>
  <c r="X1188" i="1"/>
  <c r="W1188" i="1"/>
  <c r="AE1188" i="1"/>
  <c r="AD1188" i="1"/>
  <c r="AC1188" i="1"/>
  <c r="AB1188" i="1"/>
  <c r="AA1188" i="1"/>
  <c r="Z1188" i="1"/>
  <c r="Y1188" i="1"/>
  <c r="X1193" i="1"/>
  <c r="W1193" i="1"/>
  <c r="AD1193" i="1"/>
  <c r="AC1193" i="1"/>
  <c r="AB1193" i="1"/>
  <c r="AA1193" i="1"/>
  <c r="Z1193" i="1"/>
  <c r="Y1193" i="1"/>
  <c r="X1185" i="1"/>
  <c r="W1185" i="1"/>
  <c r="AE1185" i="1"/>
  <c r="AD1185" i="1"/>
  <c r="AC1185" i="1"/>
  <c r="AB1185" i="1"/>
  <c r="AA1185" i="1"/>
  <c r="Z1185" i="1"/>
  <c r="Y1185" i="1"/>
  <c r="X1183" i="1"/>
  <c r="W1183" i="1"/>
  <c r="AE1183" i="1"/>
  <c r="AD1183" i="1"/>
  <c r="AC1183" i="1"/>
  <c r="AB1183" i="1"/>
  <c r="AA1183" i="1"/>
  <c r="Z1183" i="1"/>
  <c r="Y1183" i="1"/>
  <c r="X1179" i="1"/>
  <c r="W1179" i="1"/>
  <c r="AE1179" i="1"/>
  <c r="AD1179" i="1"/>
  <c r="AC1179" i="1"/>
  <c r="AB1179" i="1"/>
  <c r="AA1179" i="1"/>
  <c r="Z1179" i="1"/>
  <c r="Y1179" i="1"/>
  <c r="X1178" i="1"/>
  <c r="W1178" i="1"/>
  <c r="AE1178" i="1"/>
  <c r="AD1178" i="1"/>
  <c r="AC1178" i="1"/>
  <c r="AB1178" i="1"/>
  <c r="AA1178" i="1"/>
  <c r="Z1178" i="1"/>
  <c r="Y1178" i="1"/>
  <c r="X1182" i="1"/>
  <c r="W1182" i="1"/>
  <c r="AE1182" i="1"/>
  <c r="AD1182" i="1"/>
  <c r="AC1182" i="1"/>
  <c r="AB1182" i="1"/>
  <c r="AA1182" i="1"/>
  <c r="Z1182" i="1"/>
  <c r="Y1182" i="1"/>
  <c r="X1175" i="1"/>
  <c r="W1175" i="1"/>
  <c r="AE1175" i="1"/>
  <c r="AD1175" i="1"/>
  <c r="AC1175" i="1"/>
  <c r="AB1175" i="1"/>
  <c r="AA1175" i="1"/>
  <c r="Z1175" i="1"/>
  <c r="Y1175" i="1"/>
  <c r="X1187" i="1"/>
  <c r="W1187" i="1"/>
  <c r="AE1187" i="1"/>
  <c r="AD1187" i="1"/>
  <c r="AC1187" i="1"/>
  <c r="AB1187" i="1"/>
  <c r="AA1187" i="1"/>
  <c r="Z1187" i="1"/>
  <c r="Y1187" i="1"/>
  <c r="X1181" i="1"/>
  <c r="W1181" i="1"/>
  <c r="AE1181" i="1"/>
  <c r="AD1181" i="1"/>
  <c r="AC1181" i="1"/>
  <c r="AB1181" i="1"/>
  <c r="AA1181" i="1"/>
  <c r="Z1181" i="1"/>
  <c r="Y1181" i="1"/>
  <c r="X1184" i="1"/>
  <c r="W1184" i="1"/>
  <c r="AE1184" i="1"/>
  <c r="AD1184" i="1"/>
  <c r="AC1184" i="1"/>
  <c r="AB1184" i="1"/>
  <c r="AA1184" i="1"/>
  <c r="Z1184" i="1"/>
  <c r="Y1184" i="1"/>
  <c r="X1189" i="1"/>
  <c r="W1189" i="1"/>
  <c r="AE1189" i="1"/>
  <c r="AD1189" i="1"/>
  <c r="AC1189" i="1"/>
  <c r="AB1189" i="1"/>
  <c r="AA1189" i="1"/>
  <c r="Z1189" i="1"/>
  <c r="Y1189" i="1"/>
  <c r="X1190" i="1"/>
  <c r="W1190" i="1"/>
  <c r="AE1190" i="1"/>
  <c r="AD1190" i="1"/>
  <c r="AC1190" i="1"/>
  <c r="AB1190" i="1"/>
  <c r="AA1190" i="1"/>
  <c r="Z1190" i="1"/>
  <c r="Y1190" i="1"/>
  <c r="X1144" i="1"/>
  <c r="W1144" i="1"/>
  <c r="AE1144" i="1"/>
  <c r="AD1144" i="1"/>
  <c r="AC1144" i="1"/>
  <c r="AB1144" i="1"/>
  <c r="AA1144" i="1"/>
  <c r="Z1144" i="1"/>
  <c r="Y1144" i="1"/>
  <c r="X1167" i="1"/>
  <c r="W1167" i="1"/>
  <c r="AD1167" i="1"/>
  <c r="AC1167" i="1"/>
  <c r="AB1167" i="1"/>
  <c r="AA1167" i="1"/>
  <c r="Z1167" i="1"/>
  <c r="Y1167" i="1"/>
  <c r="X1163" i="1"/>
  <c r="W1163" i="1"/>
  <c r="AD1163" i="1"/>
  <c r="AC1163" i="1"/>
  <c r="AB1163" i="1"/>
  <c r="AA1163" i="1"/>
  <c r="Z1163" i="1"/>
  <c r="Y1163" i="1"/>
  <c r="X1119" i="1"/>
  <c r="W1119" i="1"/>
  <c r="AE1119" i="1"/>
  <c r="AD1119" i="1"/>
  <c r="AC1119" i="1"/>
  <c r="AB1119" i="1"/>
  <c r="AA1119" i="1"/>
  <c r="Z1119" i="1"/>
  <c r="Y1119" i="1"/>
  <c r="X1124" i="1"/>
  <c r="W1124" i="1"/>
  <c r="AE1124" i="1"/>
  <c r="AD1124" i="1"/>
  <c r="AC1124" i="1"/>
  <c r="AB1124" i="1"/>
  <c r="AA1124" i="1"/>
  <c r="Z1124" i="1"/>
  <c r="Y1124" i="1"/>
  <c r="X1128" i="1"/>
  <c r="W1128" i="1"/>
  <c r="AE1128" i="1"/>
  <c r="AD1128" i="1"/>
  <c r="AC1128" i="1"/>
  <c r="AB1128" i="1"/>
  <c r="AA1128" i="1"/>
  <c r="Z1128" i="1"/>
  <c r="Y1128" i="1"/>
  <c r="X1123" i="1"/>
  <c r="W1123" i="1"/>
  <c r="AE1123" i="1"/>
  <c r="AD1123" i="1"/>
  <c r="AC1123" i="1"/>
  <c r="AB1123" i="1"/>
  <c r="AA1123" i="1"/>
  <c r="Z1123" i="1"/>
  <c r="Y1123" i="1"/>
  <c r="X1126" i="1"/>
  <c r="W1126" i="1"/>
  <c r="AE1126" i="1"/>
  <c r="AD1126" i="1"/>
  <c r="AC1126" i="1"/>
  <c r="AB1126" i="1"/>
  <c r="AA1126" i="1"/>
  <c r="Z1126" i="1"/>
  <c r="Y1126" i="1"/>
  <c r="X1121" i="1"/>
  <c r="W1121" i="1"/>
  <c r="AE1121" i="1"/>
  <c r="AD1121" i="1"/>
  <c r="AC1121" i="1"/>
  <c r="AB1121" i="1"/>
  <c r="AA1121" i="1"/>
  <c r="Z1121" i="1"/>
  <c r="Y1121" i="1"/>
  <c r="X1120" i="1"/>
  <c r="W1120" i="1"/>
  <c r="AE1120" i="1"/>
  <c r="AD1120" i="1"/>
  <c r="AC1120" i="1"/>
  <c r="AB1120" i="1"/>
  <c r="AA1120" i="1"/>
  <c r="Z1120" i="1"/>
  <c r="Y1120" i="1"/>
  <c r="X1122" i="1"/>
  <c r="W1122" i="1"/>
  <c r="AE1122" i="1"/>
  <c r="AD1122" i="1"/>
  <c r="AC1122" i="1"/>
  <c r="AB1122" i="1"/>
  <c r="AA1122" i="1"/>
  <c r="Z1122" i="1"/>
  <c r="Y1122" i="1"/>
  <c r="X1118" i="1"/>
  <c r="W1118" i="1"/>
  <c r="AE1118" i="1"/>
  <c r="AD1118" i="1"/>
  <c r="AC1118" i="1"/>
  <c r="AB1118" i="1"/>
  <c r="AA1118" i="1"/>
  <c r="Z1118" i="1"/>
  <c r="Y1118" i="1"/>
  <c r="X1129" i="1"/>
  <c r="W1129" i="1"/>
  <c r="AE1129" i="1"/>
  <c r="AD1129" i="1"/>
  <c r="AC1129" i="1"/>
  <c r="AB1129" i="1"/>
  <c r="AA1129" i="1"/>
  <c r="Z1129" i="1"/>
  <c r="Y1129" i="1"/>
  <c r="X1130" i="1"/>
  <c r="W1130" i="1"/>
  <c r="AE1130" i="1"/>
  <c r="AD1130" i="1"/>
  <c r="AC1130" i="1"/>
  <c r="AB1130" i="1"/>
  <c r="AA1130" i="1"/>
  <c r="Z1130" i="1"/>
  <c r="Y1130" i="1"/>
  <c r="X1125" i="1"/>
  <c r="W1125" i="1"/>
  <c r="AE1125" i="1"/>
  <c r="AD1125" i="1"/>
  <c r="AC1125" i="1"/>
  <c r="AB1125" i="1"/>
  <c r="AA1125" i="1"/>
  <c r="Z1125" i="1"/>
  <c r="Y1125" i="1"/>
  <c r="X1127" i="1"/>
  <c r="W1127" i="1"/>
  <c r="AE1127" i="1"/>
  <c r="AD1127" i="1"/>
  <c r="AC1127" i="1"/>
  <c r="AB1127" i="1"/>
  <c r="AA1127" i="1"/>
  <c r="Z1127" i="1"/>
  <c r="Y1127" i="1"/>
  <c r="X1098" i="1"/>
  <c r="W1098" i="1"/>
  <c r="AE1098" i="1"/>
  <c r="AD1098" i="1"/>
  <c r="AC1098" i="1"/>
  <c r="AB1098" i="1"/>
  <c r="AA1098" i="1"/>
  <c r="Z1098" i="1"/>
  <c r="Y1098" i="1"/>
  <c r="X1099" i="1"/>
  <c r="W1099" i="1"/>
  <c r="AE1099" i="1"/>
  <c r="AD1099" i="1"/>
  <c r="AC1099" i="1"/>
  <c r="AB1099" i="1"/>
  <c r="AA1099" i="1"/>
  <c r="Z1099" i="1"/>
  <c r="Y1099" i="1"/>
  <c r="X1093" i="1"/>
  <c r="W1093" i="1"/>
  <c r="AE1093" i="1"/>
  <c r="AD1093" i="1"/>
  <c r="AC1093" i="1"/>
  <c r="AB1093" i="1"/>
  <c r="AA1093" i="1"/>
  <c r="Z1093" i="1"/>
  <c r="Y1093" i="1"/>
  <c r="X1092" i="1"/>
  <c r="W1092" i="1"/>
  <c r="AE1092" i="1"/>
  <c r="AD1092" i="1"/>
  <c r="AC1092" i="1"/>
  <c r="AB1092" i="1"/>
  <c r="AA1092" i="1"/>
  <c r="Z1092" i="1"/>
  <c r="Y1092" i="1"/>
  <c r="X1094" i="1"/>
  <c r="W1094" i="1"/>
  <c r="AE1094" i="1"/>
  <c r="AD1094" i="1"/>
  <c r="AC1094" i="1"/>
  <c r="AB1094" i="1"/>
  <c r="AA1094" i="1"/>
  <c r="Z1094" i="1"/>
  <c r="Y1094" i="1"/>
  <c r="X1097" i="1"/>
  <c r="W1097" i="1"/>
  <c r="AE1097" i="1"/>
  <c r="AD1097" i="1"/>
  <c r="AC1097" i="1"/>
  <c r="AB1097" i="1"/>
  <c r="AA1097" i="1"/>
  <c r="Z1097" i="1"/>
  <c r="Y1097" i="1"/>
  <c r="X1096" i="1"/>
  <c r="W1096" i="1"/>
  <c r="AE1096" i="1"/>
  <c r="AD1096" i="1"/>
  <c r="AC1096" i="1"/>
  <c r="AB1096" i="1"/>
  <c r="AA1096" i="1"/>
  <c r="Z1096" i="1"/>
  <c r="Y1096" i="1"/>
  <c r="X1095" i="1"/>
  <c r="W1095" i="1"/>
  <c r="AE1095" i="1"/>
  <c r="AD1095" i="1"/>
  <c r="AC1095" i="1"/>
  <c r="AB1095" i="1"/>
  <c r="AA1095" i="1"/>
  <c r="Z1095" i="1"/>
  <c r="Y1095" i="1"/>
  <c r="X1077" i="1"/>
  <c r="W1077" i="1"/>
  <c r="AE1077" i="1"/>
  <c r="AD1077" i="1"/>
  <c r="AC1077" i="1"/>
  <c r="AB1077" i="1"/>
  <c r="AA1077" i="1"/>
  <c r="Z1077" i="1"/>
  <c r="Y1077" i="1"/>
  <c r="X1076" i="1"/>
  <c r="W1076" i="1"/>
  <c r="AE1076" i="1"/>
  <c r="AD1076" i="1"/>
  <c r="AC1076" i="1"/>
  <c r="AB1076" i="1"/>
  <c r="AA1076" i="1"/>
  <c r="Z1076" i="1"/>
  <c r="Y1076" i="1"/>
  <c r="X1074" i="1"/>
  <c r="W1074" i="1"/>
  <c r="AE1074" i="1"/>
  <c r="AD1074" i="1"/>
  <c r="AC1074" i="1"/>
  <c r="AB1074" i="1"/>
  <c r="AA1074" i="1"/>
  <c r="Z1074" i="1"/>
  <c r="Y1074" i="1"/>
  <c r="X1079" i="1"/>
  <c r="W1079" i="1"/>
  <c r="AE1079" i="1"/>
  <c r="AD1079" i="1"/>
  <c r="AC1079" i="1"/>
  <c r="AB1079" i="1"/>
  <c r="AA1079" i="1"/>
  <c r="Z1079" i="1"/>
  <c r="Y1079" i="1"/>
  <c r="X1083" i="1"/>
  <c r="W1083" i="1"/>
  <c r="AE1083" i="1"/>
  <c r="AD1083" i="1"/>
  <c r="AC1083" i="1"/>
  <c r="AB1083" i="1"/>
  <c r="AA1083" i="1"/>
  <c r="Z1083" i="1"/>
  <c r="Y1083" i="1"/>
  <c r="X1080" i="1"/>
  <c r="W1080" i="1"/>
  <c r="AE1080" i="1"/>
  <c r="AD1080" i="1"/>
  <c r="AC1080" i="1"/>
  <c r="AB1080" i="1"/>
  <c r="AA1080" i="1"/>
  <c r="Z1080" i="1"/>
  <c r="Y1080" i="1"/>
  <c r="X1075" i="1"/>
  <c r="W1075" i="1"/>
  <c r="AE1075" i="1"/>
  <c r="AD1075" i="1"/>
  <c r="AC1075" i="1"/>
  <c r="AB1075" i="1"/>
  <c r="AA1075" i="1"/>
  <c r="Z1075" i="1"/>
  <c r="Y1075" i="1"/>
  <c r="X1078" i="1"/>
  <c r="W1078" i="1"/>
  <c r="AE1078" i="1"/>
  <c r="AD1078" i="1"/>
  <c r="AC1078" i="1"/>
  <c r="AB1078" i="1"/>
  <c r="AA1078" i="1"/>
  <c r="Z1078" i="1"/>
  <c r="Y1078" i="1"/>
  <c r="X1082" i="1"/>
  <c r="W1082" i="1"/>
  <c r="AE1082" i="1"/>
  <c r="AD1082" i="1"/>
  <c r="AC1082" i="1"/>
  <c r="AB1082" i="1"/>
  <c r="AA1082" i="1"/>
  <c r="Z1082" i="1"/>
  <c r="Y1082" i="1"/>
  <c r="X1081" i="1"/>
  <c r="W1081" i="1"/>
  <c r="AE1081" i="1"/>
  <c r="AD1081" i="1"/>
  <c r="AC1081" i="1"/>
  <c r="AB1081" i="1"/>
  <c r="AA1081" i="1"/>
  <c r="Z1081" i="1"/>
  <c r="Y1081" i="1"/>
  <c r="X1054" i="1"/>
  <c r="W1054" i="1"/>
  <c r="AE1054" i="1"/>
  <c r="AD1054" i="1"/>
  <c r="AC1054" i="1"/>
  <c r="AB1054" i="1"/>
  <c r="AA1054" i="1"/>
  <c r="Z1054" i="1"/>
  <c r="Y1054" i="1"/>
  <c r="X1052" i="1"/>
  <c r="W1052" i="1"/>
  <c r="AE1052" i="1"/>
  <c r="AD1052" i="1"/>
  <c r="AC1052" i="1"/>
  <c r="AB1052" i="1"/>
  <c r="AA1052" i="1"/>
  <c r="Z1052" i="1"/>
  <c r="Y1052" i="1"/>
  <c r="X1049" i="1"/>
  <c r="W1049" i="1"/>
  <c r="AE1049" i="1"/>
  <c r="AD1049" i="1"/>
  <c r="AC1049" i="1"/>
  <c r="AB1049" i="1"/>
  <c r="AA1049" i="1"/>
  <c r="Z1049" i="1"/>
  <c r="Y1049" i="1"/>
  <c r="X1067" i="1"/>
  <c r="W1067" i="1"/>
  <c r="AE1067" i="1"/>
  <c r="AD1067" i="1"/>
  <c r="AC1067" i="1"/>
  <c r="AB1067" i="1"/>
  <c r="AA1067" i="1"/>
  <c r="Z1067" i="1"/>
  <c r="Y1067" i="1"/>
  <c r="X1057" i="1"/>
  <c r="W1057" i="1"/>
  <c r="AE1057" i="1"/>
  <c r="AD1057" i="1"/>
  <c r="AC1057" i="1"/>
  <c r="AB1057" i="1"/>
  <c r="AA1057" i="1"/>
  <c r="Z1057" i="1"/>
  <c r="Y1057" i="1"/>
  <c r="X1059" i="1"/>
  <c r="W1059" i="1"/>
  <c r="AE1059" i="1"/>
  <c r="AD1059" i="1"/>
  <c r="AC1059" i="1"/>
  <c r="AB1059" i="1"/>
  <c r="AA1059" i="1"/>
  <c r="Z1059" i="1"/>
  <c r="Y1059" i="1"/>
  <c r="X1055" i="1"/>
  <c r="W1055" i="1"/>
  <c r="AE1055" i="1"/>
  <c r="AD1055" i="1"/>
  <c r="AC1055" i="1"/>
  <c r="AB1055" i="1"/>
  <c r="AA1055" i="1"/>
  <c r="Z1055" i="1"/>
  <c r="Y1055" i="1"/>
  <c r="X1050" i="1"/>
  <c r="W1050" i="1"/>
  <c r="AE1050" i="1"/>
  <c r="AD1050" i="1"/>
  <c r="AC1050" i="1"/>
  <c r="AB1050" i="1"/>
  <c r="AA1050" i="1"/>
  <c r="Z1050" i="1"/>
  <c r="Y1050" i="1"/>
  <c r="X1051" i="1"/>
  <c r="W1051" i="1"/>
  <c r="AE1051" i="1"/>
  <c r="AD1051" i="1"/>
  <c r="AC1051" i="1"/>
  <c r="AB1051" i="1"/>
  <c r="AA1051" i="1"/>
  <c r="Z1051" i="1"/>
  <c r="Y1051" i="1"/>
  <c r="X1063" i="1"/>
  <c r="W1063" i="1"/>
  <c r="AE1063" i="1"/>
  <c r="AD1063" i="1"/>
  <c r="AC1063" i="1"/>
  <c r="AB1063" i="1"/>
  <c r="AA1063" i="1"/>
  <c r="Z1063" i="1"/>
  <c r="Y1063" i="1"/>
  <c r="X1065" i="1"/>
  <c r="W1065" i="1"/>
  <c r="AE1065" i="1"/>
  <c r="AD1065" i="1"/>
  <c r="AC1065" i="1"/>
  <c r="AB1065" i="1"/>
  <c r="AA1065" i="1"/>
  <c r="Z1065" i="1"/>
  <c r="Y1065" i="1"/>
  <c r="X1066" i="1"/>
  <c r="W1066" i="1"/>
  <c r="AE1066" i="1"/>
  <c r="AD1066" i="1"/>
  <c r="AC1066" i="1"/>
  <c r="AB1066" i="1"/>
  <c r="AA1066" i="1"/>
  <c r="Z1066" i="1"/>
  <c r="Y1066" i="1"/>
  <c r="X1062" i="1"/>
  <c r="W1062" i="1"/>
  <c r="AE1062" i="1"/>
  <c r="AD1062" i="1"/>
  <c r="AC1062" i="1"/>
  <c r="AB1062" i="1"/>
  <c r="AA1062" i="1"/>
  <c r="Z1062" i="1"/>
  <c r="Y1062" i="1"/>
  <c r="X1060" i="1"/>
  <c r="W1060" i="1"/>
  <c r="AE1060" i="1"/>
  <c r="AD1060" i="1"/>
  <c r="AC1060" i="1"/>
  <c r="AB1060" i="1"/>
  <c r="AA1060" i="1"/>
  <c r="Z1060" i="1"/>
  <c r="Y1060" i="1"/>
  <c r="X1053" i="1"/>
  <c r="W1053" i="1"/>
  <c r="AE1053" i="1"/>
  <c r="AD1053" i="1"/>
  <c r="AC1053" i="1"/>
  <c r="AB1053" i="1"/>
  <c r="AA1053" i="1"/>
  <c r="Z1053" i="1"/>
  <c r="Y1053" i="1"/>
  <c r="X1048" i="1"/>
  <c r="W1048" i="1"/>
  <c r="AE1048" i="1"/>
  <c r="AD1048" i="1"/>
  <c r="AC1048" i="1"/>
  <c r="AB1048" i="1"/>
  <c r="AA1048" i="1"/>
  <c r="Z1048" i="1"/>
  <c r="Y1048" i="1"/>
  <c r="X1056" i="1"/>
  <c r="W1056" i="1"/>
  <c r="AE1056" i="1"/>
  <c r="AD1056" i="1"/>
  <c r="AC1056" i="1"/>
  <c r="AB1056" i="1"/>
  <c r="AA1056" i="1"/>
  <c r="Z1056" i="1"/>
  <c r="Y1056" i="1"/>
  <c r="X1061" i="1"/>
  <c r="W1061" i="1"/>
  <c r="AE1061" i="1"/>
  <c r="AD1061" i="1"/>
  <c r="AC1061" i="1"/>
  <c r="AB1061" i="1"/>
  <c r="AA1061" i="1"/>
  <c r="Z1061" i="1"/>
  <c r="Y1061" i="1"/>
  <c r="X1058" i="1"/>
  <c r="W1058" i="1"/>
  <c r="AE1058" i="1"/>
  <c r="AD1058" i="1"/>
  <c r="AC1058" i="1"/>
  <c r="AB1058" i="1"/>
  <c r="AA1058" i="1"/>
  <c r="Z1058" i="1"/>
  <c r="Y1058" i="1"/>
  <c r="X1064" i="1"/>
  <c r="W1064" i="1"/>
  <c r="AE1064" i="1"/>
  <c r="AD1064" i="1"/>
  <c r="AC1064" i="1"/>
  <c r="AB1064" i="1"/>
  <c r="AA1064" i="1"/>
  <c r="Z1064" i="1"/>
  <c r="Y1064" i="1"/>
  <c r="X1037" i="1"/>
  <c r="W1037" i="1"/>
  <c r="AE1037" i="1"/>
  <c r="AD1037" i="1"/>
  <c r="AC1037" i="1"/>
  <c r="AB1037" i="1"/>
  <c r="AA1037" i="1"/>
  <c r="Z1037" i="1"/>
  <c r="Y1037" i="1"/>
  <c r="X1038" i="1"/>
  <c r="W1038" i="1"/>
  <c r="AE1038" i="1"/>
  <c r="AD1038" i="1"/>
  <c r="AC1038" i="1"/>
  <c r="AB1038" i="1"/>
  <c r="AA1038" i="1"/>
  <c r="Z1038" i="1"/>
  <c r="Y1038" i="1"/>
  <c r="X1039" i="1"/>
  <c r="W1039" i="1"/>
  <c r="AE1039" i="1"/>
  <c r="AD1039" i="1"/>
  <c r="AC1039" i="1"/>
  <c r="AB1039" i="1"/>
  <c r="AA1039" i="1"/>
  <c r="Z1039" i="1"/>
  <c r="Y1039" i="1"/>
  <c r="X1017" i="1"/>
  <c r="W1017" i="1"/>
  <c r="AE1017" i="1"/>
  <c r="AD1017" i="1"/>
  <c r="AC1017" i="1"/>
  <c r="AB1017" i="1"/>
  <c r="AA1017" i="1"/>
  <c r="Z1017" i="1"/>
  <c r="Y1017" i="1"/>
  <c r="X1015" i="1"/>
  <c r="W1015" i="1"/>
  <c r="AE1015" i="1"/>
  <c r="AD1015" i="1"/>
  <c r="AC1015" i="1"/>
  <c r="AB1015" i="1"/>
  <c r="AA1015" i="1"/>
  <c r="Z1015" i="1"/>
  <c r="Y1015" i="1"/>
  <c r="X1023" i="1"/>
  <c r="W1023" i="1"/>
  <c r="AE1023" i="1"/>
  <c r="AD1023" i="1"/>
  <c r="AC1023" i="1"/>
  <c r="AB1023" i="1"/>
  <c r="AA1023" i="1"/>
  <c r="Z1023" i="1"/>
  <c r="Y1023" i="1"/>
  <c r="X1031" i="1"/>
  <c r="W1031" i="1"/>
  <c r="AE1031" i="1"/>
  <c r="AD1031" i="1"/>
  <c r="AC1031" i="1"/>
  <c r="AB1031" i="1"/>
  <c r="AA1031" i="1"/>
  <c r="Z1031" i="1"/>
  <c r="Y1031" i="1"/>
  <c r="X1027" i="1"/>
  <c r="W1027" i="1"/>
  <c r="AE1027" i="1"/>
  <c r="AD1027" i="1"/>
  <c r="AC1027" i="1"/>
  <c r="AB1027" i="1"/>
  <c r="AA1027" i="1"/>
  <c r="Z1027" i="1"/>
  <c r="Y1027" i="1"/>
  <c r="X1029" i="1"/>
  <c r="W1029" i="1"/>
  <c r="AE1029" i="1"/>
  <c r="AD1029" i="1"/>
  <c r="AC1029" i="1"/>
  <c r="AB1029" i="1"/>
  <c r="AA1029" i="1"/>
  <c r="Z1029" i="1"/>
  <c r="Y1029" i="1"/>
  <c r="X1018" i="1"/>
  <c r="W1018" i="1"/>
  <c r="AE1018" i="1"/>
  <c r="AD1018" i="1"/>
  <c r="AC1018" i="1"/>
  <c r="AB1018" i="1"/>
  <c r="AA1018" i="1"/>
  <c r="Z1018" i="1"/>
  <c r="Y1018" i="1"/>
  <c r="X1021" i="1"/>
  <c r="W1021" i="1"/>
  <c r="AE1021" i="1"/>
  <c r="AD1021" i="1"/>
  <c r="AC1021" i="1"/>
  <c r="AB1021" i="1"/>
  <c r="AA1021" i="1"/>
  <c r="Z1021" i="1"/>
  <c r="Y1021" i="1"/>
  <c r="X1013" i="1"/>
  <c r="W1013" i="1"/>
  <c r="AE1013" i="1"/>
  <c r="AD1013" i="1"/>
  <c r="AC1013" i="1"/>
  <c r="AB1013" i="1"/>
  <c r="AA1013" i="1"/>
  <c r="Z1013" i="1"/>
  <c r="Y1013" i="1"/>
  <c r="X1028" i="1"/>
  <c r="W1028" i="1"/>
  <c r="AE1028" i="1"/>
  <c r="AD1028" i="1"/>
  <c r="AC1028" i="1"/>
  <c r="AB1028" i="1"/>
  <c r="AA1028" i="1"/>
  <c r="Z1028" i="1"/>
  <c r="Y1028" i="1"/>
  <c r="X1026" i="1"/>
  <c r="W1026" i="1"/>
  <c r="AE1026" i="1"/>
  <c r="AD1026" i="1"/>
  <c r="AC1026" i="1"/>
  <c r="AB1026" i="1"/>
  <c r="AA1026" i="1"/>
  <c r="Z1026" i="1"/>
  <c r="Y1026" i="1"/>
  <c r="X1024" i="1"/>
  <c r="W1024" i="1"/>
  <c r="AE1024" i="1"/>
  <c r="AD1024" i="1"/>
  <c r="AC1024" i="1"/>
  <c r="AB1024" i="1"/>
  <c r="AA1024" i="1"/>
  <c r="Z1024" i="1"/>
  <c r="Y1024" i="1"/>
  <c r="X1016" i="1"/>
  <c r="W1016" i="1"/>
  <c r="AE1016" i="1"/>
  <c r="AD1016" i="1"/>
  <c r="AC1016" i="1"/>
  <c r="AB1016" i="1"/>
  <c r="AA1016" i="1"/>
  <c r="Z1016" i="1"/>
  <c r="Y1016" i="1"/>
  <c r="X1025" i="1"/>
  <c r="W1025" i="1"/>
  <c r="AE1025" i="1"/>
  <c r="AD1025" i="1"/>
  <c r="AC1025" i="1"/>
  <c r="AB1025" i="1"/>
  <c r="AA1025" i="1"/>
  <c r="Z1025" i="1"/>
  <c r="Y1025" i="1"/>
  <c r="X1020" i="1"/>
  <c r="W1020" i="1"/>
  <c r="AE1020" i="1"/>
  <c r="AD1020" i="1"/>
  <c r="AC1020" i="1"/>
  <c r="AB1020" i="1"/>
  <c r="AA1020" i="1"/>
  <c r="Z1020" i="1"/>
  <c r="Y1020" i="1"/>
  <c r="X1014" i="1"/>
  <c r="W1014" i="1"/>
  <c r="AE1014" i="1"/>
  <c r="AD1014" i="1"/>
  <c r="AC1014" i="1"/>
  <c r="AB1014" i="1"/>
  <c r="AA1014" i="1"/>
  <c r="Z1014" i="1"/>
  <c r="Y1014" i="1"/>
  <c r="X1019" i="1"/>
  <c r="W1019" i="1"/>
  <c r="AE1019" i="1"/>
  <c r="AD1019" i="1"/>
  <c r="AC1019" i="1"/>
  <c r="AB1019" i="1"/>
  <c r="AA1019" i="1"/>
  <c r="Z1019" i="1"/>
  <c r="Y1019" i="1"/>
  <c r="X1022" i="1"/>
  <c r="W1022" i="1"/>
  <c r="AE1022" i="1"/>
  <c r="AD1022" i="1"/>
  <c r="AC1022" i="1"/>
  <c r="AB1022" i="1"/>
  <c r="AA1022" i="1"/>
  <c r="Z1022" i="1"/>
  <c r="Y1022" i="1"/>
  <c r="X1030" i="1"/>
  <c r="W1030" i="1"/>
  <c r="AE1030" i="1"/>
  <c r="AD1030" i="1"/>
  <c r="AC1030" i="1"/>
  <c r="AB1030" i="1"/>
  <c r="AA1030" i="1"/>
  <c r="Z1030" i="1"/>
  <c r="Y1030" i="1"/>
  <c r="X1005" i="1"/>
  <c r="W1005" i="1"/>
  <c r="AE1005" i="1"/>
  <c r="AD1005" i="1"/>
  <c r="AC1005" i="1"/>
  <c r="AB1005" i="1"/>
  <c r="AA1005" i="1"/>
  <c r="Z1005" i="1"/>
  <c r="Y1005" i="1"/>
  <c r="X991" i="1"/>
  <c r="W991" i="1"/>
  <c r="AE991" i="1"/>
  <c r="AD991" i="1"/>
  <c r="AC991" i="1"/>
  <c r="AB991" i="1"/>
  <c r="AA991" i="1"/>
  <c r="Z991" i="1"/>
  <c r="Y991" i="1"/>
  <c r="X994" i="1"/>
  <c r="W994" i="1"/>
  <c r="AE994" i="1"/>
  <c r="AD994" i="1"/>
  <c r="AC994" i="1"/>
  <c r="AB994" i="1"/>
  <c r="AA994" i="1"/>
  <c r="Z994" i="1"/>
  <c r="Y994" i="1"/>
  <c r="X990" i="1"/>
  <c r="W990" i="1"/>
  <c r="AE990" i="1"/>
  <c r="AD990" i="1"/>
  <c r="AC990" i="1"/>
  <c r="AB990" i="1"/>
  <c r="AA990" i="1"/>
  <c r="Z990" i="1"/>
  <c r="Y990" i="1"/>
  <c r="X998" i="1"/>
  <c r="W998" i="1"/>
  <c r="AE998" i="1"/>
  <c r="AD998" i="1"/>
  <c r="AC998" i="1"/>
  <c r="AB998" i="1"/>
  <c r="AA998" i="1"/>
  <c r="Z998" i="1"/>
  <c r="Y998" i="1"/>
  <c r="X996" i="1"/>
  <c r="W996" i="1"/>
  <c r="AE996" i="1"/>
  <c r="AD996" i="1"/>
  <c r="AC996" i="1"/>
  <c r="AB996" i="1"/>
  <c r="AA996" i="1"/>
  <c r="Z996" i="1"/>
  <c r="Y996" i="1"/>
  <c r="X988" i="1"/>
  <c r="W988" i="1"/>
  <c r="AE988" i="1"/>
  <c r="AD988" i="1"/>
  <c r="AC988" i="1"/>
  <c r="AB988" i="1"/>
  <c r="AA988" i="1"/>
  <c r="Z988" i="1"/>
  <c r="Y988" i="1"/>
  <c r="X999" i="1"/>
  <c r="W999" i="1"/>
  <c r="AE999" i="1"/>
  <c r="AD999" i="1"/>
  <c r="AC999" i="1"/>
  <c r="AB999" i="1"/>
  <c r="AA999" i="1"/>
  <c r="Z999" i="1"/>
  <c r="Y999" i="1"/>
  <c r="X1003" i="1"/>
  <c r="W1003" i="1"/>
  <c r="AE1003" i="1"/>
  <c r="AD1003" i="1"/>
  <c r="AC1003" i="1"/>
  <c r="AB1003" i="1"/>
  <c r="AA1003" i="1"/>
  <c r="Z1003" i="1"/>
  <c r="Y1003" i="1"/>
  <c r="X993" i="1"/>
  <c r="W993" i="1"/>
  <c r="AE993" i="1"/>
  <c r="AD993" i="1"/>
  <c r="AC993" i="1"/>
  <c r="AB993" i="1"/>
  <c r="AA993" i="1"/>
  <c r="Z993" i="1"/>
  <c r="Y993" i="1"/>
  <c r="X995" i="1"/>
  <c r="W995" i="1"/>
  <c r="AE995" i="1"/>
  <c r="AD995" i="1"/>
  <c r="AC995" i="1"/>
  <c r="AB995" i="1"/>
  <c r="AA995" i="1"/>
  <c r="Z995" i="1"/>
  <c r="Y995" i="1"/>
  <c r="X987" i="1"/>
  <c r="W987" i="1"/>
  <c r="AE987" i="1"/>
  <c r="AD987" i="1"/>
  <c r="AC987" i="1"/>
  <c r="AB987" i="1"/>
  <c r="AA987" i="1"/>
  <c r="Z987" i="1"/>
  <c r="Y987" i="1"/>
  <c r="X986" i="1"/>
  <c r="W986" i="1"/>
  <c r="AE986" i="1"/>
  <c r="AD986" i="1"/>
  <c r="AC986" i="1"/>
  <c r="AB986" i="1"/>
  <c r="AA986" i="1"/>
  <c r="Z986" i="1"/>
  <c r="Y986" i="1"/>
  <c r="X989" i="1"/>
  <c r="W989" i="1"/>
  <c r="AE989" i="1"/>
  <c r="AD989" i="1"/>
  <c r="AC989" i="1"/>
  <c r="AB989" i="1"/>
  <c r="AA989" i="1"/>
  <c r="Z989" i="1"/>
  <c r="Y989" i="1"/>
  <c r="X992" i="1"/>
  <c r="W992" i="1"/>
  <c r="AE992" i="1"/>
  <c r="AD992" i="1"/>
  <c r="AC992" i="1"/>
  <c r="AB992" i="1"/>
  <c r="AA992" i="1"/>
  <c r="Z992" i="1"/>
  <c r="Y992" i="1"/>
  <c r="X1001" i="1"/>
  <c r="W1001" i="1"/>
  <c r="AE1001" i="1"/>
  <c r="AD1001" i="1"/>
  <c r="AC1001" i="1"/>
  <c r="AB1001" i="1"/>
  <c r="AA1001" i="1"/>
  <c r="Z1001" i="1"/>
  <c r="Y1001" i="1"/>
  <c r="X997" i="1"/>
  <c r="W997" i="1"/>
  <c r="AE997" i="1"/>
  <c r="AD997" i="1"/>
  <c r="AC997" i="1"/>
  <c r="AB997" i="1"/>
  <c r="AA997" i="1"/>
  <c r="Z997" i="1"/>
  <c r="Y997" i="1"/>
  <c r="X1000" i="1"/>
  <c r="W1000" i="1"/>
  <c r="AE1000" i="1"/>
  <c r="AD1000" i="1"/>
  <c r="AC1000" i="1"/>
  <c r="AB1000" i="1"/>
  <c r="AA1000" i="1"/>
  <c r="Z1000" i="1"/>
  <c r="Y1000" i="1"/>
  <c r="X1002" i="1"/>
  <c r="W1002" i="1"/>
  <c r="AE1002" i="1"/>
  <c r="AD1002" i="1"/>
  <c r="AC1002" i="1"/>
  <c r="AB1002" i="1"/>
  <c r="AA1002" i="1"/>
  <c r="Z1002" i="1"/>
  <c r="Y1002" i="1"/>
  <c r="X976" i="1"/>
  <c r="W976" i="1"/>
  <c r="AE976" i="1"/>
  <c r="AD976" i="1"/>
  <c r="AC976" i="1"/>
  <c r="AB976" i="1"/>
  <c r="AA976" i="1"/>
  <c r="Z976" i="1"/>
  <c r="Y976" i="1"/>
  <c r="X980" i="1"/>
  <c r="W980" i="1"/>
  <c r="AE980" i="1"/>
  <c r="AD980" i="1"/>
  <c r="AC980" i="1"/>
  <c r="AB980" i="1"/>
  <c r="AA980" i="1"/>
  <c r="Z980" i="1"/>
  <c r="Y980" i="1"/>
  <c r="X982" i="1"/>
  <c r="W982" i="1"/>
  <c r="AE982" i="1"/>
  <c r="AD982" i="1"/>
  <c r="AC982" i="1"/>
  <c r="AB982" i="1"/>
  <c r="AA982" i="1"/>
  <c r="Z982" i="1"/>
  <c r="Y982" i="1"/>
  <c r="X975" i="1"/>
  <c r="W975" i="1"/>
  <c r="AE975" i="1"/>
  <c r="AD975" i="1"/>
  <c r="AC975" i="1"/>
  <c r="AB975" i="1"/>
  <c r="AA975" i="1"/>
  <c r="Z975" i="1"/>
  <c r="Y975" i="1"/>
  <c r="X979" i="1"/>
  <c r="W979" i="1"/>
  <c r="AE979" i="1"/>
  <c r="AD979" i="1"/>
  <c r="AC979" i="1"/>
  <c r="AB979" i="1"/>
  <c r="AA979" i="1"/>
  <c r="Z979" i="1"/>
  <c r="Y979" i="1"/>
  <c r="X981" i="1"/>
  <c r="W981" i="1"/>
  <c r="AE981" i="1"/>
  <c r="AD981" i="1"/>
  <c r="AC981" i="1"/>
  <c r="AB981" i="1"/>
  <c r="AA981" i="1"/>
  <c r="Z981" i="1"/>
  <c r="Y981" i="1"/>
  <c r="X978" i="1"/>
  <c r="W978" i="1"/>
  <c r="AE978" i="1"/>
  <c r="AD978" i="1"/>
  <c r="AC978" i="1"/>
  <c r="AB978" i="1"/>
  <c r="AA978" i="1"/>
  <c r="Z978" i="1"/>
  <c r="Y978" i="1"/>
  <c r="X974" i="1"/>
  <c r="W974" i="1"/>
  <c r="AE974" i="1"/>
  <c r="AD974" i="1"/>
  <c r="AC974" i="1"/>
  <c r="AB974" i="1"/>
  <c r="AA974" i="1"/>
  <c r="Z974" i="1"/>
  <c r="Y974" i="1"/>
  <c r="X977" i="1"/>
  <c r="W977" i="1"/>
  <c r="AE977" i="1"/>
  <c r="AD977" i="1"/>
  <c r="AC977" i="1"/>
  <c r="AB977" i="1"/>
  <c r="AA977" i="1"/>
  <c r="Z977" i="1"/>
  <c r="Y977" i="1"/>
  <c r="X963" i="1"/>
  <c r="W963" i="1"/>
  <c r="AE963" i="1"/>
  <c r="AD963" i="1"/>
  <c r="AC963" i="1"/>
  <c r="AB963" i="1"/>
  <c r="AA963" i="1"/>
  <c r="Z963" i="1"/>
  <c r="Y963" i="1"/>
  <c r="X966" i="1"/>
  <c r="W966" i="1"/>
  <c r="AE966" i="1"/>
  <c r="AD966" i="1"/>
  <c r="AC966" i="1"/>
  <c r="AB966" i="1"/>
  <c r="AA966" i="1"/>
  <c r="Z966" i="1"/>
  <c r="Y966" i="1"/>
  <c r="X965" i="1"/>
  <c r="W965" i="1"/>
  <c r="AE965" i="1"/>
  <c r="AD965" i="1"/>
  <c r="AC965" i="1"/>
  <c r="AB965" i="1"/>
  <c r="AA965" i="1"/>
  <c r="Z965" i="1"/>
  <c r="Y965" i="1"/>
  <c r="X961" i="1"/>
  <c r="W961" i="1"/>
  <c r="AE961" i="1"/>
  <c r="AD961" i="1"/>
  <c r="AC961" i="1"/>
  <c r="AB961" i="1"/>
  <c r="AA961" i="1"/>
  <c r="Z961" i="1"/>
  <c r="Y961" i="1"/>
  <c r="X964" i="1"/>
  <c r="W964" i="1"/>
  <c r="AE964" i="1"/>
  <c r="AD964" i="1"/>
  <c r="AC964" i="1"/>
  <c r="AB964" i="1"/>
  <c r="AA964" i="1"/>
  <c r="Z964" i="1"/>
  <c r="Y964" i="1"/>
  <c r="X958" i="1"/>
  <c r="W958" i="1"/>
  <c r="AE958" i="1"/>
  <c r="AD958" i="1"/>
  <c r="AC958" i="1"/>
  <c r="AB958" i="1"/>
  <c r="AA958" i="1"/>
  <c r="Z958" i="1"/>
  <c r="Y958" i="1"/>
  <c r="X959" i="1"/>
  <c r="W959" i="1"/>
  <c r="AE959" i="1"/>
  <c r="AD959" i="1"/>
  <c r="AC959" i="1"/>
  <c r="AB959" i="1"/>
  <c r="AA959" i="1"/>
  <c r="Z959" i="1"/>
  <c r="Y959" i="1"/>
  <c r="X968" i="1"/>
  <c r="W968" i="1"/>
  <c r="AE968" i="1"/>
  <c r="AD968" i="1"/>
  <c r="AC968" i="1"/>
  <c r="AB968" i="1"/>
  <c r="AA968" i="1"/>
  <c r="Z968" i="1"/>
  <c r="Y968" i="1"/>
  <c r="X960" i="1"/>
  <c r="W960" i="1"/>
  <c r="AE960" i="1"/>
  <c r="AD960" i="1"/>
  <c r="AC960" i="1"/>
  <c r="AB960" i="1"/>
  <c r="AA960" i="1"/>
  <c r="Z960" i="1"/>
  <c r="Y960" i="1"/>
  <c r="X962" i="1"/>
  <c r="W962" i="1"/>
  <c r="AE962" i="1"/>
  <c r="AD962" i="1"/>
  <c r="AC962" i="1"/>
  <c r="AB962" i="1"/>
  <c r="AA962" i="1"/>
  <c r="Z962" i="1"/>
  <c r="Y962" i="1"/>
  <c r="X967" i="1"/>
  <c r="W967" i="1"/>
  <c r="AE967" i="1"/>
  <c r="AD967" i="1"/>
  <c r="AC967" i="1"/>
  <c r="AB967" i="1"/>
  <c r="AA967" i="1"/>
  <c r="Z967" i="1"/>
  <c r="Y967" i="1"/>
  <c r="X948" i="1"/>
  <c r="W948" i="1"/>
  <c r="AE948" i="1"/>
  <c r="AD948" i="1"/>
  <c r="AC948" i="1"/>
  <c r="AB948" i="1"/>
  <c r="AA948" i="1"/>
  <c r="Z948" i="1"/>
  <c r="Y948" i="1"/>
  <c r="X953" i="1"/>
  <c r="W953" i="1"/>
  <c r="AE953" i="1"/>
  <c r="AD953" i="1"/>
  <c r="AC953" i="1"/>
  <c r="AB953" i="1"/>
  <c r="AA953" i="1"/>
  <c r="Z953" i="1"/>
  <c r="Y953" i="1"/>
  <c r="X949" i="1"/>
  <c r="W949" i="1"/>
  <c r="AE949" i="1"/>
  <c r="AD949" i="1"/>
  <c r="AC949" i="1"/>
  <c r="AB949" i="1"/>
  <c r="AA949" i="1"/>
  <c r="Z949" i="1"/>
  <c r="Y949" i="1"/>
  <c r="X951" i="1"/>
  <c r="W951" i="1"/>
  <c r="AE951" i="1"/>
  <c r="AD951" i="1"/>
  <c r="AC951" i="1"/>
  <c r="AB951" i="1"/>
  <c r="AA951" i="1"/>
  <c r="Z951" i="1"/>
  <c r="Y951" i="1"/>
  <c r="X955" i="1"/>
  <c r="W955" i="1"/>
  <c r="AE955" i="1"/>
  <c r="AD955" i="1"/>
  <c r="AC955" i="1"/>
  <c r="AB955" i="1"/>
  <c r="AA955" i="1"/>
  <c r="Z955" i="1"/>
  <c r="Y955" i="1"/>
  <c r="X947" i="1"/>
  <c r="W947" i="1"/>
  <c r="AE947" i="1"/>
  <c r="AD947" i="1"/>
  <c r="AC947" i="1"/>
  <c r="AB947" i="1"/>
  <c r="AA947" i="1"/>
  <c r="Z947" i="1"/>
  <c r="Y947" i="1"/>
  <c r="X950" i="1"/>
  <c r="W950" i="1"/>
  <c r="AE950" i="1"/>
  <c r="AD950" i="1"/>
  <c r="AC950" i="1"/>
  <c r="AB950" i="1"/>
  <c r="AA950" i="1"/>
  <c r="Z950" i="1"/>
  <c r="Y950" i="1"/>
  <c r="X952" i="1"/>
  <c r="W952" i="1"/>
  <c r="AE952" i="1"/>
  <c r="AD952" i="1"/>
  <c r="AC952" i="1"/>
  <c r="AB952" i="1"/>
  <c r="AA952" i="1"/>
  <c r="Z952" i="1"/>
  <c r="Y952" i="1"/>
  <c r="X954" i="1"/>
  <c r="W954" i="1"/>
  <c r="AE954" i="1"/>
  <c r="AD954" i="1"/>
  <c r="AC954" i="1"/>
  <c r="AB954" i="1"/>
  <c r="AA954" i="1"/>
  <c r="Z954" i="1"/>
  <c r="Y954" i="1"/>
  <c r="X939" i="1"/>
  <c r="W939" i="1"/>
  <c r="AE939" i="1"/>
  <c r="AD939" i="1"/>
  <c r="AC939" i="1"/>
  <c r="AB939" i="1"/>
  <c r="AA939" i="1"/>
  <c r="Z939" i="1"/>
  <c r="Y939" i="1"/>
  <c r="X937" i="1"/>
  <c r="W937" i="1"/>
  <c r="AE937" i="1"/>
  <c r="AD937" i="1"/>
  <c r="AC937" i="1"/>
  <c r="AB937" i="1"/>
  <c r="AA937" i="1"/>
  <c r="Z937" i="1"/>
  <c r="Y937" i="1"/>
  <c r="X933" i="1"/>
  <c r="W933" i="1"/>
  <c r="AE933" i="1"/>
  <c r="AD933" i="1"/>
  <c r="AC933" i="1"/>
  <c r="AB933" i="1"/>
  <c r="AA933" i="1"/>
  <c r="Z933" i="1"/>
  <c r="Y933" i="1"/>
  <c r="X932" i="1"/>
  <c r="W932" i="1"/>
  <c r="AE932" i="1"/>
  <c r="AD932" i="1"/>
  <c r="AC932" i="1"/>
  <c r="AB932" i="1"/>
  <c r="AA932" i="1"/>
  <c r="Z932" i="1"/>
  <c r="Y932" i="1"/>
  <c r="X940" i="1"/>
  <c r="W940" i="1"/>
  <c r="AE940" i="1"/>
  <c r="AD940" i="1"/>
  <c r="AC940" i="1"/>
  <c r="AB940" i="1"/>
  <c r="AA940" i="1"/>
  <c r="Z940" i="1"/>
  <c r="Y940" i="1"/>
  <c r="X941" i="1"/>
  <c r="W941" i="1"/>
  <c r="AE941" i="1"/>
  <c r="AD941" i="1"/>
  <c r="AC941" i="1"/>
  <c r="AB941" i="1"/>
  <c r="AA941" i="1"/>
  <c r="Z941" i="1"/>
  <c r="Y941" i="1"/>
  <c r="X931" i="1"/>
  <c r="W931" i="1"/>
  <c r="AE931" i="1"/>
  <c r="AD931" i="1"/>
  <c r="AC931" i="1"/>
  <c r="AB931" i="1"/>
  <c r="AA931" i="1"/>
  <c r="Z931" i="1"/>
  <c r="Y931" i="1"/>
  <c r="X934" i="1"/>
  <c r="W934" i="1"/>
  <c r="AE934" i="1"/>
  <c r="AD934" i="1"/>
  <c r="AC934" i="1"/>
  <c r="AB934" i="1"/>
  <c r="AA934" i="1"/>
  <c r="Z934" i="1"/>
  <c r="Y934" i="1"/>
  <c r="X935" i="1"/>
  <c r="W935" i="1"/>
  <c r="AE935" i="1"/>
  <c r="AD935" i="1"/>
  <c r="AC935" i="1"/>
  <c r="AB935" i="1"/>
  <c r="AA935" i="1"/>
  <c r="Z935" i="1"/>
  <c r="Y935" i="1"/>
  <c r="X936" i="1"/>
  <c r="W936" i="1"/>
  <c r="AE936" i="1"/>
  <c r="AD936" i="1"/>
  <c r="AC936" i="1"/>
  <c r="AB936" i="1"/>
  <c r="AA936" i="1"/>
  <c r="Z936" i="1"/>
  <c r="Y936" i="1"/>
  <c r="X938" i="1"/>
  <c r="W938" i="1"/>
  <c r="AE938" i="1"/>
  <c r="AD938" i="1"/>
  <c r="AC938" i="1"/>
  <c r="AB938" i="1"/>
  <c r="AA938" i="1"/>
  <c r="Z938" i="1"/>
  <c r="Y938" i="1"/>
  <c r="X942" i="1"/>
  <c r="W942" i="1"/>
  <c r="AE942" i="1"/>
  <c r="AD942" i="1"/>
  <c r="AC942" i="1"/>
  <c r="AB942" i="1"/>
  <c r="AA942" i="1"/>
  <c r="Z942" i="1"/>
  <c r="Y942" i="1"/>
  <c r="X917" i="1"/>
  <c r="W917" i="1"/>
  <c r="AE917" i="1"/>
  <c r="AD917" i="1"/>
  <c r="AC917" i="1"/>
  <c r="AB917" i="1"/>
  <c r="AA917" i="1"/>
  <c r="Z917" i="1"/>
  <c r="Y917" i="1"/>
  <c r="X918" i="1"/>
  <c r="W918" i="1"/>
  <c r="AE918" i="1"/>
  <c r="AD918" i="1"/>
  <c r="AC918" i="1"/>
  <c r="AB918" i="1"/>
  <c r="AA918" i="1"/>
  <c r="Z918" i="1"/>
  <c r="Y918" i="1"/>
  <c r="X919" i="1"/>
  <c r="W919" i="1"/>
  <c r="AE919" i="1"/>
  <c r="AD919" i="1"/>
  <c r="AC919" i="1"/>
  <c r="AB919" i="1"/>
  <c r="AA919" i="1"/>
  <c r="Z919" i="1"/>
  <c r="Y919" i="1"/>
  <c r="X916" i="1"/>
  <c r="W916" i="1"/>
  <c r="AE916" i="1"/>
  <c r="AD916" i="1"/>
  <c r="AC916" i="1"/>
  <c r="AB916" i="1"/>
  <c r="AA916" i="1"/>
  <c r="Z916" i="1"/>
  <c r="Y916" i="1"/>
  <c r="X920" i="1"/>
  <c r="W920" i="1"/>
  <c r="AE920" i="1"/>
  <c r="AD920" i="1"/>
  <c r="AC920" i="1"/>
  <c r="AB920" i="1"/>
  <c r="AA920" i="1"/>
  <c r="Z920" i="1"/>
  <c r="Y920" i="1"/>
  <c r="X921" i="1"/>
  <c r="W921" i="1"/>
  <c r="AE921" i="1"/>
  <c r="AD921" i="1"/>
  <c r="AC921" i="1"/>
  <c r="AB921" i="1"/>
  <c r="AA921" i="1"/>
  <c r="Z921" i="1"/>
  <c r="Y921" i="1"/>
  <c r="X911" i="1"/>
  <c r="W911" i="1"/>
  <c r="AE911" i="1"/>
  <c r="AD911" i="1"/>
  <c r="AC911" i="1"/>
  <c r="AB911" i="1"/>
  <c r="AA911" i="1"/>
  <c r="Z911" i="1"/>
  <c r="Y911" i="1"/>
  <c r="X907" i="1"/>
  <c r="W907" i="1"/>
  <c r="AE907" i="1"/>
  <c r="AD907" i="1"/>
  <c r="AC907" i="1"/>
  <c r="AB907" i="1"/>
  <c r="AA907" i="1"/>
  <c r="Z907" i="1"/>
  <c r="Y907" i="1"/>
  <c r="X909" i="1"/>
  <c r="W909" i="1"/>
  <c r="AE909" i="1"/>
  <c r="AD909" i="1"/>
  <c r="AC909" i="1"/>
  <c r="AB909" i="1"/>
  <c r="AA909" i="1"/>
  <c r="Z909" i="1"/>
  <c r="Y909" i="1"/>
  <c r="X908" i="1"/>
  <c r="W908" i="1"/>
  <c r="AE908" i="1"/>
  <c r="AD908" i="1"/>
  <c r="AC908" i="1"/>
  <c r="AB908" i="1"/>
  <c r="AA908" i="1"/>
  <c r="Z908" i="1"/>
  <c r="Y908" i="1"/>
  <c r="X906" i="1"/>
  <c r="W906" i="1"/>
  <c r="AE906" i="1"/>
  <c r="AD906" i="1"/>
  <c r="AC906" i="1"/>
  <c r="AB906" i="1"/>
  <c r="AA906" i="1"/>
  <c r="Z906" i="1"/>
  <c r="Y906" i="1"/>
  <c r="X910" i="1"/>
  <c r="W910" i="1"/>
  <c r="AE910" i="1"/>
  <c r="AD910" i="1"/>
  <c r="AC910" i="1"/>
  <c r="AB910" i="1"/>
  <c r="AA910" i="1"/>
  <c r="Z910" i="1"/>
  <c r="Y910" i="1"/>
  <c r="X903" i="1"/>
  <c r="W903" i="1"/>
  <c r="AE903" i="1"/>
  <c r="AD903" i="1"/>
  <c r="AC903" i="1"/>
  <c r="AB903" i="1"/>
  <c r="AA903" i="1"/>
  <c r="Z903" i="1"/>
  <c r="Y903" i="1"/>
  <c r="X902" i="1"/>
  <c r="W902" i="1"/>
  <c r="AE902" i="1"/>
  <c r="AD902" i="1"/>
  <c r="AC902" i="1"/>
  <c r="AB902" i="1"/>
  <c r="AA902" i="1"/>
  <c r="Z902" i="1"/>
  <c r="Y902" i="1"/>
  <c r="X904" i="1"/>
  <c r="W904" i="1"/>
  <c r="AE904" i="1"/>
  <c r="AD904" i="1"/>
  <c r="AC904" i="1"/>
  <c r="AB904" i="1"/>
  <c r="AA904" i="1"/>
  <c r="Z904" i="1"/>
  <c r="Y904" i="1"/>
  <c r="X896" i="1"/>
  <c r="W896" i="1"/>
  <c r="AE896" i="1"/>
  <c r="AD896" i="1"/>
  <c r="AC896" i="1"/>
  <c r="AB896" i="1"/>
  <c r="AA896" i="1"/>
  <c r="Z896" i="1"/>
  <c r="Y896" i="1"/>
  <c r="X891" i="1"/>
  <c r="W891" i="1"/>
  <c r="AE891" i="1"/>
  <c r="AD891" i="1"/>
  <c r="AC891" i="1"/>
  <c r="AB891" i="1"/>
  <c r="AA891" i="1"/>
  <c r="Z891" i="1"/>
  <c r="Y891" i="1"/>
  <c r="X893" i="1"/>
  <c r="W893" i="1"/>
  <c r="AE893" i="1"/>
  <c r="AD893" i="1"/>
  <c r="AC893" i="1"/>
  <c r="AB893" i="1"/>
  <c r="AA893" i="1"/>
  <c r="Z893" i="1"/>
  <c r="Y893" i="1"/>
  <c r="X889" i="1"/>
  <c r="W889" i="1"/>
  <c r="AE889" i="1"/>
  <c r="AD889" i="1"/>
  <c r="AC889" i="1"/>
  <c r="AB889" i="1"/>
  <c r="AA889" i="1"/>
  <c r="Z889" i="1"/>
  <c r="Y889" i="1"/>
  <c r="X894" i="1"/>
  <c r="W894" i="1"/>
  <c r="AE894" i="1"/>
  <c r="AD894" i="1"/>
  <c r="AC894" i="1"/>
  <c r="AB894" i="1"/>
  <c r="AA894" i="1"/>
  <c r="Z894" i="1"/>
  <c r="Y894" i="1"/>
  <c r="X898" i="1"/>
  <c r="W898" i="1"/>
  <c r="AE898" i="1"/>
  <c r="AD898" i="1"/>
  <c r="AC898" i="1"/>
  <c r="AB898" i="1"/>
  <c r="AA898" i="1"/>
  <c r="Z898" i="1"/>
  <c r="Y898" i="1"/>
  <c r="X892" i="1"/>
  <c r="W892" i="1"/>
  <c r="AE892" i="1"/>
  <c r="AD892" i="1"/>
  <c r="AC892" i="1"/>
  <c r="AB892" i="1"/>
  <c r="AA892" i="1"/>
  <c r="Z892" i="1"/>
  <c r="Y892" i="1"/>
  <c r="X897" i="1"/>
  <c r="W897" i="1"/>
  <c r="AE897" i="1"/>
  <c r="AD897" i="1"/>
  <c r="AC897" i="1"/>
  <c r="AB897" i="1"/>
  <c r="AA897" i="1"/>
  <c r="Z897" i="1"/>
  <c r="Y897" i="1"/>
  <c r="X888" i="1"/>
  <c r="W888" i="1"/>
  <c r="AE888" i="1"/>
  <c r="AD888" i="1"/>
  <c r="AC888" i="1"/>
  <c r="AB888" i="1"/>
  <c r="AA888" i="1"/>
  <c r="Z888" i="1"/>
  <c r="Y888" i="1"/>
  <c r="X890" i="1"/>
  <c r="W890" i="1"/>
  <c r="AE890" i="1"/>
  <c r="AD890" i="1"/>
  <c r="AC890" i="1"/>
  <c r="AB890" i="1"/>
  <c r="AA890" i="1"/>
  <c r="Z890" i="1"/>
  <c r="Y890" i="1"/>
  <c r="X895" i="1"/>
  <c r="W895" i="1"/>
  <c r="AE895" i="1"/>
  <c r="AD895" i="1"/>
  <c r="AC895" i="1"/>
  <c r="AB895" i="1"/>
  <c r="AA895" i="1"/>
  <c r="Z895" i="1"/>
  <c r="Y895" i="1"/>
  <c r="X877" i="1"/>
  <c r="W877" i="1"/>
  <c r="AE877" i="1"/>
  <c r="AD877" i="1"/>
  <c r="AC877" i="1"/>
  <c r="AB877" i="1"/>
  <c r="AA877" i="1"/>
  <c r="Z877" i="1"/>
  <c r="Y877" i="1"/>
  <c r="X876" i="1"/>
  <c r="W876" i="1"/>
  <c r="AE876" i="1"/>
  <c r="AD876" i="1"/>
  <c r="AC876" i="1"/>
  <c r="AB876" i="1"/>
  <c r="AA876" i="1"/>
  <c r="Z876" i="1"/>
  <c r="Y876" i="1"/>
  <c r="X878" i="1"/>
  <c r="W878" i="1"/>
  <c r="AE878" i="1"/>
  <c r="AD878" i="1"/>
  <c r="AC878" i="1"/>
  <c r="AB878" i="1"/>
  <c r="AA878" i="1"/>
  <c r="Z878" i="1"/>
  <c r="Y878" i="1"/>
  <c r="X881" i="1"/>
  <c r="W881" i="1"/>
  <c r="AE881" i="1"/>
  <c r="AD881" i="1"/>
  <c r="AC881" i="1"/>
  <c r="AB881" i="1"/>
  <c r="AA881" i="1"/>
  <c r="Z881" i="1"/>
  <c r="Y881" i="1"/>
  <c r="X880" i="1"/>
  <c r="W880" i="1"/>
  <c r="AE880" i="1"/>
  <c r="AD880" i="1"/>
  <c r="AC880" i="1"/>
  <c r="AB880" i="1"/>
  <c r="AA880" i="1"/>
  <c r="Z880" i="1"/>
  <c r="Y880" i="1"/>
  <c r="X879" i="1"/>
  <c r="W879" i="1"/>
  <c r="AE879" i="1"/>
  <c r="AD879" i="1"/>
  <c r="AC879" i="1"/>
  <c r="AB879" i="1"/>
  <c r="AA879" i="1"/>
  <c r="Z879" i="1"/>
  <c r="Y879" i="1"/>
  <c r="X863" i="1"/>
  <c r="W863" i="1"/>
  <c r="AE863" i="1"/>
  <c r="AD863" i="1"/>
  <c r="AC863" i="1"/>
  <c r="AB863" i="1"/>
  <c r="AA863" i="1"/>
  <c r="Z863" i="1"/>
  <c r="Y863" i="1"/>
  <c r="X869" i="1"/>
  <c r="W869" i="1"/>
  <c r="AE869" i="1"/>
  <c r="AD869" i="1"/>
  <c r="AC869" i="1"/>
  <c r="AB869" i="1"/>
  <c r="AA869" i="1"/>
  <c r="Z869" i="1"/>
  <c r="Y869" i="1"/>
  <c r="X865" i="1"/>
  <c r="W865" i="1"/>
  <c r="AE865" i="1"/>
  <c r="AD865" i="1"/>
  <c r="AC865" i="1"/>
  <c r="AB865" i="1"/>
  <c r="AA865" i="1"/>
  <c r="Z865" i="1"/>
  <c r="Y865" i="1"/>
  <c r="X867" i="1"/>
  <c r="W867" i="1"/>
  <c r="AE867" i="1"/>
  <c r="AD867" i="1"/>
  <c r="AC867" i="1"/>
  <c r="AB867" i="1"/>
  <c r="AA867" i="1"/>
  <c r="Z867" i="1"/>
  <c r="Y867" i="1"/>
  <c r="X861" i="1"/>
  <c r="W861" i="1"/>
  <c r="AE861" i="1"/>
  <c r="AD861" i="1"/>
  <c r="AC861" i="1"/>
  <c r="AB861" i="1"/>
  <c r="AA861" i="1"/>
  <c r="Z861" i="1"/>
  <c r="Y861" i="1"/>
  <c r="X864" i="1"/>
  <c r="W864" i="1"/>
  <c r="AE864" i="1"/>
  <c r="AD864" i="1"/>
  <c r="AC864" i="1"/>
  <c r="AB864" i="1"/>
  <c r="AA864" i="1"/>
  <c r="Z864" i="1"/>
  <c r="Y864" i="1"/>
  <c r="X873" i="1"/>
  <c r="W873" i="1"/>
  <c r="AE873" i="1"/>
  <c r="AD873" i="1"/>
  <c r="AC873" i="1"/>
  <c r="AB873" i="1"/>
  <c r="AA873" i="1"/>
  <c r="Z873" i="1"/>
  <c r="Y873" i="1"/>
  <c r="X874" i="1"/>
  <c r="W874" i="1"/>
  <c r="AE874" i="1"/>
  <c r="AD874" i="1"/>
  <c r="AC874" i="1"/>
  <c r="AB874" i="1"/>
  <c r="AA874" i="1"/>
  <c r="Z874" i="1"/>
  <c r="Y874" i="1"/>
  <c r="X872" i="1"/>
  <c r="W872" i="1"/>
  <c r="AE872" i="1"/>
  <c r="AD872" i="1"/>
  <c r="AC872" i="1"/>
  <c r="AB872" i="1"/>
  <c r="AA872" i="1"/>
  <c r="Z872" i="1"/>
  <c r="Y872" i="1"/>
  <c r="X860" i="1"/>
  <c r="W860" i="1"/>
  <c r="AE860" i="1"/>
  <c r="AD860" i="1"/>
  <c r="AC860" i="1"/>
  <c r="AB860" i="1"/>
  <c r="AA860" i="1"/>
  <c r="Z860" i="1"/>
  <c r="Y860" i="1"/>
  <c r="X862" i="1"/>
  <c r="W862" i="1"/>
  <c r="AE862" i="1"/>
  <c r="AD862" i="1"/>
  <c r="AC862" i="1"/>
  <c r="AB862" i="1"/>
  <c r="AA862" i="1"/>
  <c r="Z862" i="1"/>
  <c r="Y862" i="1"/>
  <c r="X871" i="1"/>
  <c r="W871" i="1"/>
  <c r="AE871" i="1"/>
  <c r="AD871" i="1"/>
  <c r="AC871" i="1"/>
  <c r="AB871" i="1"/>
  <c r="AA871" i="1"/>
  <c r="Z871" i="1"/>
  <c r="Y871" i="1"/>
  <c r="X866" i="1"/>
  <c r="W866" i="1"/>
  <c r="AE866" i="1"/>
  <c r="AD866" i="1"/>
  <c r="AC866" i="1"/>
  <c r="AB866" i="1"/>
  <c r="AA866" i="1"/>
  <c r="Z866" i="1"/>
  <c r="Y866" i="1"/>
  <c r="X868" i="1"/>
  <c r="W868" i="1"/>
  <c r="AE868" i="1"/>
  <c r="AD868" i="1"/>
  <c r="AC868" i="1"/>
  <c r="AB868" i="1"/>
  <c r="AA868" i="1"/>
  <c r="Z868" i="1"/>
  <c r="Y868" i="1"/>
  <c r="X870" i="1"/>
  <c r="W870" i="1"/>
  <c r="AE870" i="1"/>
  <c r="AD870" i="1"/>
  <c r="AC870" i="1"/>
  <c r="AB870" i="1"/>
  <c r="AA870" i="1"/>
  <c r="Z870" i="1"/>
  <c r="Y870" i="1"/>
  <c r="X853" i="1"/>
  <c r="W853" i="1"/>
  <c r="AE853" i="1"/>
  <c r="AD853" i="1"/>
  <c r="AC853" i="1"/>
  <c r="AB853" i="1"/>
  <c r="AA853" i="1"/>
  <c r="Z853" i="1"/>
  <c r="Y853" i="1"/>
  <c r="X850" i="1"/>
  <c r="W850" i="1"/>
  <c r="AE850" i="1"/>
  <c r="AD850" i="1"/>
  <c r="AC850" i="1"/>
  <c r="AB850" i="1"/>
  <c r="AA850" i="1"/>
  <c r="Z850" i="1"/>
  <c r="Y850" i="1"/>
  <c r="X854" i="1"/>
  <c r="W854" i="1"/>
  <c r="AE854" i="1"/>
  <c r="AD854" i="1"/>
  <c r="AC854" i="1"/>
  <c r="AB854" i="1"/>
  <c r="AA854" i="1"/>
  <c r="Z854" i="1"/>
  <c r="Y854" i="1"/>
  <c r="X851" i="1"/>
  <c r="W851" i="1"/>
  <c r="AE851" i="1"/>
  <c r="AD851" i="1"/>
  <c r="AC851" i="1"/>
  <c r="AB851" i="1"/>
  <c r="AA851" i="1"/>
  <c r="Z851" i="1"/>
  <c r="Y851" i="1"/>
  <c r="X852" i="1"/>
  <c r="W852" i="1"/>
  <c r="AE852" i="1"/>
  <c r="AD852" i="1"/>
  <c r="AC852" i="1"/>
  <c r="AB852" i="1"/>
  <c r="AA852" i="1"/>
  <c r="Z852" i="1"/>
  <c r="Y852" i="1"/>
  <c r="X849" i="1"/>
  <c r="W849" i="1"/>
  <c r="AE849" i="1"/>
  <c r="AD849" i="1"/>
  <c r="AC849" i="1"/>
  <c r="AB849" i="1"/>
  <c r="AA849" i="1"/>
  <c r="Z849" i="1"/>
  <c r="Y849" i="1"/>
  <c r="X847" i="1"/>
  <c r="W847" i="1"/>
  <c r="AE847" i="1"/>
  <c r="AD847" i="1"/>
  <c r="AC847" i="1"/>
  <c r="AB847" i="1"/>
  <c r="AA847" i="1"/>
  <c r="Z847" i="1"/>
  <c r="Y847" i="1"/>
  <c r="X845" i="1"/>
  <c r="W845" i="1"/>
  <c r="AE845" i="1"/>
  <c r="AD845" i="1"/>
  <c r="AC845" i="1"/>
  <c r="AB845" i="1"/>
  <c r="AA845" i="1"/>
  <c r="Z845" i="1"/>
  <c r="Y845" i="1"/>
  <c r="X846" i="1"/>
  <c r="W846" i="1"/>
  <c r="AE846" i="1"/>
  <c r="AD846" i="1"/>
  <c r="AC846" i="1"/>
  <c r="AB846" i="1"/>
  <c r="AA846" i="1"/>
  <c r="Z846" i="1"/>
  <c r="Y846" i="1"/>
  <c r="X848" i="1"/>
  <c r="W848" i="1"/>
  <c r="AE848" i="1"/>
  <c r="AD848" i="1"/>
  <c r="AC848" i="1"/>
  <c r="AB848" i="1"/>
  <c r="AA848" i="1"/>
  <c r="Z848" i="1"/>
  <c r="Y848" i="1"/>
  <c r="X840" i="1"/>
  <c r="W840" i="1"/>
  <c r="AE840" i="1"/>
  <c r="AD840" i="1"/>
  <c r="AC840" i="1"/>
  <c r="AB840" i="1"/>
  <c r="AA840" i="1"/>
  <c r="Z840" i="1"/>
  <c r="Y840" i="1"/>
  <c r="X842" i="1"/>
  <c r="W842" i="1"/>
  <c r="AE842" i="1"/>
  <c r="AD842" i="1"/>
  <c r="AC842" i="1"/>
  <c r="AB842" i="1"/>
  <c r="AA842" i="1"/>
  <c r="Z842" i="1"/>
  <c r="Y842" i="1"/>
  <c r="X843" i="1"/>
  <c r="W843" i="1"/>
  <c r="AE843" i="1"/>
  <c r="AD843" i="1"/>
  <c r="AC843" i="1"/>
  <c r="AB843" i="1"/>
  <c r="AA843" i="1"/>
  <c r="Z843" i="1"/>
  <c r="Y843" i="1"/>
  <c r="X841" i="1"/>
  <c r="W841" i="1"/>
  <c r="AE841" i="1"/>
  <c r="AD841" i="1"/>
  <c r="AC841" i="1"/>
  <c r="AB841" i="1"/>
  <c r="AA841" i="1"/>
  <c r="Z841" i="1"/>
  <c r="Y841" i="1"/>
  <c r="X844" i="1"/>
  <c r="W844" i="1"/>
  <c r="AE844" i="1"/>
  <c r="AD844" i="1"/>
  <c r="AC844" i="1"/>
  <c r="AB844" i="1"/>
  <c r="AA844" i="1"/>
  <c r="Z844" i="1"/>
  <c r="Y844" i="1"/>
  <c r="X834" i="1"/>
  <c r="W834" i="1"/>
  <c r="AE834" i="1"/>
  <c r="AD834" i="1"/>
  <c r="AC834" i="1"/>
  <c r="AB834" i="1"/>
  <c r="AA834" i="1"/>
  <c r="Z834" i="1"/>
  <c r="Y834" i="1"/>
  <c r="X835" i="1"/>
  <c r="W835" i="1"/>
  <c r="AE835" i="1"/>
  <c r="AD835" i="1"/>
  <c r="AC835" i="1"/>
  <c r="AB835" i="1"/>
  <c r="AA835" i="1"/>
  <c r="Z835" i="1"/>
  <c r="Y835" i="1"/>
  <c r="X832" i="1"/>
  <c r="W832" i="1"/>
  <c r="AE832" i="1"/>
  <c r="AD832" i="1"/>
  <c r="AC832" i="1"/>
  <c r="AB832" i="1"/>
  <c r="AA832" i="1"/>
  <c r="Z832" i="1"/>
  <c r="Y832" i="1"/>
  <c r="X833" i="1"/>
  <c r="W833" i="1"/>
  <c r="AE833" i="1"/>
  <c r="AD833" i="1"/>
  <c r="AC833" i="1"/>
  <c r="AB833" i="1"/>
  <c r="AA833" i="1"/>
  <c r="Z833" i="1"/>
  <c r="Y833" i="1"/>
  <c r="X829" i="1"/>
  <c r="W829" i="1"/>
  <c r="AE829" i="1"/>
  <c r="AD829" i="1"/>
  <c r="AC829" i="1"/>
  <c r="AB829" i="1"/>
  <c r="AA829" i="1"/>
  <c r="Z829" i="1"/>
  <c r="Y829" i="1"/>
  <c r="X831" i="1"/>
  <c r="W831" i="1"/>
  <c r="AE831" i="1"/>
  <c r="AD831" i="1"/>
  <c r="AC831" i="1"/>
  <c r="AB831" i="1"/>
  <c r="AA831" i="1"/>
  <c r="Z831" i="1"/>
  <c r="Y831" i="1"/>
  <c r="X828" i="1"/>
  <c r="W828" i="1"/>
  <c r="AE828" i="1"/>
  <c r="AD828" i="1"/>
  <c r="AC828" i="1"/>
  <c r="AB828" i="1"/>
  <c r="AA828" i="1"/>
  <c r="Z828" i="1"/>
  <c r="Y828" i="1"/>
  <c r="X830" i="1"/>
  <c r="W830" i="1"/>
  <c r="AE830" i="1"/>
  <c r="AD830" i="1"/>
  <c r="AC830" i="1"/>
  <c r="AB830" i="1"/>
  <c r="AA830" i="1"/>
  <c r="Z830" i="1"/>
  <c r="Y830" i="1"/>
  <c r="X822" i="1"/>
  <c r="W822" i="1"/>
  <c r="AE822" i="1"/>
  <c r="AD822" i="1"/>
  <c r="AC822" i="1"/>
  <c r="AB822" i="1"/>
  <c r="AA822" i="1"/>
  <c r="Z822" i="1"/>
  <c r="Y822" i="1"/>
  <c r="X823" i="1"/>
  <c r="W823" i="1"/>
  <c r="AE823" i="1"/>
  <c r="AD823" i="1"/>
  <c r="AC823" i="1"/>
  <c r="AB823" i="1"/>
  <c r="AA823" i="1"/>
  <c r="Z823" i="1"/>
  <c r="Y823" i="1"/>
  <c r="X820" i="1"/>
  <c r="W820" i="1"/>
  <c r="AE820" i="1"/>
  <c r="AD820" i="1"/>
  <c r="AC820" i="1"/>
  <c r="AB820" i="1"/>
  <c r="AA820" i="1"/>
  <c r="Z820" i="1"/>
  <c r="Y820" i="1"/>
  <c r="X819" i="1"/>
  <c r="W819" i="1"/>
  <c r="AE819" i="1"/>
  <c r="AD819" i="1"/>
  <c r="AC819" i="1"/>
  <c r="AB819" i="1"/>
  <c r="AA819" i="1"/>
  <c r="Z819" i="1"/>
  <c r="Y819" i="1"/>
  <c r="X825" i="1"/>
  <c r="W825" i="1"/>
  <c r="AE825" i="1"/>
  <c r="AD825" i="1"/>
  <c r="AC825" i="1"/>
  <c r="AB825" i="1"/>
  <c r="AA825" i="1"/>
  <c r="Z825" i="1"/>
  <c r="Y825" i="1"/>
  <c r="X821" i="1"/>
  <c r="W821" i="1"/>
  <c r="AE821" i="1"/>
  <c r="AD821" i="1"/>
  <c r="AC821" i="1"/>
  <c r="AB821" i="1"/>
  <c r="AA821" i="1"/>
  <c r="Z821" i="1"/>
  <c r="Y821" i="1"/>
  <c r="X824" i="1"/>
  <c r="W824" i="1"/>
  <c r="AE824" i="1"/>
  <c r="AD824" i="1"/>
  <c r="AC824" i="1"/>
  <c r="AB824" i="1"/>
  <c r="AA824" i="1"/>
  <c r="Z824" i="1"/>
  <c r="Y824" i="1"/>
  <c r="X803" i="1"/>
  <c r="W803" i="1"/>
  <c r="AE803" i="1"/>
  <c r="AD803" i="1"/>
  <c r="AC803" i="1"/>
  <c r="AB803" i="1"/>
  <c r="AA803" i="1"/>
  <c r="Z803" i="1"/>
  <c r="Y803" i="1"/>
  <c r="X802" i="1"/>
  <c r="W802" i="1"/>
  <c r="AE802" i="1"/>
  <c r="AD802" i="1"/>
  <c r="AC802" i="1"/>
  <c r="AB802" i="1"/>
  <c r="AA802" i="1"/>
  <c r="Z802" i="1"/>
  <c r="Y802" i="1"/>
  <c r="X814" i="1"/>
  <c r="W814" i="1"/>
  <c r="AE814" i="1"/>
  <c r="AD814" i="1"/>
  <c r="AC814" i="1"/>
  <c r="AB814" i="1"/>
  <c r="AA814" i="1"/>
  <c r="Z814" i="1"/>
  <c r="Y814" i="1"/>
  <c r="X806" i="1"/>
  <c r="W806" i="1"/>
  <c r="AE806" i="1"/>
  <c r="AD806" i="1"/>
  <c r="AC806" i="1"/>
  <c r="AB806" i="1"/>
  <c r="AA806" i="1"/>
  <c r="Z806" i="1"/>
  <c r="Y806" i="1"/>
  <c r="X812" i="1"/>
  <c r="W812" i="1"/>
  <c r="AE812" i="1"/>
  <c r="AD812" i="1"/>
  <c r="AC812" i="1"/>
  <c r="AB812" i="1"/>
  <c r="AA812" i="1"/>
  <c r="Z812" i="1"/>
  <c r="Y812" i="1"/>
  <c r="X804" i="1"/>
  <c r="W804" i="1"/>
  <c r="AE804" i="1"/>
  <c r="AD804" i="1"/>
  <c r="AC804" i="1"/>
  <c r="AB804" i="1"/>
  <c r="AA804" i="1"/>
  <c r="Z804" i="1"/>
  <c r="Y804" i="1"/>
  <c r="X816" i="1"/>
  <c r="W816" i="1"/>
  <c r="AE816" i="1"/>
  <c r="AD816" i="1"/>
  <c r="AC816" i="1"/>
  <c r="AB816" i="1"/>
  <c r="AA816" i="1"/>
  <c r="Z816" i="1"/>
  <c r="Y816" i="1"/>
  <c r="X809" i="1"/>
  <c r="W809" i="1"/>
  <c r="AE809" i="1"/>
  <c r="AD809" i="1"/>
  <c r="AC809" i="1"/>
  <c r="AB809" i="1"/>
  <c r="AA809" i="1"/>
  <c r="Z809" i="1"/>
  <c r="Y809" i="1"/>
  <c r="X807" i="1"/>
  <c r="W807" i="1"/>
  <c r="AE807" i="1"/>
  <c r="AD807" i="1"/>
  <c r="AC807" i="1"/>
  <c r="AB807" i="1"/>
  <c r="AA807" i="1"/>
  <c r="Z807" i="1"/>
  <c r="Y807" i="1"/>
  <c r="X805" i="1"/>
  <c r="W805" i="1"/>
  <c r="AE805" i="1"/>
  <c r="AD805" i="1"/>
  <c r="AC805" i="1"/>
  <c r="AB805" i="1"/>
  <c r="AA805" i="1"/>
  <c r="Z805" i="1"/>
  <c r="Y805" i="1"/>
  <c r="X813" i="1"/>
  <c r="W813" i="1"/>
  <c r="AE813" i="1"/>
  <c r="AD813" i="1"/>
  <c r="AC813" i="1"/>
  <c r="AB813" i="1"/>
  <c r="AA813" i="1"/>
  <c r="Z813" i="1"/>
  <c r="Y813" i="1"/>
  <c r="X808" i="1"/>
  <c r="W808" i="1"/>
  <c r="AE808" i="1"/>
  <c r="AD808" i="1"/>
  <c r="AC808" i="1"/>
  <c r="AB808" i="1"/>
  <c r="AA808" i="1"/>
  <c r="Z808" i="1"/>
  <c r="Y808" i="1"/>
  <c r="X811" i="1"/>
  <c r="W811" i="1"/>
  <c r="AE811" i="1"/>
  <c r="AD811" i="1"/>
  <c r="AC811" i="1"/>
  <c r="AB811" i="1"/>
  <c r="AA811" i="1"/>
  <c r="Z811" i="1"/>
  <c r="Y811" i="1"/>
  <c r="X810" i="1"/>
  <c r="W810" i="1"/>
  <c r="AE810" i="1"/>
  <c r="AD810" i="1"/>
  <c r="AC810" i="1"/>
  <c r="AB810" i="1"/>
  <c r="AA810" i="1"/>
  <c r="Z810" i="1"/>
  <c r="Y810" i="1"/>
  <c r="X815" i="1"/>
  <c r="W815" i="1"/>
  <c r="AE815" i="1"/>
  <c r="AD815" i="1"/>
  <c r="AC815" i="1"/>
  <c r="AB815" i="1"/>
  <c r="AA815" i="1"/>
  <c r="Z815" i="1"/>
  <c r="Y815" i="1"/>
  <c r="X787" i="1"/>
  <c r="W787" i="1"/>
  <c r="AE787" i="1"/>
  <c r="AD787" i="1"/>
  <c r="AC787" i="1"/>
  <c r="AB787" i="1"/>
  <c r="AA787" i="1"/>
  <c r="Z787" i="1"/>
  <c r="Y787" i="1"/>
  <c r="X801" i="1"/>
  <c r="W801" i="1"/>
  <c r="AD801" i="1"/>
  <c r="AC801" i="1"/>
  <c r="AB801" i="1"/>
  <c r="AA801" i="1"/>
  <c r="Z801" i="1"/>
  <c r="Y801" i="1"/>
  <c r="X792" i="1"/>
  <c r="W792" i="1"/>
  <c r="AE792" i="1"/>
  <c r="AD792" i="1"/>
  <c r="AC792" i="1"/>
  <c r="AB792" i="1"/>
  <c r="AA792" i="1"/>
  <c r="Z792" i="1"/>
  <c r="Y792" i="1"/>
  <c r="X790" i="1"/>
  <c r="W790" i="1"/>
  <c r="AE790" i="1"/>
  <c r="AD790" i="1"/>
  <c r="AC790" i="1"/>
  <c r="AB790" i="1"/>
  <c r="AA790" i="1"/>
  <c r="Z790" i="1"/>
  <c r="Y790" i="1"/>
  <c r="X783" i="1"/>
  <c r="W783" i="1"/>
  <c r="AE783" i="1"/>
  <c r="AD783" i="1"/>
  <c r="AC783" i="1"/>
  <c r="AB783" i="1"/>
  <c r="AA783" i="1"/>
  <c r="Z783" i="1"/>
  <c r="Y783" i="1"/>
  <c r="X785" i="1"/>
  <c r="W785" i="1"/>
  <c r="AE785" i="1"/>
  <c r="AD785" i="1"/>
  <c r="AC785" i="1"/>
  <c r="AB785" i="1"/>
  <c r="AA785" i="1"/>
  <c r="Z785" i="1"/>
  <c r="Y785" i="1"/>
  <c r="X797" i="1"/>
  <c r="W797" i="1"/>
  <c r="AE797" i="1"/>
  <c r="AD797" i="1"/>
  <c r="AC797" i="1"/>
  <c r="AB797" i="1"/>
  <c r="AA797" i="1"/>
  <c r="Z797" i="1"/>
  <c r="Y797" i="1"/>
  <c r="X780" i="1"/>
  <c r="W780" i="1"/>
  <c r="AE780" i="1"/>
  <c r="AD780" i="1"/>
  <c r="AC780" i="1"/>
  <c r="AB780" i="1"/>
  <c r="AA780" i="1"/>
  <c r="Z780" i="1"/>
  <c r="Y780" i="1"/>
  <c r="X788" i="1"/>
  <c r="W788" i="1"/>
  <c r="AE788" i="1"/>
  <c r="AD788" i="1"/>
  <c r="AC788" i="1"/>
  <c r="AB788" i="1"/>
  <c r="AA788" i="1"/>
  <c r="Z788" i="1"/>
  <c r="Y788" i="1"/>
  <c r="X791" i="1"/>
  <c r="W791" i="1"/>
  <c r="AE791" i="1"/>
  <c r="AD791" i="1"/>
  <c r="AC791" i="1"/>
  <c r="AB791" i="1"/>
  <c r="AA791" i="1"/>
  <c r="Z791" i="1"/>
  <c r="Y791" i="1"/>
  <c r="X795" i="1"/>
  <c r="W795" i="1"/>
  <c r="AE795" i="1"/>
  <c r="AD795" i="1"/>
  <c r="AC795" i="1"/>
  <c r="AB795" i="1"/>
  <c r="AA795" i="1"/>
  <c r="Z795" i="1"/>
  <c r="Y795" i="1"/>
  <c r="X793" i="1"/>
  <c r="W793" i="1"/>
  <c r="AE793" i="1"/>
  <c r="AD793" i="1"/>
  <c r="AC793" i="1"/>
  <c r="AB793" i="1"/>
  <c r="AA793" i="1"/>
  <c r="Z793" i="1"/>
  <c r="Y793" i="1"/>
  <c r="X784" i="1"/>
  <c r="W784" i="1"/>
  <c r="AE784" i="1"/>
  <c r="AD784" i="1"/>
  <c r="AC784" i="1"/>
  <c r="AB784" i="1"/>
  <c r="AA784" i="1"/>
  <c r="Z784" i="1"/>
  <c r="Y784" i="1"/>
  <c r="X789" i="1"/>
  <c r="W789" i="1"/>
  <c r="AE789" i="1"/>
  <c r="AD789" i="1"/>
  <c r="AC789" i="1"/>
  <c r="AB789" i="1"/>
  <c r="AA789" i="1"/>
  <c r="Z789" i="1"/>
  <c r="Y789" i="1"/>
  <c r="X781" i="1"/>
  <c r="W781" i="1"/>
  <c r="AE781" i="1"/>
  <c r="AD781" i="1"/>
  <c r="AC781" i="1"/>
  <c r="AB781" i="1"/>
  <c r="AA781" i="1"/>
  <c r="Z781" i="1"/>
  <c r="Y781" i="1"/>
  <c r="X782" i="1"/>
  <c r="W782" i="1"/>
  <c r="AE782" i="1"/>
  <c r="AD782" i="1"/>
  <c r="AC782" i="1"/>
  <c r="AB782" i="1"/>
  <c r="AA782" i="1"/>
  <c r="Z782" i="1"/>
  <c r="Y782" i="1"/>
  <c r="X794" i="1"/>
  <c r="W794" i="1"/>
  <c r="AE794" i="1"/>
  <c r="AD794" i="1"/>
  <c r="AC794" i="1"/>
  <c r="AB794" i="1"/>
  <c r="AA794" i="1"/>
  <c r="Z794" i="1"/>
  <c r="Y794" i="1"/>
  <c r="X786" i="1"/>
  <c r="W786" i="1"/>
  <c r="AE786" i="1"/>
  <c r="AD786" i="1"/>
  <c r="AC786" i="1"/>
  <c r="AB786" i="1"/>
  <c r="AA786" i="1"/>
  <c r="Z786" i="1"/>
  <c r="Y786" i="1"/>
  <c r="X796" i="1"/>
  <c r="W796" i="1"/>
  <c r="AE796" i="1"/>
  <c r="AD796" i="1"/>
  <c r="AC796" i="1"/>
  <c r="AB796" i="1"/>
  <c r="AA796" i="1"/>
  <c r="Z796" i="1"/>
  <c r="Y796" i="1"/>
  <c r="X772" i="1"/>
  <c r="W772" i="1"/>
  <c r="AE772" i="1"/>
  <c r="AD772" i="1"/>
  <c r="AC772" i="1"/>
  <c r="AB772" i="1"/>
  <c r="AA772" i="1"/>
  <c r="Z772" i="1"/>
  <c r="Y772" i="1"/>
  <c r="X771" i="1"/>
  <c r="W771" i="1"/>
  <c r="AE771" i="1"/>
  <c r="AD771" i="1"/>
  <c r="AC771" i="1"/>
  <c r="AB771" i="1"/>
  <c r="AA771" i="1"/>
  <c r="Z771" i="1"/>
  <c r="Y771" i="1"/>
  <c r="X774" i="1"/>
  <c r="W774" i="1"/>
  <c r="AE774" i="1"/>
  <c r="AD774" i="1"/>
  <c r="AC774" i="1"/>
  <c r="AB774" i="1"/>
  <c r="AA774" i="1"/>
  <c r="Z774" i="1"/>
  <c r="Y774" i="1"/>
  <c r="X773" i="1"/>
  <c r="W773" i="1"/>
  <c r="AE773" i="1"/>
  <c r="AD773" i="1"/>
  <c r="AC773" i="1"/>
  <c r="AB773" i="1"/>
  <c r="AA773" i="1"/>
  <c r="Z773" i="1"/>
  <c r="Y773" i="1"/>
  <c r="X764" i="1"/>
  <c r="W764" i="1"/>
  <c r="AE764" i="1"/>
  <c r="AD764" i="1"/>
  <c r="AC764" i="1"/>
  <c r="AB764" i="1"/>
  <c r="AA764" i="1"/>
  <c r="Z764" i="1"/>
  <c r="Y764" i="1"/>
  <c r="X765" i="1"/>
  <c r="W765" i="1"/>
  <c r="AE765" i="1"/>
  <c r="AD765" i="1"/>
  <c r="AC765" i="1"/>
  <c r="AB765" i="1"/>
  <c r="AA765" i="1"/>
  <c r="Z765" i="1"/>
  <c r="Y765" i="1"/>
  <c r="X763" i="1"/>
  <c r="W763" i="1"/>
  <c r="AE763" i="1"/>
  <c r="AD763" i="1"/>
  <c r="AC763" i="1"/>
  <c r="AB763" i="1"/>
  <c r="AA763" i="1"/>
  <c r="Z763" i="1"/>
  <c r="Y763" i="1"/>
  <c r="X757" i="1"/>
  <c r="W757" i="1"/>
  <c r="AE757" i="1"/>
  <c r="AD757" i="1"/>
  <c r="AC757" i="1"/>
  <c r="AB757" i="1"/>
  <c r="AA757" i="1"/>
  <c r="Z757" i="1"/>
  <c r="Y757" i="1"/>
  <c r="X749" i="1"/>
  <c r="W749" i="1"/>
  <c r="AE749" i="1"/>
  <c r="AD749" i="1"/>
  <c r="AC749" i="1"/>
  <c r="AB749" i="1"/>
  <c r="AA749" i="1"/>
  <c r="Z749" i="1"/>
  <c r="Y749" i="1"/>
  <c r="AD751" i="1"/>
  <c r="AC751" i="1"/>
  <c r="AB751" i="1"/>
  <c r="AA751" i="1"/>
  <c r="Z751" i="1"/>
  <c r="X733" i="1"/>
  <c r="W733" i="1"/>
  <c r="AE733" i="1"/>
  <c r="AD733" i="1"/>
  <c r="AC733" i="1"/>
  <c r="AB733" i="1"/>
  <c r="AA733" i="1"/>
  <c r="Z733" i="1"/>
  <c r="Y733" i="1"/>
  <c r="X734" i="1"/>
  <c r="W734" i="1"/>
  <c r="AE734" i="1"/>
  <c r="AD734" i="1"/>
  <c r="AC734" i="1"/>
  <c r="AB734" i="1"/>
  <c r="AA734" i="1"/>
  <c r="Z734" i="1"/>
  <c r="Y734" i="1"/>
  <c r="X737" i="1"/>
  <c r="W737" i="1"/>
  <c r="AE737" i="1"/>
  <c r="AD737" i="1"/>
  <c r="AC737" i="1"/>
  <c r="AB737" i="1"/>
  <c r="AA737" i="1"/>
  <c r="Z737" i="1"/>
  <c r="Y737" i="1"/>
  <c r="X740" i="1"/>
  <c r="W740" i="1"/>
  <c r="AE740" i="1"/>
  <c r="AD740" i="1"/>
  <c r="AC740" i="1"/>
  <c r="AB740" i="1"/>
  <c r="AA740" i="1"/>
  <c r="Z740" i="1"/>
  <c r="Y740" i="1"/>
  <c r="X745" i="1"/>
  <c r="W745" i="1"/>
  <c r="AE745" i="1"/>
  <c r="AD745" i="1"/>
  <c r="AC745" i="1"/>
  <c r="AB745" i="1"/>
  <c r="AA745" i="1"/>
  <c r="Z745" i="1"/>
  <c r="Y745" i="1"/>
  <c r="X746" i="1"/>
  <c r="W746" i="1"/>
  <c r="AE746" i="1"/>
  <c r="AD746" i="1"/>
  <c r="AC746" i="1"/>
  <c r="AB746" i="1"/>
  <c r="AA746" i="1"/>
  <c r="Z746" i="1"/>
  <c r="Y746" i="1"/>
  <c r="X736" i="1"/>
  <c r="W736" i="1"/>
  <c r="AE736" i="1"/>
  <c r="AD736" i="1"/>
  <c r="AC736" i="1"/>
  <c r="AB736" i="1"/>
  <c r="AA736" i="1"/>
  <c r="Z736" i="1"/>
  <c r="Y736" i="1"/>
  <c r="X735" i="1"/>
  <c r="W735" i="1"/>
  <c r="AE735" i="1"/>
  <c r="AD735" i="1"/>
  <c r="AC735" i="1"/>
  <c r="AB735" i="1"/>
  <c r="AA735" i="1"/>
  <c r="Z735" i="1"/>
  <c r="Y735" i="1"/>
  <c r="X738" i="1"/>
  <c r="W738" i="1"/>
  <c r="AE738" i="1"/>
  <c r="AD738" i="1"/>
  <c r="AC738" i="1"/>
  <c r="AB738" i="1"/>
  <c r="AA738" i="1"/>
  <c r="Z738" i="1"/>
  <c r="Y738" i="1"/>
  <c r="X742" i="1"/>
  <c r="W742" i="1"/>
  <c r="AE742" i="1"/>
  <c r="AD742" i="1"/>
  <c r="AC742" i="1"/>
  <c r="AB742" i="1"/>
  <c r="AA742" i="1"/>
  <c r="Z742" i="1"/>
  <c r="Y742" i="1"/>
  <c r="X741" i="1"/>
  <c r="W741" i="1"/>
  <c r="AE741" i="1"/>
  <c r="AD741" i="1"/>
  <c r="AC741" i="1"/>
  <c r="AB741" i="1"/>
  <c r="AA741" i="1"/>
  <c r="Z741" i="1"/>
  <c r="Y741" i="1"/>
  <c r="X739" i="1"/>
  <c r="W739" i="1"/>
  <c r="AE739" i="1"/>
  <c r="AD739" i="1"/>
  <c r="AC739" i="1"/>
  <c r="AB739" i="1"/>
  <c r="AA739" i="1"/>
  <c r="Z739" i="1"/>
  <c r="Y739" i="1"/>
  <c r="X743" i="1"/>
  <c r="W743" i="1"/>
  <c r="AE743" i="1"/>
  <c r="AD743" i="1"/>
  <c r="AC743" i="1"/>
  <c r="AB743" i="1"/>
  <c r="AA743" i="1"/>
  <c r="Z743" i="1"/>
  <c r="Y743" i="1"/>
  <c r="X744" i="1"/>
  <c r="W744" i="1"/>
  <c r="AE744" i="1"/>
  <c r="AD744" i="1"/>
  <c r="AC744" i="1"/>
  <c r="AB744" i="1"/>
  <c r="AA744" i="1"/>
  <c r="Z744" i="1"/>
  <c r="Y744" i="1"/>
  <c r="X719" i="1"/>
  <c r="W719" i="1"/>
  <c r="AE719" i="1"/>
  <c r="AD719" i="1"/>
  <c r="AC719" i="1"/>
  <c r="AB719" i="1"/>
  <c r="AA719" i="1"/>
  <c r="Z719" i="1"/>
  <c r="Y719" i="1"/>
  <c r="X729" i="1"/>
  <c r="W729" i="1"/>
  <c r="AE729" i="1"/>
  <c r="AD729" i="1"/>
  <c r="AC729" i="1"/>
  <c r="AB729" i="1"/>
  <c r="AA729" i="1"/>
  <c r="Z729" i="1"/>
  <c r="Y729" i="1"/>
  <c r="X720" i="1"/>
  <c r="W720" i="1"/>
  <c r="AE720" i="1"/>
  <c r="AD720" i="1"/>
  <c r="AC720" i="1"/>
  <c r="AB720" i="1"/>
  <c r="AA720" i="1"/>
  <c r="Z720" i="1"/>
  <c r="Y720" i="1"/>
  <c r="X723" i="1"/>
  <c r="W723" i="1"/>
  <c r="AE723" i="1"/>
  <c r="AD723" i="1"/>
  <c r="AC723" i="1"/>
  <c r="AB723" i="1"/>
  <c r="AA723" i="1"/>
  <c r="Z723" i="1"/>
  <c r="Y723" i="1"/>
  <c r="X724" i="1"/>
  <c r="W724" i="1"/>
  <c r="AE724" i="1"/>
  <c r="AD724" i="1"/>
  <c r="AC724" i="1"/>
  <c r="AB724" i="1"/>
  <c r="AA724" i="1"/>
  <c r="Z724" i="1"/>
  <c r="Y724" i="1"/>
  <c r="X725" i="1"/>
  <c r="W725" i="1"/>
  <c r="AE725" i="1"/>
  <c r="AD725" i="1"/>
  <c r="AC725" i="1"/>
  <c r="AB725" i="1"/>
  <c r="AA725" i="1"/>
  <c r="Z725" i="1"/>
  <c r="Y725" i="1"/>
  <c r="X727" i="1"/>
  <c r="W727" i="1"/>
  <c r="AE727" i="1"/>
  <c r="AD727" i="1"/>
  <c r="AC727" i="1"/>
  <c r="AB727" i="1"/>
  <c r="AA727" i="1"/>
  <c r="Z727" i="1"/>
  <c r="Y727" i="1"/>
  <c r="X728" i="1"/>
  <c r="W728" i="1"/>
  <c r="AE728" i="1"/>
  <c r="AD728" i="1"/>
  <c r="AC728" i="1"/>
  <c r="AB728" i="1"/>
  <c r="AA728" i="1"/>
  <c r="Z728" i="1"/>
  <c r="Y728" i="1"/>
  <c r="X726" i="1"/>
  <c r="W726" i="1"/>
  <c r="AE726" i="1"/>
  <c r="AD726" i="1"/>
  <c r="AC726" i="1"/>
  <c r="AB726" i="1"/>
  <c r="AA726" i="1"/>
  <c r="Z726" i="1"/>
  <c r="Y726" i="1"/>
  <c r="X722" i="1"/>
  <c r="W722" i="1"/>
  <c r="AE722" i="1"/>
  <c r="AD722" i="1"/>
  <c r="AC722" i="1"/>
  <c r="AB722" i="1"/>
  <c r="AA722" i="1"/>
  <c r="Z722" i="1"/>
  <c r="Y722" i="1"/>
  <c r="X721" i="1"/>
  <c r="W721" i="1"/>
  <c r="AE721" i="1"/>
  <c r="AD721" i="1"/>
  <c r="AC721" i="1"/>
  <c r="AB721" i="1"/>
  <c r="AA721" i="1"/>
  <c r="Z721" i="1"/>
  <c r="Y721" i="1"/>
  <c r="X730" i="1"/>
  <c r="W730" i="1"/>
  <c r="AE730" i="1"/>
  <c r="AD730" i="1"/>
  <c r="AC730" i="1"/>
  <c r="AB730" i="1"/>
  <c r="AA730" i="1"/>
  <c r="Z730" i="1"/>
  <c r="Y730" i="1"/>
  <c r="X711" i="1"/>
  <c r="W711" i="1"/>
  <c r="AE711" i="1"/>
  <c r="AD711" i="1"/>
  <c r="AC711" i="1"/>
  <c r="AB711" i="1"/>
  <c r="AA711" i="1"/>
  <c r="Z711" i="1"/>
  <c r="Y711" i="1"/>
  <c r="X715" i="1"/>
  <c r="W715" i="1"/>
  <c r="AE715" i="1"/>
  <c r="AD715" i="1"/>
  <c r="AC715" i="1"/>
  <c r="AB715" i="1"/>
  <c r="AA715" i="1"/>
  <c r="Z715" i="1"/>
  <c r="Y715" i="1"/>
  <c r="X713" i="1"/>
  <c r="W713" i="1"/>
  <c r="AE713" i="1"/>
  <c r="AD713" i="1"/>
  <c r="AC713" i="1"/>
  <c r="AB713" i="1"/>
  <c r="AA713" i="1"/>
  <c r="Z713" i="1"/>
  <c r="Y713" i="1"/>
  <c r="X714" i="1"/>
  <c r="W714" i="1"/>
  <c r="AE714" i="1"/>
  <c r="AD714" i="1"/>
  <c r="AC714" i="1"/>
  <c r="AB714" i="1"/>
  <c r="AA714" i="1"/>
  <c r="Z714" i="1"/>
  <c r="Y714" i="1"/>
  <c r="X712" i="1"/>
  <c r="W712" i="1"/>
  <c r="AE712" i="1"/>
  <c r="AD712" i="1"/>
  <c r="AC712" i="1"/>
  <c r="AB712" i="1"/>
  <c r="AA712" i="1"/>
  <c r="Z712" i="1"/>
  <c r="Y712" i="1"/>
  <c r="X696" i="1"/>
  <c r="W696" i="1"/>
  <c r="AE696" i="1"/>
  <c r="AD696" i="1"/>
  <c r="AC696" i="1"/>
  <c r="AB696" i="1"/>
  <c r="AA696" i="1"/>
  <c r="Z696" i="1"/>
  <c r="Y696" i="1"/>
  <c r="X697" i="1"/>
  <c r="W697" i="1"/>
  <c r="AE697" i="1"/>
  <c r="AD697" i="1"/>
  <c r="AC697" i="1"/>
  <c r="AB697" i="1"/>
  <c r="AA697" i="1"/>
  <c r="Z697" i="1"/>
  <c r="Y697" i="1"/>
  <c r="X699" i="1"/>
  <c r="W699" i="1"/>
  <c r="AE699" i="1"/>
  <c r="AD699" i="1"/>
  <c r="AC699" i="1"/>
  <c r="AB699" i="1"/>
  <c r="AA699" i="1"/>
  <c r="Z699" i="1"/>
  <c r="Y699" i="1"/>
  <c r="X700" i="1"/>
  <c r="W700" i="1"/>
  <c r="AE700" i="1"/>
  <c r="AD700" i="1"/>
  <c r="AC700" i="1"/>
  <c r="AB700" i="1"/>
  <c r="AA700" i="1"/>
  <c r="Z700" i="1"/>
  <c r="Y700" i="1"/>
  <c r="X698" i="1"/>
  <c r="W698" i="1"/>
  <c r="AE698" i="1"/>
  <c r="AD698" i="1"/>
  <c r="AC698" i="1"/>
  <c r="AB698" i="1"/>
  <c r="AA698" i="1"/>
  <c r="Z698" i="1"/>
  <c r="Y698" i="1"/>
  <c r="X701" i="1"/>
  <c r="W701" i="1"/>
  <c r="AE701" i="1"/>
  <c r="AD701" i="1"/>
  <c r="AC701" i="1"/>
  <c r="AB701" i="1"/>
  <c r="AA701" i="1"/>
  <c r="Z701" i="1"/>
  <c r="Y701" i="1"/>
  <c r="X688" i="1"/>
  <c r="W688" i="1"/>
  <c r="AE688" i="1"/>
  <c r="AD688" i="1"/>
  <c r="AC688" i="1"/>
  <c r="AB688" i="1"/>
  <c r="AA688" i="1"/>
  <c r="Z688" i="1"/>
  <c r="Y688" i="1"/>
  <c r="X687" i="1"/>
  <c r="W687" i="1"/>
  <c r="AE687" i="1"/>
  <c r="AD687" i="1"/>
  <c r="AC687" i="1"/>
  <c r="AB687" i="1"/>
  <c r="AA687" i="1"/>
  <c r="Z687" i="1"/>
  <c r="Y687" i="1"/>
  <c r="X689" i="1"/>
  <c r="W689" i="1"/>
  <c r="AE689" i="1"/>
  <c r="AD689" i="1"/>
  <c r="AC689" i="1"/>
  <c r="AB689" i="1"/>
  <c r="AA689" i="1"/>
  <c r="Z689" i="1"/>
  <c r="Y689" i="1"/>
  <c r="X694" i="1"/>
  <c r="W694" i="1"/>
  <c r="AE694" i="1"/>
  <c r="AD694" i="1"/>
  <c r="AC694" i="1"/>
  <c r="AB694" i="1"/>
  <c r="AA694" i="1"/>
  <c r="Z694" i="1"/>
  <c r="Y694" i="1"/>
  <c r="X691" i="1"/>
  <c r="W691" i="1"/>
  <c r="AE691" i="1"/>
  <c r="AD691" i="1"/>
  <c r="AC691" i="1"/>
  <c r="AB691" i="1"/>
  <c r="AA691" i="1"/>
  <c r="Z691" i="1"/>
  <c r="Y691" i="1"/>
  <c r="X692" i="1"/>
  <c r="W692" i="1"/>
  <c r="AE692" i="1"/>
  <c r="AD692" i="1"/>
  <c r="AC692" i="1"/>
  <c r="AB692" i="1"/>
  <c r="AA692" i="1"/>
  <c r="Z692" i="1"/>
  <c r="Y692" i="1"/>
  <c r="X693" i="1"/>
  <c r="W693" i="1"/>
  <c r="AE693" i="1"/>
  <c r="AD693" i="1"/>
  <c r="AC693" i="1"/>
  <c r="AB693" i="1"/>
  <c r="AA693" i="1"/>
  <c r="Z693" i="1"/>
  <c r="Y693" i="1"/>
  <c r="X690" i="1"/>
  <c r="W690" i="1"/>
  <c r="AE690" i="1"/>
  <c r="AD690" i="1"/>
  <c r="AC690" i="1"/>
  <c r="AB690" i="1"/>
  <c r="AA690" i="1"/>
  <c r="Z690" i="1"/>
  <c r="Y690" i="1"/>
  <c r="X695" i="1"/>
  <c r="W695" i="1"/>
  <c r="AE695" i="1"/>
  <c r="AD695" i="1"/>
  <c r="AC695" i="1"/>
  <c r="AB695" i="1"/>
  <c r="AA695" i="1"/>
  <c r="Z695" i="1"/>
  <c r="Y695" i="1"/>
  <c r="X670" i="1"/>
  <c r="W670" i="1"/>
  <c r="AE670" i="1"/>
  <c r="AD670" i="1"/>
  <c r="AC670" i="1"/>
  <c r="AB670" i="1"/>
  <c r="AA670" i="1"/>
  <c r="Z670" i="1"/>
  <c r="Y670" i="1"/>
  <c r="X664" i="1"/>
  <c r="W664" i="1"/>
  <c r="AE664" i="1"/>
  <c r="AD664" i="1"/>
  <c r="AC664" i="1"/>
  <c r="AB664" i="1"/>
  <c r="AA664" i="1"/>
  <c r="Z664" i="1"/>
  <c r="Y664" i="1"/>
  <c r="X662" i="1"/>
  <c r="W662" i="1"/>
  <c r="AE662" i="1"/>
  <c r="AD662" i="1"/>
  <c r="AC662" i="1"/>
  <c r="AB662" i="1"/>
  <c r="AA662" i="1"/>
  <c r="Z662" i="1"/>
  <c r="Y662" i="1"/>
  <c r="X668" i="1"/>
  <c r="W668" i="1"/>
  <c r="AE668" i="1"/>
  <c r="AD668" i="1"/>
  <c r="AC668" i="1"/>
  <c r="AB668" i="1"/>
  <c r="AA668" i="1"/>
  <c r="Z668" i="1"/>
  <c r="Y668" i="1"/>
  <c r="X667" i="1"/>
  <c r="W667" i="1"/>
  <c r="AE667" i="1"/>
  <c r="AD667" i="1"/>
  <c r="AC667" i="1"/>
  <c r="AB667" i="1"/>
  <c r="AA667" i="1"/>
  <c r="Z667" i="1"/>
  <c r="Y667" i="1"/>
  <c r="X679" i="1"/>
  <c r="W679" i="1"/>
  <c r="AE679" i="1"/>
  <c r="AD679" i="1"/>
  <c r="AC679" i="1"/>
  <c r="AB679" i="1"/>
  <c r="AA679" i="1"/>
  <c r="Z679" i="1"/>
  <c r="Y679" i="1"/>
  <c r="X678" i="1"/>
  <c r="W678" i="1"/>
  <c r="AE678" i="1"/>
  <c r="AD678" i="1"/>
  <c r="AC678" i="1"/>
  <c r="AB678" i="1"/>
  <c r="AA678" i="1"/>
  <c r="Z678" i="1"/>
  <c r="Y678" i="1"/>
  <c r="X677" i="1"/>
  <c r="W677" i="1"/>
  <c r="AE677" i="1"/>
  <c r="AD677" i="1"/>
  <c r="AC677" i="1"/>
  <c r="AB677" i="1"/>
  <c r="AA677" i="1"/>
  <c r="Z677" i="1"/>
  <c r="Y677" i="1"/>
  <c r="X676" i="1"/>
  <c r="W676" i="1"/>
  <c r="AE676" i="1"/>
  <c r="AD676" i="1"/>
  <c r="AC676" i="1"/>
  <c r="AB676" i="1"/>
  <c r="AA676" i="1"/>
  <c r="Z676" i="1"/>
  <c r="Y676" i="1"/>
  <c r="X663" i="1"/>
  <c r="W663" i="1"/>
  <c r="AE663" i="1"/>
  <c r="AD663" i="1"/>
  <c r="AC663" i="1"/>
  <c r="AB663" i="1"/>
  <c r="AA663" i="1"/>
  <c r="Z663" i="1"/>
  <c r="Y663" i="1"/>
  <c r="X665" i="1"/>
  <c r="W665" i="1"/>
  <c r="AE665" i="1"/>
  <c r="AD665" i="1"/>
  <c r="AC665" i="1"/>
  <c r="AB665" i="1"/>
  <c r="AA665" i="1"/>
  <c r="Z665" i="1"/>
  <c r="Y665" i="1"/>
  <c r="X673" i="1"/>
  <c r="W673" i="1"/>
  <c r="AE673" i="1"/>
  <c r="AD673" i="1"/>
  <c r="AC673" i="1"/>
  <c r="AB673" i="1"/>
  <c r="AA673" i="1"/>
  <c r="Z673" i="1"/>
  <c r="Y673" i="1"/>
  <c r="X666" i="1"/>
  <c r="W666" i="1"/>
  <c r="AE666" i="1"/>
  <c r="AD666" i="1"/>
  <c r="AC666" i="1"/>
  <c r="AB666" i="1"/>
  <c r="AA666" i="1"/>
  <c r="Z666" i="1"/>
  <c r="Y666" i="1"/>
  <c r="X672" i="1"/>
  <c r="W672" i="1"/>
  <c r="AE672" i="1"/>
  <c r="AD672" i="1"/>
  <c r="AC672" i="1"/>
  <c r="AB672" i="1"/>
  <c r="AA672" i="1"/>
  <c r="Z672" i="1"/>
  <c r="Y672" i="1"/>
  <c r="X671" i="1"/>
  <c r="W671" i="1"/>
  <c r="AE671" i="1"/>
  <c r="AD671" i="1"/>
  <c r="AC671" i="1"/>
  <c r="AB671" i="1"/>
  <c r="AA671" i="1"/>
  <c r="Z671" i="1"/>
  <c r="Y671" i="1"/>
  <c r="X669" i="1"/>
  <c r="W669" i="1"/>
  <c r="AE669" i="1"/>
  <c r="AD669" i="1"/>
  <c r="AC669" i="1"/>
  <c r="AB669" i="1"/>
  <c r="AA669" i="1"/>
  <c r="Z669" i="1"/>
  <c r="Y669" i="1"/>
  <c r="X675" i="1"/>
  <c r="W675" i="1"/>
  <c r="AE675" i="1"/>
  <c r="AD675" i="1"/>
  <c r="AC675" i="1"/>
  <c r="AB675" i="1"/>
  <c r="AA675" i="1"/>
  <c r="Z675" i="1"/>
  <c r="Y675" i="1"/>
  <c r="X674" i="1"/>
  <c r="W674" i="1"/>
  <c r="AE674" i="1"/>
  <c r="AD674" i="1"/>
  <c r="AC674" i="1"/>
  <c r="AB674" i="1"/>
  <c r="AA674" i="1"/>
  <c r="Z674" i="1"/>
  <c r="Y674" i="1"/>
  <c r="X648" i="1"/>
  <c r="W648" i="1"/>
  <c r="AE648" i="1"/>
  <c r="AD648" i="1"/>
  <c r="AC648" i="1"/>
  <c r="AB648" i="1"/>
  <c r="AA648" i="1"/>
  <c r="Z648" i="1"/>
  <c r="Y648" i="1"/>
  <c r="X651" i="1"/>
  <c r="W651" i="1"/>
  <c r="AE651" i="1"/>
  <c r="AD651" i="1"/>
  <c r="AC651" i="1"/>
  <c r="AB651" i="1"/>
  <c r="AA651" i="1"/>
  <c r="Z651" i="1"/>
  <c r="Y651" i="1"/>
  <c r="X656" i="1"/>
  <c r="W656" i="1"/>
  <c r="AE656" i="1"/>
  <c r="AD656" i="1"/>
  <c r="AC656" i="1"/>
  <c r="AB656" i="1"/>
  <c r="AA656" i="1"/>
  <c r="Z656" i="1"/>
  <c r="Y656" i="1"/>
  <c r="X653" i="1"/>
  <c r="W653" i="1"/>
  <c r="AE653" i="1"/>
  <c r="AD653" i="1"/>
  <c r="AC653" i="1"/>
  <c r="AB653" i="1"/>
  <c r="AA653" i="1"/>
  <c r="Z653" i="1"/>
  <c r="Y653" i="1"/>
  <c r="X655" i="1"/>
  <c r="W655" i="1"/>
  <c r="AE655" i="1"/>
  <c r="AD655" i="1"/>
  <c r="AC655" i="1"/>
  <c r="AB655" i="1"/>
  <c r="AA655" i="1"/>
  <c r="Z655" i="1"/>
  <c r="Y655" i="1"/>
  <c r="X650" i="1"/>
  <c r="W650" i="1"/>
  <c r="AE650" i="1"/>
  <c r="AD650" i="1"/>
  <c r="AC650" i="1"/>
  <c r="AB650" i="1"/>
  <c r="AA650" i="1"/>
  <c r="Z650" i="1"/>
  <c r="Y650" i="1"/>
  <c r="X649" i="1"/>
  <c r="W649" i="1"/>
  <c r="AE649" i="1"/>
  <c r="AD649" i="1"/>
  <c r="AC649" i="1"/>
  <c r="AB649" i="1"/>
  <c r="AA649" i="1"/>
  <c r="Z649" i="1"/>
  <c r="Y649" i="1"/>
  <c r="X658" i="1"/>
  <c r="W658" i="1"/>
  <c r="AE658" i="1"/>
  <c r="AD658" i="1"/>
  <c r="AC658" i="1"/>
  <c r="AB658" i="1"/>
  <c r="AA658" i="1"/>
  <c r="Z658" i="1"/>
  <c r="Y658" i="1"/>
  <c r="X652" i="1"/>
  <c r="W652" i="1"/>
  <c r="AE652" i="1"/>
  <c r="AD652" i="1"/>
  <c r="AC652" i="1"/>
  <c r="AB652" i="1"/>
  <c r="AA652" i="1"/>
  <c r="Z652" i="1"/>
  <c r="Y652" i="1"/>
  <c r="X654" i="1"/>
  <c r="W654" i="1"/>
  <c r="AE654" i="1"/>
  <c r="AD654" i="1"/>
  <c r="AC654" i="1"/>
  <c r="AB654" i="1"/>
  <c r="AA654" i="1"/>
  <c r="Z654" i="1"/>
  <c r="Y654" i="1"/>
  <c r="X657" i="1"/>
  <c r="W657" i="1"/>
  <c r="AE657" i="1"/>
  <c r="AD657" i="1"/>
  <c r="AC657" i="1"/>
  <c r="AB657" i="1"/>
  <c r="AA657" i="1"/>
  <c r="Z657" i="1"/>
  <c r="Y657" i="1"/>
  <c r="X644" i="1"/>
  <c r="W644" i="1"/>
  <c r="AE644" i="1"/>
  <c r="AD644" i="1"/>
  <c r="AC644" i="1"/>
  <c r="AB644" i="1"/>
  <c r="AA644" i="1"/>
  <c r="Z644" i="1"/>
  <c r="Y644" i="1"/>
  <c r="X643" i="1"/>
  <c r="W643" i="1"/>
  <c r="AE643" i="1"/>
  <c r="AD643" i="1"/>
  <c r="AC643" i="1"/>
  <c r="AB643" i="1"/>
  <c r="AA643" i="1"/>
  <c r="Z643" i="1"/>
  <c r="Y643" i="1"/>
  <c r="X642" i="1"/>
  <c r="W642" i="1"/>
  <c r="AE642" i="1"/>
  <c r="AD642" i="1"/>
  <c r="AC642" i="1"/>
  <c r="AB642" i="1"/>
  <c r="AA642" i="1"/>
  <c r="Z642" i="1"/>
  <c r="Y642" i="1"/>
  <c r="X647" i="1"/>
  <c r="W647" i="1"/>
  <c r="AE647" i="1"/>
  <c r="AD647" i="1"/>
  <c r="AC647" i="1"/>
  <c r="AB647" i="1"/>
  <c r="AA647" i="1"/>
  <c r="Z647" i="1"/>
  <c r="Y647" i="1"/>
  <c r="X646" i="1"/>
  <c r="W646" i="1"/>
  <c r="AE646" i="1"/>
  <c r="AD646" i="1"/>
  <c r="AC646" i="1"/>
  <c r="AB646" i="1"/>
  <c r="AA646" i="1"/>
  <c r="Z646" i="1"/>
  <c r="Y646" i="1"/>
  <c r="X645" i="1"/>
  <c r="W645" i="1"/>
  <c r="AE645" i="1"/>
  <c r="AD645" i="1"/>
  <c r="AC645" i="1"/>
  <c r="AB645" i="1"/>
  <c r="AA645" i="1"/>
  <c r="Z645" i="1"/>
  <c r="Y645" i="1"/>
  <c r="X623" i="1"/>
  <c r="W623" i="1"/>
  <c r="AE623" i="1"/>
  <c r="AD623" i="1"/>
  <c r="AC623" i="1"/>
  <c r="AB623" i="1"/>
  <c r="AA623" i="1"/>
  <c r="Z623" i="1"/>
  <c r="Y623" i="1"/>
  <c r="X625" i="1"/>
  <c r="W625" i="1"/>
  <c r="AE625" i="1"/>
  <c r="AD625" i="1"/>
  <c r="AC625" i="1"/>
  <c r="AB625" i="1"/>
  <c r="AA625" i="1"/>
  <c r="Z625" i="1"/>
  <c r="Y625" i="1"/>
  <c r="X626" i="1"/>
  <c r="W626" i="1"/>
  <c r="AE626" i="1"/>
  <c r="AD626" i="1"/>
  <c r="AC626" i="1"/>
  <c r="AB626" i="1"/>
  <c r="AA626" i="1"/>
  <c r="Z626" i="1"/>
  <c r="Y626" i="1"/>
  <c r="X629" i="1"/>
  <c r="W629" i="1"/>
  <c r="AE629" i="1"/>
  <c r="AD629" i="1"/>
  <c r="AC629" i="1"/>
  <c r="AB629" i="1"/>
  <c r="AA629" i="1"/>
  <c r="Z629" i="1"/>
  <c r="Y629" i="1"/>
  <c r="X631" i="1"/>
  <c r="W631" i="1"/>
  <c r="AE631" i="1"/>
  <c r="AD631" i="1"/>
  <c r="AC631" i="1"/>
  <c r="AB631" i="1"/>
  <c r="AA631" i="1"/>
  <c r="Z631" i="1"/>
  <c r="Y631" i="1"/>
  <c r="X632" i="1"/>
  <c r="W632" i="1"/>
  <c r="AE632" i="1"/>
  <c r="AD632" i="1"/>
  <c r="AC632" i="1"/>
  <c r="AB632" i="1"/>
  <c r="AA632" i="1"/>
  <c r="Z632" i="1"/>
  <c r="Y632" i="1"/>
  <c r="X627" i="1"/>
  <c r="W627" i="1"/>
  <c r="AE627" i="1"/>
  <c r="AD627" i="1"/>
  <c r="AC627" i="1"/>
  <c r="AB627" i="1"/>
  <c r="AA627" i="1"/>
  <c r="Z627" i="1"/>
  <c r="Y627" i="1"/>
  <c r="X630" i="1"/>
  <c r="W630" i="1"/>
  <c r="AE630" i="1"/>
  <c r="AD630" i="1"/>
  <c r="AC630" i="1"/>
  <c r="AB630" i="1"/>
  <c r="AA630" i="1"/>
  <c r="Z630" i="1"/>
  <c r="Y630" i="1"/>
  <c r="X624" i="1"/>
  <c r="W624" i="1"/>
  <c r="AE624" i="1"/>
  <c r="AD624" i="1"/>
  <c r="AC624" i="1"/>
  <c r="AB624" i="1"/>
  <c r="AA624" i="1"/>
  <c r="Z624" i="1"/>
  <c r="Y624" i="1"/>
  <c r="X628" i="1"/>
  <c r="W628" i="1"/>
  <c r="AE628" i="1"/>
  <c r="AD628" i="1"/>
  <c r="AC628" i="1"/>
  <c r="AB628" i="1"/>
  <c r="AA628" i="1"/>
  <c r="Z628" i="1"/>
  <c r="Y628" i="1"/>
  <c r="X617" i="1"/>
  <c r="W617" i="1"/>
  <c r="AE617" i="1"/>
  <c r="AD617" i="1"/>
  <c r="AC617" i="1"/>
  <c r="AB617" i="1"/>
  <c r="AA617" i="1"/>
  <c r="Z617" i="1"/>
  <c r="Y617" i="1"/>
  <c r="X618" i="1"/>
  <c r="W618" i="1"/>
  <c r="AE618" i="1"/>
  <c r="AD618" i="1"/>
  <c r="AC618" i="1"/>
  <c r="AB618" i="1"/>
  <c r="AA618" i="1"/>
  <c r="Z618" i="1"/>
  <c r="Y618" i="1"/>
  <c r="X603" i="1"/>
  <c r="W603" i="1"/>
  <c r="AE603" i="1"/>
  <c r="AD603" i="1"/>
  <c r="AC603" i="1"/>
  <c r="AB603" i="1"/>
  <c r="AA603" i="1"/>
  <c r="Z603" i="1"/>
  <c r="Y603" i="1"/>
  <c r="X602" i="1"/>
  <c r="W602" i="1"/>
  <c r="AE602" i="1"/>
  <c r="AD602" i="1"/>
  <c r="AC602" i="1"/>
  <c r="AB602" i="1"/>
  <c r="AA602" i="1"/>
  <c r="Z602" i="1"/>
  <c r="Y602" i="1"/>
  <c r="X604" i="1"/>
  <c r="W604" i="1"/>
  <c r="AE604" i="1"/>
  <c r="AD604" i="1"/>
  <c r="AC604" i="1"/>
  <c r="AB604" i="1"/>
  <c r="AA604" i="1"/>
  <c r="Z604" i="1"/>
  <c r="Y604" i="1"/>
  <c r="X591" i="1"/>
  <c r="W591" i="1"/>
  <c r="AE591" i="1"/>
  <c r="AD591" i="1"/>
  <c r="AC591" i="1"/>
  <c r="AB591" i="1"/>
  <c r="AA591" i="1"/>
  <c r="Z591" i="1"/>
  <c r="Y591" i="1"/>
  <c r="X592" i="1"/>
  <c r="W592" i="1"/>
  <c r="AE592" i="1"/>
  <c r="AD592" i="1"/>
  <c r="AC592" i="1"/>
  <c r="AB592" i="1"/>
  <c r="AA592" i="1"/>
  <c r="Z592" i="1"/>
  <c r="Y592" i="1"/>
  <c r="X575" i="1"/>
  <c r="W575" i="1"/>
  <c r="AE575" i="1"/>
  <c r="AD575" i="1"/>
  <c r="AC575" i="1"/>
  <c r="AB575" i="1"/>
  <c r="AA575" i="1"/>
  <c r="Z575" i="1"/>
  <c r="Y575" i="1"/>
  <c r="X566" i="1"/>
  <c r="W566" i="1"/>
  <c r="AE566" i="1"/>
  <c r="AD566" i="1"/>
  <c r="AC566" i="1"/>
  <c r="AB566" i="1"/>
  <c r="AA566" i="1"/>
  <c r="Z566" i="1"/>
  <c r="Y566" i="1"/>
  <c r="X565" i="1"/>
  <c r="W565" i="1"/>
  <c r="AE565" i="1"/>
  <c r="AD565" i="1"/>
  <c r="AC565" i="1"/>
  <c r="AB565" i="1"/>
  <c r="AA565" i="1"/>
  <c r="Z565" i="1"/>
  <c r="Y565" i="1"/>
  <c r="X558" i="1"/>
  <c r="W558" i="1"/>
  <c r="AE558" i="1"/>
  <c r="AD558" i="1"/>
  <c r="AC558" i="1"/>
  <c r="AB558" i="1"/>
  <c r="AA558" i="1"/>
  <c r="Z558" i="1"/>
  <c r="Y558" i="1"/>
  <c r="X556" i="1"/>
  <c r="W556" i="1"/>
  <c r="AE556" i="1"/>
  <c r="AD556" i="1"/>
  <c r="AC556" i="1"/>
  <c r="AB556" i="1"/>
  <c r="AA556" i="1"/>
  <c r="Z556" i="1"/>
  <c r="Y556" i="1"/>
  <c r="X557" i="1"/>
  <c r="W557" i="1"/>
  <c r="AE557" i="1"/>
  <c r="AD557" i="1"/>
  <c r="AC557" i="1"/>
  <c r="AB557" i="1"/>
  <c r="AA557" i="1"/>
  <c r="Z557" i="1"/>
  <c r="Y557" i="1"/>
  <c r="X549" i="1"/>
  <c r="W549" i="1"/>
  <c r="AE549" i="1"/>
  <c r="AD549" i="1"/>
  <c r="AC549" i="1"/>
  <c r="AB549" i="1"/>
  <c r="AA549" i="1"/>
  <c r="Z549" i="1"/>
  <c r="Y549" i="1"/>
  <c r="X548" i="1"/>
  <c r="W548" i="1"/>
  <c r="AE548" i="1"/>
  <c r="AD548" i="1"/>
  <c r="AC548" i="1"/>
  <c r="AB548" i="1"/>
  <c r="AA548" i="1"/>
  <c r="Z548" i="1"/>
  <c r="Y548" i="1"/>
  <c r="X546" i="1"/>
  <c r="W546" i="1"/>
  <c r="AE546" i="1"/>
  <c r="AD546" i="1"/>
  <c r="AC546" i="1"/>
  <c r="AB546" i="1"/>
  <c r="AA546" i="1"/>
  <c r="Z546" i="1"/>
  <c r="Y546" i="1"/>
  <c r="X534" i="1"/>
  <c r="W534" i="1"/>
  <c r="AE534" i="1"/>
  <c r="AD534" i="1"/>
  <c r="AC534" i="1"/>
  <c r="AB534" i="1"/>
  <c r="AA534" i="1"/>
  <c r="Z534" i="1"/>
  <c r="Y534" i="1"/>
  <c r="X535" i="1"/>
  <c r="W535" i="1"/>
  <c r="AE535" i="1"/>
  <c r="AD535" i="1"/>
  <c r="AC535" i="1"/>
  <c r="AB535" i="1"/>
  <c r="AA535" i="1"/>
  <c r="Z535" i="1"/>
  <c r="Y535" i="1"/>
  <c r="X536" i="1"/>
  <c r="W536" i="1"/>
  <c r="AE536" i="1"/>
  <c r="AD536" i="1"/>
  <c r="AC536" i="1"/>
  <c r="AB536" i="1"/>
  <c r="AA536" i="1"/>
  <c r="Z536" i="1"/>
  <c r="Y536" i="1"/>
  <c r="X526" i="1"/>
  <c r="W526" i="1"/>
  <c r="AE526" i="1"/>
  <c r="AD526" i="1"/>
  <c r="AC526" i="1"/>
  <c r="AB526" i="1"/>
  <c r="AA526" i="1"/>
  <c r="Z526" i="1"/>
  <c r="Y526" i="1"/>
  <c r="X527" i="1"/>
  <c r="W527" i="1"/>
  <c r="AE527" i="1"/>
  <c r="AD527" i="1"/>
  <c r="AC527" i="1"/>
  <c r="AB527" i="1"/>
  <c r="AA527" i="1"/>
  <c r="Z527" i="1"/>
  <c r="Y527" i="1"/>
  <c r="X528" i="1"/>
  <c r="W528" i="1"/>
  <c r="AE528" i="1"/>
  <c r="AD528" i="1"/>
  <c r="AC528" i="1"/>
  <c r="AB528" i="1"/>
  <c r="AA528" i="1"/>
  <c r="Z528" i="1"/>
  <c r="Y528" i="1"/>
  <c r="X520" i="1"/>
  <c r="W520" i="1"/>
  <c r="AE520" i="1"/>
  <c r="AD520" i="1"/>
  <c r="AC520" i="1"/>
  <c r="AB520" i="1"/>
  <c r="AA520" i="1"/>
  <c r="Z520" i="1"/>
  <c r="Y520" i="1"/>
  <c r="X505" i="1"/>
  <c r="W505" i="1"/>
  <c r="AE505" i="1"/>
  <c r="AD505" i="1"/>
  <c r="AC505" i="1"/>
  <c r="AB505" i="1"/>
  <c r="AA505" i="1"/>
  <c r="Z505" i="1"/>
  <c r="Y505" i="1"/>
  <c r="X504" i="1"/>
  <c r="W504" i="1"/>
  <c r="AE504" i="1"/>
  <c r="AD504" i="1"/>
  <c r="AC504" i="1"/>
  <c r="AB504" i="1"/>
  <c r="AA504" i="1"/>
  <c r="Z504" i="1"/>
  <c r="Y504" i="1"/>
  <c r="X510" i="1"/>
  <c r="W510" i="1"/>
  <c r="AE510" i="1"/>
  <c r="AD510" i="1"/>
  <c r="AC510" i="1"/>
  <c r="AB510" i="1"/>
  <c r="AA510" i="1"/>
  <c r="Z510" i="1"/>
  <c r="Y510" i="1"/>
  <c r="X508" i="1"/>
  <c r="W508" i="1"/>
  <c r="AE508" i="1"/>
  <c r="AD508" i="1"/>
  <c r="AC508" i="1"/>
  <c r="AB508" i="1"/>
  <c r="AA508" i="1"/>
  <c r="Z508" i="1"/>
  <c r="Y508" i="1"/>
  <c r="X509" i="1"/>
  <c r="W509" i="1"/>
  <c r="AE509" i="1"/>
  <c r="AD509" i="1"/>
  <c r="AC509" i="1"/>
  <c r="AB509" i="1"/>
  <c r="AA509" i="1"/>
  <c r="Z509" i="1"/>
  <c r="Y509" i="1"/>
  <c r="X507" i="1"/>
  <c r="W507" i="1"/>
  <c r="AE507" i="1"/>
  <c r="AD507" i="1"/>
  <c r="AC507" i="1"/>
  <c r="AB507" i="1"/>
  <c r="AA507" i="1"/>
  <c r="Z507" i="1"/>
  <c r="Y507" i="1"/>
  <c r="X506" i="1"/>
  <c r="W506" i="1"/>
  <c r="AE506" i="1"/>
  <c r="AD506" i="1"/>
  <c r="AC506" i="1"/>
  <c r="AB506" i="1"/>
  <c r="AA506" i="1"/>
  <c r="Z506" i="1"/>
  <c r="Y506" i="1"/>
  <c r="X488" i="1"/>
  <c r="W488" i="1"/>
  <c r="AE488" i="1"/>
  <c r="AD488" i="1"/>
  <c r="AC488" i="1"/>
  <c r="AB488" i="1"/>
  <c r="AA488" i="1"/>
  <c r="Z488" i="1"/>
  <c r="Y488" i="1"/>
  <c r="X495" i="1"/>
  <c r="W495" i="1"/>
  <c r="AE495" i="1"/>
  <c r="AD495" i="1"/>
  <c r="AC495" i="1"/>
  <c r="AB495" i="1"/>
  <c r="AA495" i="1"/>
  <c r="Z495" i="1"/>
  <c r="Y495" i="1"/>
  <c r="X494" i="1"/>
  <c r="W494" i="1"/>
  <c r="AE494" i="1"/>
  <c r="AD494" i="1"/>
  <c r="AC494" i="1"/>
  <c r="AB494" i="1"/>
  <c r="AA494" i="1"/>
  <c r="Z494" i="1"/>
  <c r="Y494" i="1"/>
  <c r="X492" i="1"/>
  <c r="W492" i="1"/>
  <c r="AE492" i="1"/>
  <c r="AD492" i="1"/>
  <c r="AC492" i="1"/>
  <c r="AB492" i="1"/>
  <c r="AA492" i="1"/>
  <c r="Z492" i="1"/>
  <c r="Y492" i="1"/>
  <c r="X490" i="1"/>
  <c r="W490" i="1"/>
  <c r="AE490" i="1"/>
  <c r="AD490" i="1"/>
  <c r="AC490" i="1"/>
  <c r="AB490" i="1"/>
  <c r="AA490" i="1"/>
  <c r="Z490" i="1"/>
  <c r="Y490" i="1"/>
  <c r="X493" i="1"/>
  <c r="W493" i="1"/>
  <c r="AE493" i="1"/>
  <c r="AD493" i="1"/>
  <c r="AC493" i="1"/>
  <c r="AB493" i="1"/>
  <c r="AA493" i="1"/>
  <c r="Z493" i="1"/>
  <c r="Y493" i="1"/>
  <c r="X491" i="1"/>
  <c r="W491" i="1"/>
  <c r="AE491" i="1"/>
  <c r="AD491" i="1"/>
  <c r="AC491" i="1"/>
  <c r="AB491" i="1"/>
  <c r="AA491" i="1"/>
  <c r="Z491" i="1"/>
  <c r="Y491" i="1"/>
  <c r="X496" i="1"/>
  <c r="W496" i="1"/>
  <c r="AE496" i="1"/>
  <c r="AD496" i="1"/>
  <c r="AC496" i="1"/>
  <c r="AB496" i="1"/>
  <c r="AA496" i="1"/>
  <c r="Z496" i="1"/>
  <c r="Y496" i="1"/>
  <c r="X497" i="1"/>
  <c r="W497" i="1"/>
  <c r="AE497" i="1"/>
  <c r="AD497" i="1"/>
  <c r="AC497" i="1"/>
  <c r="AB497" i="1"/>
  <c r="AA497" i="1"/>
  <c r="Z497" i="1"/>
  <c r="Y497" i="1"/>
  <c r="X499" i="1"/>
  <c r="W499" i="1"/>
  <c r="AE499" i="1"/>
  <c r="AD499" i="1"/>
  <c r="AC499" i="1"/>
  <c r="AB499" i="1"/>
  <c r="AA499" i="1"/>
  <c r="Z499" i="1"/>
  <c r="Y499" i="1"/>
  <c r="X498" i="1"/>
  <c r="W498" i="1"/>
  <c r="AE498" i="1"/>
  <c r="AD498" i="1"/>
  <c r="AC498" i="1"/>
  <c r="AB498" i="1"/>
  <c r="AA498" i="1"/>
  <c r="Z498" i="1"/>
  <c r="Y498" i="1"/>
  <c r="X489" i="1"/>
  <c r="W489" i="1"/>
  <c r="AE489" i="1"/>
  <c r="AD489" i="1"/>
  <c r="AC489" i="1"/>
  <c r="AB489" i="1"/>
  <c r="AA489" i="1"/>
  <c r="Z489" i="1"/>
  <c r="Y489" i="1"/>
  <c r="X476" i="1"/>
  <c r="W476" i="1"/>
  <c r="AE476" i="1"/>
  <c r="AD476" i="1"/>
  <c r="AC476" i="1"/>
  <c r="AB476" i="1"/>
  <c r="AA476" i="1"/>
  <c r="Z476" i="1"/>
  <c r="Y476" i="1"/>
  <c r="X475" i="1"/>
  <c r="W475" i="1"/>
  <c r="AE475" i="1"/>
  <c r="AD475" i="1"/>
  <c r="AC475" i="1"/>
  <c r="AB475" i="1"/>
  <c r="AA475" i="1"/>
  <c r="Z475" i="1"/>
  <c r="Y475" i="1"/>
  <c r="X478" i="1"/>
  <c r="W478" i="1"/>
  <c r="AE478" i="1"/>
  <c r="AD478" i="1"/>
  <c r="AC478" i="1"/>
  <c r="AB478" i="1"/>
  <c r="AA478" i="1"/>
  <c r="Z478" i="1"/>
  <c r="Y478" i="1"/>
  <c r="X474" i="1"/>
  <c r="W474" i="1"/>
  <c r="AE474" i="1"/>
  <c r="AD474" i="1"/>
  <c r="AC474" i="1"/>
  <c r="AB474" i="1"/>
  <c r="AA474" i="1"/>
  <c r="Z474" i="1"/>
  <c r="Y474" i="1"/>
  <c r="X477" i="1"/>
  <c r="W477" i="1"/>
  <c r="AE477" i="1"/>
  <c r="AD477" i="1"/>
  <c r="AC477" i="1"/>
  <c r="AB477" i="1"/>
  <c r="AA477" i="1"/>
  <c r="Z477" i="1"/>
  <c r="Y477" i="1"/>
  <c r="X479" i="1"/>
  <c r="W479" i="1"/>
  <c r="AE479" i="1"/>
  <c r="AD479" i="1"/>
  <c r="AC479" i="1"/>
  <c r="AB479" i="1"/>
  <c r="AA479" i="1"/>
  <c r="Z479" i="1"/>
  <c r="Y479" i="1"/>
  <c r="X462" i="1"/>
  <c r="W462" i="1"/>
  <c r="AE462" i="1"/>
  <c r="AD462" i="1"/>
  <c r="AC462" i="1"/>
  <c r="AB462" i="1"/>
  <c r="AA462" i="1"/>
  <c r="Z462" i="1"/>
  <c r="Y462" i="1"/>
  <c r="X460" i="1"/>
  <c r="W460" i="1"/>
  <c r="AE460" i="1"/>
  <c r="AD460" i="1"/>
  <c r="AC460" i="1"/>
  <c r="AB460" i="1"/>
  <c r="AA460" i="1"/>
  <c r="Z460" i="1"/>
  <c r="Y460" i="1"/>
  <c r="X466" i="1"/>
  <c r="W466" i="1"/>
  <c r="AE466" i="1"/>
  <c r="AD466" i="1"/>
  <c r="AC466" i="1"/>
  <c r="AB466" i="1"/>
  <c r="AA466" i="1"/>
  <c r="Z466" i="1"/>
  <c r="Y466" i="1"/>
  <c r="X465" i="1"/>
  <c r="W465" i="1"/>
  <c r="AE465" i="1"/>
  <c r="AD465" i="1"/>
  <c r="AC465" i="1"/>
  <c r="AB465" i="1"/>
  <c r="AA465" i="1"/>
  <c r="Z465" i="1"/>
  <c r="Y465" i="1"/>
  <c r="X458" i="1"/>
  <c r="W458" i="1"/>
  <c r="AE458" i="1"/>
  <c r="AD458" i="1"/>
  <c r="AC458" i="1"/>
  <c r="AB458" i="1"/>
  <c r="AA458" i="1"/>
  <c r="Z458" i="1"/>
  <c r="Y458" i="1"/>
  <c r="X463" i="1"/>
  <c r="W463" i="1"/>
  <c r="AE463" i="1"/>
  <c r="AD463" i="1"/>
  <c r="AC463" i="1"/>
  <c r="AB463" i="1"/>
  <c r="AA463" i="1"/>
  <c r="Z463" i="1"/>
  <c r="Y463" i="1"/>
  <c r="X468" i="1"/>
  <c r="W468" i="1"/>
  <c r="AE468" i="1"/>
  <c r="AD468" i="1"/>
  <c r="AC468" i="1"/>
  <c r="AB468" i="1"/>
  <c r="AA468" i="1"/>
  <c r="Z468" i="1"/>
  <c r="Y468" i="1"/>
  <c r="X457" i="1"/>
  <c r="W457" i="1"/>
  <c r="AE457" i="1"/>
  <c r="AD457" i="1"/>
  <c r="AC457" i="1"/>
  <c r="AB457" i="1"/>
  <c r="AA457" i="1"/>
  <c r="Z457" i="1"/>
  <c r="Y457" i="1"/>
  <c r="X467" i="1"/>
  <c r="W467" i="1"/>
  <c r="AE467" i="1"/>
  <c r="AD467" i="1"/>
  <c r="AC467" i="1"/>
  <c r="AB467" i="1"/>
  <c r="AA467" i="1"/>
  <c r="Z467" i="1"/>
  <c r="Y467" i="1"/>
  <c r="X464" i="1"/>
  <c r="W464" i="1"/>
  <c r="AE464" i="1"/>
  <c r="AD464" i="1"/>
  <c r="AC464" i="1"/>
  <c r="AB464" i="1"/>
  <c r="AA464" i="1"/>
  <c r="Z464" i="1"/>
  <c r="Y464" i="1"/>
  <c r="X470" i="1"/>
  <c r="W470" i="1"/>
  <c r="AE470" i="1"/>
  <c r="AD470" i="1"/>
  <c r="AC470" i="1"/>
  <c r="AB470" i="1"/>
  <c r="AA470" i="1"/>
  <c r="Z470" i="1"/>
  <c r="Y470" i="1"/>
  <c r="X469" i="1"/>
  <c r="W469" i="1"/>
  <c r="AE469" i="1"/>
  <c r="AD469" i="1"/>
  <c r="AC469" i="1"/>
  <c r="AB469" i="1"/>
  <c r="AA469" i="1"/>
  <c r="Z469" i="1"/>
  <c r="Y469" i="1"/>
  <c r="X456" i="1"/>
  <c r="W456" i="1"/>
  <c r="AE456" i="1"/>
  <c r="AD456" i="1"/>
  <c r="AC456" i="1"/>
  <c r="AB456" i="1"/>
  <c r="AA456" i="1"/>
  <c r="Z456" i="1"/>
  <c r="Y456" i="1"/>
  <c r="X459" i="1"/>
  <c r="W459" i="1"/>
  <c r="AE459" i="1"/>
  <c r="AD459" i="1"/>
  <c r="AC459" i="1"/>
  <c r="AB459" i="1"/>
  <c r="AA459" i="1"/>
  <c r="Z459" i="1"/>
  <c r="Y459" i="1"/>
  <c r="X461" i="1"/>
  <c r="W461" i="1"/>
  <c r="AE461" i="1"/>
  <c r="AD461" i="1"/>
  <c r="AC461" i="1"/>
  <c r="AB461" i="1"/>
  <c r="AA461" i="1"/>
  <c r="Z461" i="1"/>
  <c r="Y461" i="1"/>
  <c r="X439" i="1"/>
  <c r="W439" i="1"/>
  <c r="AE439" i="1"/>
  <c r="AD439" i="1"/>
  <c r="AC439" i="1"/>
  <c r="AB439" i="1"/>
  <c r="AA439" i="1"/>
  <c r="Z439" i="1"/>
  <c r="Y439" i="1"/>
  <c r="X449" i="1"/>
  <c r="W449" i="1"/>
  <c r="AE449" i="1"/>
  <c r="AD449" i="1"/>
  <c r="AC449" i="1"/>
  <c r="AB449" i="1"/>
  <c r="AA449" i="1"/>
  <c r="Z449" i="1"/>
  <c r="Y449" i="1"/>
  <c r="X448" i="1"/>
  <c r="W448" i="1"/>
  <c r="AE448" i="1"/>
  <c r="AD448" i="1"/>
  <c r="AC448" i="1"/>
  <c r="AB448" i="1"/>
  <c r="AA448" i="1"/>
  <c r="Z448" i="1"/>
  <c r="Y448" i="1"/>
  <c r="X445" i="1"/>
  <c r="W445" i="1"/>
  <c r="AE445" i="1"/>
  <c r="AD445" i="1"/>
  <c r="AC445" i="1"/>
  <c r="AB445" i="1"/>
  <c r="AA445" i="1"/>
  <c r="Z445" i="1"/>
  <c r="Y445" i="1"/>
  <c r="X444" i="1"/>
  <c r="W444" i="1"/>
  <c r="AE444" i="1"/>
  <c r="AD444" i="1"/>
  <c r="AC444" i="1"/>
  <c r="AB444" i="1"/>
  <c r="AA444" i="1"/>
  <c r="Z444" i="1"/>
  <c r="Y444" i="1"/>
  <c r="X442" i="1"/>
  <c r="W442" i="1"/>
  <c r="AE442" i="1"/>
  <c r="AD442" i="1"/>
  <c r="AC442" i="1"/>
  <c r="AB442" i="1"/>
  <c r="AA442" i="1"/>
  <c r="Z442" i="1"/>
  <c r="Y442" i="1"/>
  <c r="X440" i="1"/>
  <c r="W440" i="1"/>
  <c r="AE440" i="1"/>
  <c r="AD440" i="1"/>
  <c r="AC440" i="1"/>
  <c r="AB440" i="1"/>
  <c r="AA440" i="1"/>
  <c r="Z440" i="1"/>
  <c r="Y440" i="1"/>
  <c r="X436" i="1"/>
  <c r="W436" i="1"/>
  <c r="AE436" i="1"/>
  <c r="AD436" i="1"/>
  <c r="AC436" i="1"/>
  <c r="AB436" i="1"/>
  <c r="AA436" i="1"/>
  <c r="Z436" i="1"/>
  <c r="Y436" i="1"/>
  <c r="X446" i="1"/>
  <c r="W446" i="1"/>
  <c r="AE446" i="1"/>
  <c r="AD446" i="1"/>
  <c r="AC446" i="1"/>
  <c r="AB446" i="1"/>
  <c r="AA446" i="1"/>
  <c r="Z446" i="1"/>
  <c r="Y446" i="1"/>
  <c r="X434" i="1"/>
  <c r="W434" i="1"/>
  <c r="AE434" i="1"/>
  <c r="AD434" i="1"/>
  <c r="AC434" i="1"/>
  <c r="AB434" i="1"/>
  <c r="AA434" i="1"/>
  <c r="Z434" i="1"/>
  <c r="Y434" i="1"/>
  <c r="X447" i="1"/>
  <c r="W447" i="1"/>
  <c r="AE447" i="1"/>
  <c r="AD447" i="1"/>
  <c r="AC447" i="1"/>
  <c r="AB447" i="1"/>
  <c r="AA447" i="1"/>
  <c r="Z447" i="1"/>
  <c r="Y447" i="1"/>
  <c r="X441" i="1"/>
  <c r="W441" i="1"/>
  <c r="AE441" i="1"/>
  <c r="AD441" i="1"/>
  <c r="AC441" i="1"/>
  <c r="AB441" i="1"/>
  <c r="AA441" i="1"/>
  <c r="Z441" i="1"/>
  <c r="Y441" i="1"/>
  <c r="X450" i="1"/>
  <c r="W450" i="1"/>
  <c r="AE450" i="1"/>
  <c r="AD450" i="1"/>
  <c r="AC450" i="1"/>
  <c r="AB450" i="1"/>
  <c r="AA450" i="1"/>
  <c r="Z450" i="1"/>
  <c r="Y450" i="1"/>
  <c r="X443" i="1"/>
  <c r="W443" i="1"/>
  <c r="AE443" i="1"/>
  <c r="AD443" i="1"/>
  <c r="AC443" i="1"/>
  <c r="AB443" i="1"/>
  <c r="AA443" i="1"/>
  <c r="Z443" i="1"/>
  <c r="Y443" i="1"/>
  <c r="X438" i="1"/>
  <c r="W438" i="1"/>
  <c r="AE438" i="1"/>
  <c r="AD438" i="1"/>
  <c r="AC438" i="1"/>
  <c r="AB438" i="1"/>
  <c r="AA438" i="1"/>
  <c r="Z438" i="1"/>
  <c r="Y438" i="1"/>
  <c r="X435" i="1"/>
  <c r="W435" i="1"/>
  <c r="AE435" i="1"/>
  <c r="AD435" i="1"/>
  <c r="AC435" i="1"/>
  <c r="AB435" i="1"/>
  <c r="AA435" i="1"/>
  <c r="Z435" i="1"/>
  <c r="Y435" i="1"/>
  <c r="X437" i="1"/>
  <c r="W437" i="1"/>
  <c r="AE437" i="1"/>
  <c r="AD437" i="1"/>
  <c r="AC437" i="1"/>
  <c r="AB437" i="1"/>
  <c r="AA437" i="1"/>
  <c r="Z437" i="1"/>
  <c r="Y437" i="1"/>
  <c r="X427" i="1"/>
  <c r="W427" i="1"/>
  <c r="AE427" i="1"/>
  <c r="AD427" i="1"/>
  <c r="AC427" i="1"/>
  <c r="AB427" i="1"/>
  <c r="AA427" i="1"/>
  <c r="Z427" i="1"/>
  <c r="Y427" i="1"/>
  <c r="X428" i="1"/>
  <c r="W428" i="1"/>
  <c r="AE428" i="1"/>
  <c r="AD428" i="1"/>
  <c r="AC428" i="1"/>
  <c r="AB428" i="1"/>
  <c r="AA428" i="1"/>
  <c r="Z428" i="1"/>
  <c r="Y428" i="1"/>
  <c r="X424" i="1"/>
  <c r="W424" i="1"/>
  <c r="AE424" i="1"/>
  <c r="AD424" i="1"/>
  <c r="AC424" i="1"/>
  <c r="AB424" i="1"/>
  <c r="AA424" i="1"/>
  <c r="Z424" i="1"/>
  <c r="Y424" i="1"/>
  <c r="X425" i="1"/>
  <c r="W425" i="1"/>
  <c r="AE425" i="1"/>
  <c r="AD425" i="1"/>
  <c r="AC425" i="1"/>
  <c r="AB425" i="1"/>
  <c r="AA425" i="1"/>
  <c r="Z425" i="1"/>
  <c r="Y425" i="1"/>
  <c r="X421" i="1"/>
  <c r="W421" i="1"/>
  <c r="AE421" i="1"/>
  <c r="AD421" i="1"/>
  <c r="AC421" i="1"/>
  <c r="AB421" i="1"/>
  <c r="AA421" i="1"/>
  <c r="Z421" i="1"/>
  <c r="Y421" i="1"/>
  <c r="X417" i="1"/>
  <c r="W417" i="1"/>
  <c r="AE417" i="1"/>
  <c r="AD417" i="1"/>
  <c r="AC417" i="1"/>
  <c r="AB417" i="1"/>
  <c r="AA417" i="1"/>
  <c r="Z417" i="1"/>
  <c r="Y417" i="1"/>
  <c r="X419" i="1"/>
  <c r="W419" i="1"/>
  <c r="AE419" i="1"/>
  <c r="AD419" i="1"/>
  <c r="AC419" i="1"/>
  <c r="AB419" i="1"/>
  <c r="AA419" i="1"/>
  <c r="Z419" i="1"/>
  <c r="Y419" i="1"/>
  <c r="X423" i="1"/>
  <c r="W423" i="1"/>
  <c r="AE423" i="1"/>
  <c r="AD423" i="1"/>
  <c r="AC423" i="1"/>
  <c r="AB423" i="1"/>
  <c r="AA423" i="1"/>
  <c r="Z423" i="1"/>
  <c r="Y423" i="1"/>
  <c r="X422" i="1"/>
  <c r="W422" i="1"/>
  <c r="AE422" i="1"/>
  <c r="AD422" i="1"/>
  <c r="AC422" i="1"/>
  <c r="AB422" i="1"/>
  <c r="AA422" i="1"/>
  <c r="Z422" i="1"/>
  <c r="Y422" i="1"/>
  <c r="X418" i="1"/>
  <c r="W418" i="1"/>
  <c r="AE418" i="1"/>
  <c r="AD418" i="1"/>
  <c r="AC418" i="1"/>
  <c r="AB418" i="1"/>
  <c r="AA418" i="1"/>
  <c r="Z418" i="1"/>
  <c r="Y418" i="1"/>
  <c r="X420" i="1"/>
  <c r="W420" i="1"/>
  <c r="AE420" i="1"/>
  <c r="AD420" i="1"/>
  <c r="AC420" i="1"/>
  <c r="AB420" i="1"/>
  <c r="AA420" i="1"/>
  <c r="Z420" i="1"/>
  <c r="Y420" i="1"/>
  <c r="X412" i="1"/>
  <c r="W412" i="1"/>
  <c r="AE412" i="1"/>
  <c r="AD412" i="1"/>
  <c r="AC412" i="1"/>
  <c r="AB412" i="1"/>
  <c r="AA412" i="1"/>
  <c r="Z412" i="1"/>
  <c r="Y412" i="1"/>
  <c r="X413" i="1"/>
  <c r="W413" i="1"/>
  <c r="AE413" i="1"/>
  <c r="AD413" i="1"/>
  <c r="AC413" i="1"/>
  <c r="AB413" i="1"/>
  <c r="AA413" i="1"/>
  <c r="Z413" i="1"/>
  <c r="Y413" i="1"/>
  <c r="X415" i="1"/>
  <c r="W415" i="1"/>
  <c r="AE415" i="1"/>
  <c r="AD415" i="1"/>
  <c r="AC415" i="1"/>
  <c r="AB415" i="1"/>
  <c r="AA415" i="1"/>
  <c r="Z415" i="1"/>
  <c r="Y415" i="1"/>
  <c r="X414" i="1"/>
  <c r="W414" i="1"/>
  <c r="AE414" i="1"/>
  <c r="AD414" i="1"/>
  <c r="AC414" i="1"/>
  <c r="AB414" i="1"/>
  <c r="AA414" i="1"/>
  <c r="Z414" i="1"/>
  <c r="Y414" i="1"/>
  <c r="X405" i="1"/>
  <c r="W405" i="1"/>
  <c r="AE405" i="1"/>
  <c r="AD405" i="1"/>
  <c r="AC405" i="1"/>
  <c r="AB405" i="1"/>
  <c r="AA405" i="1"/>
  <c r="Z405" i="1"/>
  <c r="Y405" i="1"/>
  <c r="X404" i="1"/>
  <c r="W404" i="1"/>
  <c r="AE404" i="1"/>
  <c r="AD404" i="1"/>
  <c r="AC404" i="1"/>
  <c r="AB404" i="1"/>
  <c r="AA404" i="1"/>
  <c r="Z404" i="1"/>
  <c r="Y404" i="1"/>
  <c r="X403" i="1"/>
  <c r="W403" i="1"/>
  <c r="AE403" i="1"/>
  <c r="AD403" i="1"/>
  <c r="AC403" i="1"/>
  <c r="AB403" i="1"/>
  <c r="AA403" i="1"/>
  <c r="Z403" i="1"/>
  <c r="Y403" i="1"/>
  <c r="X406" i="1"/>
  <c r="W406" i="1"/>
  <c r="AE406" i="1"/>
  <c r="AD406" i="1"/>
  <c r="AC406" i="1"/>
  <c r="AB406" i="1"/>
  <c r="AA406" i="1"/>
  <c r="Z406" i="1"/>
  <c r="Y406" i="1"/>
  <c r="X395" i="1"/>
  <c r="W395" i="1"/>
  <c r="AE395" i="1"/>
  <c r="AD395" i="1"/>
  <c r="AC395" i="1"/>
  <c r="AB395" i="1"/>
  <c r="AA395" i="1"/>
  <c r="Z395" i="1"/>
  <c r="Y395" i="1"/>
  <c r="X391" i="1"/>
  <c r="W391" i="1"/>
  <c r="AE391" i="1"/>
  <c r="AD391" i="1"/>
  <c r="AC391" i="1"/>
  <c r="AB391" i="1"/>
  <c r="AA391" i="1"/>
  <c r="Z391" i="1"/>
  <c r="Y391" i="1"/>
  <c r="X385" i="1"/>
  <c r="W385" i="1"/>
  <c r="AE385" i="1"/>
  <c r="AD385" i="1"/>
  <c r="AC385" i="1"/>
  <c r="AB385" i="1"/>
  <c r="AA385" i="1"/>
  <c r="Z385" i="1"/>
  <c r="Y385" i="1"/>
  <c r="X384" i="1"/>
  <c r="W384" i="1"/>
  <c r="AE384" i="1"/>
  <c r="AD384" i="1"/>
  <c r="AC384" i="1"/>
  <c r="AB384" i="1"/>
  <c r="AA384" i="1"/>
  <c r="Z384" i="1"/>
  <c r="Y384" i="1"/>
  <c r="X383" i="1"/>
  <c r="W383" i="1"/>
  <c r="AE383" i="1"/>
  <c r="AD383" i="1"/>
  <c r="AC383" i="1"/>
  <c r="AB383" i="1"/>
  <c r="AA383" i="1"/>
  <c r="Z383" i="1"/>
  <c r="Y383" i="1"/>
  <c r="X382" i="1"/>
  <c r="W382" i="1"/>
  <c r="AE382" i="1"/>
  <c r="AD382" i="1"/>
  <c r="AC382" i="1"/>
  <c r="AB382" i="1"/>
  <c r="AA382" i="1"/>
  <c r="Z382" i="1"/>
  <c r="Y382" i="1"/>
  <c r="X381" i="1"/>
  <c r="W381" i="1"/>
  <c r="AE381" i="1"/>
  <c r="AD381" i="1"/>
  <c r="AC381" i="1"/>
  <c r="AB381" i="1"/>
  <c r="AA381" i="1"/>
  <c r="Z381" i="1"/>
  <c r="Y381" i="1"/>
  <c r="X392" i="1"/>
  <c r="W392" i="1"/>
  <c r="AE392" i="1"/>
  <c r="AD392" i="1"/>
  <c r="AC392" i="1"/>
  <c r="AB392" i="1"/>
  <c r="AA392" i="1"/>
  <c r="Z392" i="1"/>
  <c r="Y392" i="1"/>
  <c r="X386" i="1"/>
  <c r="W386" i="1"/>
  <c r="AE386" i="1"/>
  <c r="AD386" i="1"/>
  <c r="AC386" i="1"/>
  <c r="AB386" i="1"/>
  <c r="AA386" i="1"/>
  <c r="Z386" i="1"/>
  <c r="Y386" i="1"/>
  <c r="X390" i="1"/>
  <c r="W390" i="1"/>
  <c r="AE390" i="1"/>
  <c r="AD390" i="1"/>
  <c r="AC390" i="1"/>
  <c r="AB390" i="1"/>
  <c r="AA390" i="1"/>
  <c r="Z390" i="1"/>
  <c r="Y390" i="1"/>
  <c r="X388" i="1"/>
  <c r="W388" i="1"/>
  <c r="AE388" i="1"/>
  <c r="AD388" i="1"/>
  <c r="AC388" i="1"/>
  <c r="AB388" i="1"/>
  <c r="AA388" i="1"/>
  <c r="Z388" i="1"/>
  <c r="Y388" i="1"/>
  <c r="X393" i="1"/>
  <c r="W393" i="1"/>
  <c r="AE393" i="1"/>
  <c r="AD393" i="1"/>
  <c r="AC393" i="1"/>
  <c r="AB393" i="1"/>
  <c r="AA393" i="1"/>
  <c r="Z393" i="1"/>
  <c r="Y393" i="1"/>
  <c r="X394" i="1"/>
  <c r="W394" i="1"/>
  <c r="AE394" i="1"/>
  <c r="AD394" i="1"/>
  <c r="AC394" i="1"/>
  <c r="AB394" i="1"/>
  <c r="AA394" i="1"/>
  <c r="Z394" i="1"/>
  <c r="Y394" i="1"/>
  <c r="X400" i="1"/>
  <c r="W400" i="1"/>
  <c r="AD400" i="1"/>
  <c r="AC400" i="1"/>
  <c r="AB400" i="1"/>
  <c r="AA400" i="1"/>
  <c r="Z400" i="1"/>
  <c r="Y400" i="1"/>
  <c r="X387" i="1"/>
  <c r="W387" i="1"/>
  <c r="AE387" i="1"/>
  <c r="AD387" i="1"/>
  <c r="AC387" i="1"/>
  <c r="AB387" i="1"/>
  <c r="AA387" i="1"/>
  <c r="Z387" i="1"/>
  <c r="Y387" i="1"/>
  <c r="X389" i="1"/>
  <c r="W389" i="1"/>
  <c r="AE389" i="1"/>
  <c r="AD389" i="1"/>
  <c r="AC389" i="1"/>
  <c r="AB389" i="1"/>
  <c r="AA389" i="1"/>
  <c r="Z389" i="1"/>
  <c r="Y389" i="1"/>
  <c r="X372" i="1"/>
  <c r="W372" i="1"/>
  <c r="AE372" i="1"/>
  <c r="AD372" i="1"/>
  <c r="AC372" i="1"/>
  <c r="AB372" i="1"/>
  <c r="AA372" i="1"/>
  <c r="Z372" i="1"/>
  <c r="Y372" i="1"/>
  <c r="X380" i="1"/>
  <c r="W380" i="1"/>
  <c r="AE380" i="1"/>
  <c r="AD380" i="1"/>
  <c r="AC380" i="1"/>
  <c r="AB380" i="1"/>
  <c r="AA380" i="1"/>
  <c r="Z380" i="1"/>
  <c r="Y380" i="1"/>
  <c r="X379" i="1"/>
  <c r="W379" i="1"/>
  <c r="AE379" i="1"/>
  <c r="AD379" i="1"/>
  <c r="AC379" i="1"/>
  <c r="AB379" i="1"/>
  <c r="AA379" i="1"/>
  <c r="Z379" i="1"/>
  <c r="Y379" i="1"/>
  <c r="X374" i="1"/>
  <c r="W374" i="1"/>
  <c r="AE374" i="1"/>
  <c r="AD374" i="1"/>
  <c r="AC374" i="1"/>
  <c r="AB374" i="1"/>
  <c r="AA374" i="1"/>
  <c r="Z374" i="1"/>
  <c r="Y374" i="1"/>
  <c r="X375" i="1"/>
  <c r="W375" i="1"/>
  <c r="AE375" i="1"/>
  <c r="AD375" i="1"/>
  <c r="AC375" i="1"/>
  <c r="AB375" i="1"/>
  <c r="AA375" i="1"/>
  <c r="Z375" i="1"/>
  <c r="Y375" i="1"/>
  <c r="X373" i="1"/>
  <c r="W373" i="1"/>
  <c r="AE373" i="1"/>
  <c r="AD373" i="1"/>
  <c r="AC373" i="1"/>
  <c r="AB373" i="1"/>
  <c r="AA373" i="1"/>
  <c r="Z373" i="1"/>
  <c r="Y373" i="1"/>
  <c r="X377" i="1"/>
  <c r="W377" i="1"/>
  <c r="AE377" i="1"/>
  <c r="AD377" i="1"/>
  <c r="AC377" i="1"/>
  <c r="AB377" i="1"/>
  <c r="AA377" i="1"/>
  <c r="Z377" i="1"/>
  <c r="Y377" i="1"/>
  <c r="X376" i="1"/>
  <c r="W376" i="1"/>
  <c r="AE376" i="1"/>
  <c r="AD376" i="1"/>
  <c r="AC376" i="1"/>
  <c r="AB376" i="1"/>
  <c r="AA376" i="1"/>
  <c r="Z376" i="1"/>
  <c r="Y376" i="1"/>
  <c r="X378" i="1"/>
  <c r="W378" i="1"/>
  <c r="AE378" i="1"/>
  <c r="AD378" i="1"/>
  <c r="AC378" i="1"/>
  <c r="AB378" i="1"/>
  <c r="AA378" i="1"/>
  <c r="Z378" i="1"/>
  <c r="Y378" i="1"/>
  <c r="X363" i="1"/>
  <c r="W363" i="1"/>
  <c r="AE363" i="1"/>
  <c r="AD363" i="1"/>
  <c r="AC363" i="1"/>
  <c r="AB363" i="1"/>
  <c r="AA363" i="1"/>
  <c r="Z363" i="1"/>
  <c r="Y363" i="1"/>
  <c r="X371" i="1"/>
  <c r="W371" i="1"/>
  <c r="AE371" i="1"/>
  <c r="AD371" i="1"/>
  <c r="AC371" i="1"/>
  <c r="AB371" i="1"/>
  <c r="AA371" i="1"/>
  <c r="Z371" i="1"/>
  <c r="Y371" i="1"/>
  <c r="X365" i="1"/>
  <c r="W365" i="1"/>
  <c r="AE365" i="1"/>
  <c r="AD365" i="1"/>
  <c r="AC365" i="1"/>
  <c r="AB365" i="1"/>
  <c r="AA365" i="1"/>
  <c r="Z365" i="1"/>
  <c r="Y365" i="1"/>
  <c r="X366" i="1"/>
  <c r="W366" i="1"/>
  <c r="AE366" i="1"/>
  <c r="AD366" i="1"/>
  <c r="AC366" i="1"/>
  <c r="AB366" i="1"/>
  <c r="AA366" i="1"/>
  <c r="Z366" i="1"/>
  <c r="Y366" i="1"/>
  <c r="X367" i="1"/>
  <c r="W367" i="1"/>
  <c r="AE367" i="1"/>
  <c r="AD367" i="1"/>
  <c r="AC367" i="1"/>
  <c r="AB367" i="1"/>
  <c r="AA367" i="1"/>
  <c r="Z367" i="1"/>
  <c r="Y367" i="1"/>
  <c r="X364" i="1"/>
  <c r="W364" i="1"/>
  <c r="AE364" i="1"/>
  <c r="AD364" i="1"/>
  <c r="AC364" i="1"/>
  <c r="AB364" i="1"/>
  <c r="AA364" i="1"/>
  <c r="Z364" i="1"/>
  <c r="Y364" i="1"/>
  <c r="X368" i="1"/>
  <c r="W368" i="1"/>
  <c r="AE368" i="1"/>
  <c r="AD368" i="1"/>
  <c r="AC368" i="1"/>
  <c r="AB368" i="1"/>
  <c r="AA368" i="1"/>
  <c r="Z368" i="1"/>
  <c r="Y368" i="1"/>
  <c r="X369" i="1"/>
  <c r="W369" i="1"/>
  <c r="AE369" i="1"/>
  <c r="AD369" i="1"/>
  <c r="AC369" i="1"/>
  <c r="AB369" i="1"/>
  <c r="AA369" i="1"/>
  <c r="Z369" i="1"/>
  <c r="Y369" i="1"/>
  <c r="X370" i="1"/>
  <c r="W370" i="1"/>
  <c r="AE370" i="1"/>
  <c r="AD370" i="1"/>
  <c r="AC370" i="1"/>
  <c r="AB370" i="1"/>
  <c r="AA370" i="1"/>
  <c r="Z370" i="1"/>
  <c r="Y370" i="1"/>
  <c r="X352" i="1"/>
  <c r="W352" i="1"/>
  <c r="AE352" i="1"/>
  <c r="AD352" i="1"/>
  <c r="AC352" i="1"/>
  <c r="AB352" i="1"/>
  <c r="AA352" i="1"/>
  <c r="Z352" i="1"/>
  <c r="Y352" i="1"/>
  <c r="X342" i="1"/>
  <c r="W342" i="1"/>
  <c r="AE342" i="1"/>
  <c r="AD342" i="1"/>
  <c r="AC342" i="1"/>
  <c r="AB342" i="1"/>
  <c r="AA342" i="1"/>
  <c r="Z342" i="1"/>
  <c r="Y342" i="1"/>
  <c r="X350" i="1"/>
  <c r="W350" i="1"/>
  <c r="AE350" i="1"/>
  <c r="AD350" i="1"/>
  <c r="AC350" i="1"/>
  <c r="AB350" i="1"/>
  <c r="AA350" i="1"/>
  <c r="Z350" i="1"/>
  <c r="Y350" i="1"/>
  <c r="X344" i="1"/>
  <c r="W344" i="1"/>
  <c r="AE344" i="1"/>
  <c r="AD344" i="1"/>
  <c r="AC344" i="1"/>
  <c r="AB344" i="1"/>
  <c r="AA344" i="1"/>
  <c r="Z344" i="1"/>
  <c r="Y344" i="1"/>
  <c r="X345" i="1"/>
  <c r="W345" i="1"/>
  <c r="AE345" i="1"/>
  <c r="AD345" i="1"/>
  <c r="AC345" i="1"/>
  <c r="AB345" i="1"/>
  <c r="AA345" i="1"/>
  <c r="Z345" i="1"/>
  <c r="Y345" i="1"/>
  <c r="X348" i="1"/>
  <c r="W348" i="1"/>
  <c r="AE348" i="1"/>
  <c r="AD348" i="1"/>
  <c r="AC348" i="1"/>
  <c r="AB348" i="1"/>
  <c r="AA348" i="1"/>
  <c r="Z348" i="1"/>
  <c r="Y348" i="1"/>
  <c r="X351" i="1"/>
  <c r="W351" i="1"/>
  <c r="AE351" i="1"/>
  <c r="AD351" i="1"/>
  <c r="AC351" i="1"/>
  <c r="AB351" i="1"/>
  <c r="AA351" i="1"/>
  <c r="Z351" i="1"/>
  <c r="Y351" i="1"/>
  <c r="X355" i="1"/>
  <c r="W355" i="1"/>
  <c r="AE355" i="1"/>
  <c r="AD355" i="1"/>
  <c r="AC355" i="1"/>
  <c r="AB355" i="1"/>
  <c r="AA355" i="1"/>
  <c r="Z355" i="1"/>
  <c r="Y355" i="1"/>
  <c r="X341" i="1"/>
  <c r="W341" i="1"/>
  <c r="AE341" i="1"/>
  <c r="AD341" i="1"/>
  <c r="AC341" i="1"/>
  <c r="AB341" i="1"/>
  <c r="AA341" i="1"/>
  <c r="Z341" i="1"/>
  <c r="Y341" i="1"/>
  <c r="X361" i="1"/>
  <c r="W361" i="1"/>
  <c r="AE361" i="1"/>
  <c r="AD361" i="1"/>
  <c r="AC361" i="1"/>
  <c r="AB361" i="1"/>
  <c r="AA361" i="1"/>
  <c r="Z361" i="1"/>
  <c r="Y361" i="1"/>
  <c r="X346" i="1"/>
  <c r="W346" i="1"/>
  <c r="AE346" i="1"/>
  <c r="AD346" i="1"/>
  <c r="AC346" i="1"/>
  <c r="AB346" i="1"/>
  <c r="AA346" i="1"/>
  <c r="Z346" i="1"/>
  <c r="Y346" i="1"/>
  <c r="X353" i="1"/>
  <c r="W353" i="1"/>
  <c r="AE353" i="1"/>
  <c r="AD353" i="1"/>
  <c r="AC353" i="1"/>
  <c r="AB353" i="1"/>
  <c r="AA353" i="1"/>
  <c r="Z353" i="1"/>
  <c r="Y353" i="1"/>
  <c r="X343" i="1"/>
  <c r="W343" i="1"/>
  <c r="AE343" i="1"/>
  <c r="AD343" i="1"/>
  <c r="AC343" i="1"/>
  <c r="AB343" i="1"/>
  <c r="AA343" i="1"/>
  <c r="Z343" i="1"/>
  <c r="Y343" i="1"/>
  <c r="X356" i="1"/>
  <c r="W356" i="1"/>
  <c r="AE356" i="1"/>
  <c r="AD356" i="1"/>
  <c r="AC356" i="1"/>
  <c r="AB356" i="1"/>
  <c r="AA356" i="1"/>
  <c r="Z356" i="1"/>
  <c r="Y356" i="1"/>
  <c r="X340" i="1"/>
  <c r="W340" i="1"/>
  <c r="AE340" i="1"/>
  <c r="AD340" i="1"/>
  <c r="AC340" i="1"/>
  <c r="AB340" i="1"/>
  <c r="AA340" i="1"/>
  <c r="Z340" i="1"/>
  <c r="Y340" i="1"/>
  <c r="X360" i="1"/>
  <c r="W360" i="1"/>
  <c r="AE360" i="1"/>
  <c r="AD360" i="1"/>
  <c r="AC360" i="1"/>
  <c r="AB360" i="1"/>
  <c r="AA360" i="1"/>
  <c r="Z360" i="1"/>
  <c r="Y360" i="1"/>
  <c r="X359" i="1"/>
  <c r="W359" i="1"/>
  <c r="AE359" i="1"/>
  <c r="AD359" i="1"/>
  <c r="AC359" i="1"/>
  <c r="AB359" i="1"/>
  <c r="AA359" i="1"/>
  <c r="Z359" i="1"/>
  <c r="Y359" i="1"/>
  <c r="X358" i="1"/>
  <c r="W358" i="1"/>
  <c r="AE358" i="1"/>
  <c r="AD358" i="1"/>
  <c r="AC358" i="1"/>
  <c r="AB358" i="1"/>
  <c r="AA358" i="1"/>
  <c r="Z358" i="1"/>
  <c r="Y358" i="1"/>
  <c r="X354" i="1"/>
  <c r="W354" i="1"/>
  <c r="AE354" i="1"/>
  <c r="AD354" i="1"/>
  <c r="AC354" i="1"/>
  <c r="AB354" i="1"/>
  <c r="AA354" i="1"/>
  <c r="Z354" i="1"/>
  <c r="Y354" i="1"/>
  <c r="X349" i="1"/>
  <c r="W349" i="1"/>
  <c r="AE349" i="1"/>
  <c r="AD349" i="1"/>
  <c r="AC349" i="1"/>
  <c r="AB349" i="1"/>
  <c r="AA349" i="1"/>
  <c r="Z349" i="1"/>
  <c r="Y349" i="1"/>
  <c r="X357" i="1"/>
  <c r="W357" i="1"/>
  <c r="AE357" i="1"/>
  <c r="AD357" i="1"/>
  <c r="AC357" i="1"/>
  <c r="AB357" i="1"/>
  <c r="AA357" i="1"/>
  <c r="Z357" i="1"/>
  <c r="Y357" i="1"/>
  <c r="X347" i="1"/>
  <c r="W347" i="1"/>
  <c r="AE347" i="1"/>
  <c r="AD347" i="1"/>
  <c r="AC347" i="1"/>
  <c r="AB347" i="1"/>
  <c r="AA347" i="1"/>
  <c r="Z347" i="1"/>
  <c r="Y347" i="1"/>
  <c r="X328" i="1"/>
  <c r="W328" i="1"/>
  <c r="AE328" i="1"/>
  <c r="AD328" i="1"/>
  <c r="AC328" i="1"/>
  <c r="AB328" i="1"/>
  <c r="AA328" i="1"/>
  <c r="Z328" i="1"/>
  <c r="Y328" i="1"/>
  <c r="X320" i="1"/>
  <c r="W320" i="1"/>
  <c r="AE320" i="1"/>
  <c r="AD320" i="1"/>
  <c r="AC320" i="1"/>
  <c r="AB320" i="1"/>
  <c r="AA320" i="1"/>
  <c r="Z320" i="1"/>
  <c r="Y320" i="1"/>
  <c r="X327" i="1"/>
  <c r="W327" i="1"/>
  <c r="AE327" i="1"/>
  <c r="AD327" i="1"/>
  <c r="AC327" i="1"/>
  <c r="AB327" i="1"/>
  <c r="AA327" i="1"/>
  <c r="Z327" i="1"/>
  <c r="Y327" i="1"/>
  <c r="X323" i="1"/>
  <c r="W323" i="1"/>
  <c r="AE323" i="1"/>
  <c r="AD323" i="1"/>
  <c r="AC323" i="1"/>
  <c r="AB323" i="1"/>
  <c r="AA323" i="1"/>
  <c r="Z323" i="1"/>
  <c r="Y323" i="1"/>
  <c r="X321" i="1"/>
  <c r="W321" i="1"/>
  <c r="AE321" i="1"/>
  <c r="AD321" i="1"/>
  <c r="AC321" i="1"/>
  <c r="AB321" i="1"/>
  <c r="AA321" i="1"/>
  <c r="Z321" i="1"/>
  <c r="Y321" i="1"/>
  <c r="X322" i="1"/>
  <c r="W322" i="1"/>
  <c r="AE322" i="1"/>
  <c r="AD322" i="1"/>
  <c r="AC322" i="1"/>
  <c r="AB322" i="1"/>
  <c r="AA322" i="1"/>
  <c r="Z322" i="1"/>
  <c r="Y322" i="1"/>
  <c r="X337" i="1"/>
  <c r="W337" i="1"/>
  <c r="AE337" i="1"/>
  <c r="AD337" i="1"/>
  <c r="AC337" i="1"/>
  <c r="AB337" i="1"/>
  <c r="AA337" i="1"/>
  <c r="Z337" i="1"/>
  <c r="Y337" i="1"/>
  <c r="X329" i="1"/>
  <c r="W329" i="1"/>
  <c r="AE329" i="1"/>
  <c r="AD329" i="1"/>
  <c r="AC329" i="1"/>
  <c r="AB329" i="1"/>
  <c r="AA329" i="1"/>
  <c r="Z329" i="1"/>
  <c r="Y329" i="1"/>
  <c r="X326" i="1"/>
  <c r="W326" i="1"/>
  <c r="AE326" i="1"/>
  <c r="AD326" i="1"/>
  <c r="AC326" i="1"/>
  <c r="AB326" i="1"/>
  <c r="AA326" i="1"/>
  <c r="Z326" i="1"/>
  <c r="Y326" i="1"/>
  <c r="X339" i="1"/>
  <c r="W339" i="1"/>
  <c r="AE339" i="1"/>
  <c r="AD339" i="1"/>
  <c r="AC339" i="1"/>
  <c r="AB339" i="1"/>
  <c r="AA339" i="1"/>
  <c r="Z339" i="1"/>
  <c r="Y339" i="1"/>
  <c r="X325" i="1"/>
  <c r="W325" i="1"/>
  <c r="AE325" i="1"/>
  <c r="AD325" i="1"/>
  <c r="AC325" i="1"/>
  <c r="AB325" i="1"/>
  <c r="AA325" i="1"/>
  <c r="Z325" i="1"/>
  <c r="Y325" i="1"/>
  <c r="X331" i="1"/>
  <c r="W331" i="1"/>
  <c r="AE331" i="1"/>
  <c r="AD331" i="1"/>
  <c r="AC331" i="1"/>
  <c r="AB331" i="1"/>
  <c r="AA331" i="1"/>
  <c r="Z331" i="1"/>
  <c r="Y331" i="1"/>
  <c r="X335" i="1"/>
  <c r="W335" i="1"/>
  <c r="AE335" i="1"/>
  <c r="AD335" i="1"/>
  <c r="AC335" i="1"/>
  <c r="AB335" i="1"/>
  <c r="AA335" i="1"/>
  <c r="Z335" i="1"/>
  <c r="Y335" i="1"/>
  <c r="X319" i="1"/>
  <c r="W319" i="1"/>
  <c r="AE319" i="1"/>
  <c r="AD319" i="1"/>
  <c r="AC319" i="1"/>
  <c r="AB319" i="1"/>
  <c r="AA319" i="1"/>
  <c r="Z319" i="1"/>
  <c r="Y319" i="1"/>
  <c r="X338" i="1"/>
  <c r="W338" i="1"/>
  <c r="AE338" i="1"/>
  <c r="AD338" i="1"/>
  <c r="AC338" i="1"/>
  <c r="AB338" i="1"/>
  <c r="AA338" i="1"/>
  <c r="Z338" i="1"/>
  <c r="Y338" i="1"/>
  <c r="X336" i="1"/>
  <c r="W336" i="1"/>
  <c r="AE336" i="1"/>
  <c r="AD336" i="1"/>
  <c r="AC336" i="1"/>
  <c r="AB336" i="1"/>
  <c r="AA336" i="1"/>
  <c r="Z336" i="1"/>
  <c r="Y336" i="1"/>
  <c r="X334" i="1"/>
  <c r="W334" i="1"/>
  <c r="AE334" i="1"/>
  <c r="AD334" i="1"/>
  <c r="AC334" i="1"/>
  <c r="AB334" i="1"/>
  <c r="AA334" i="1"/>
  <c r="Z334" i="1"/>
  <c r="Y334" i="1"/>
  <c r="X332" i="1"/>
  <c r="W332" i="1"/>
  <c r="AE332" i="1"/>
  <c r="AD332" i="1"/>
  <c r="AC332" i="1"/>
  <c r="AB332" i="1"/>
  <c r="AA332" i="1"/>
  <c r="Z332" i="1"/>
  <c r="Y332" i="1"/>
  <c r="X333" i="1"/>
  <c r="W333" i="1"/>
  <c r="AE333" i="1"/>
  <c r="AD333" i="1"/>
  <c r="AC333" i="1"/>
  <c r="AB333" i="1"/>
  <c r="AA333" i="1"/>
  <c r="Z333" i="1"/>
  <c r="Y333" i="1"/>
  <c r="X330" i="1"/>
  <c r="W330" i="1"/>
  <c r="AE330" i="1"/>
  <c r="AD330" i="1"/>
  <c r="AC330" i="1"/>
  <c r="AB330" i="1"/>
  <c r="AA330" i="1"/>
  <c r="Z330" i="1"/>
  <c r="Y330" i="1"/>
  <c r="X324" i="1"/>
  <c r="W324" i="1"/>
  <c r="AE324" i="1"/>
  <c r="AD324" i="1"/>
  <c r="AC324" i="1"/>
  <c r="AB324" i="1"/>
  <c r="AA324" i="1"/>
  <c r="Z324" i="1"/>
  <c r="Y324" i="1"/>
  <c r="X309" i="1"/>
  <c r="W309" i="1"/>
  <c r="AE309" i="1"/>
  <c r="AD309" i="1"/>
  <c r="AC309" i="1"/>
  <c r="AB309" i="1"/>
  <c r="AA309" i="1"/>
  <c r="Z309" i="1"/>
  <c r="Y309" i="1"/>
  <c r="X308" i="1"/>
  <c r="W308" i="1"/>
  <c r="AE308" i="1"/>
  <c r="AD308" i="1"/>
  <c r="AC308" i="1"/>
  <c r="AB308" i="1"/>
  <c r="AA308" i="1"/>
  <c r="Z308" i="1"/>
  <c r="Y308" i="1"/>
  <c r="X315" i="1"/>
  <c r="W315" i="1"/>
  <c r="AE315" i="1"/>
  <c r="AD315" i="1"/>
  <c r="AC315" i="1"/>
  <c r="AB315" i="1"/>
  <c r="AA315" i="1"/>
  <c r="Z315" i="1"/>
  <c r="Y315" i="1"/>
  <c r="X318" i="1"/>
  <c r="W318" i="1"/>
  <c r="AE318" i="1"/>
  <c r="AD318" i="1"/>
  <c r="AC318" i="1"/>
  <c r="AB318" i="1"/>
  <c r="AA318" i="1"/>
  <c r="Z318" i="1"/>
  <c r="Y318" i="1"/>
  <c r="X311" i="1"/>
  <c r="W311" i="1"/>
  <c r="AE311" i="1"/>
  <c r="AD311" i="1"/>
  <c r="AC311" i="1"/>
  <c r="AB311" i="1"/>
  <c r="AA311" i="1"/>
  <c r="Z311" i="1"/>
  <c r="Y311" i="1"/>
  <c r="X314" i="1"/>
  <c r="W314" i="1"/>
  <c r="AE314" i="1"/>
  <c r="AD314" i="1"/>
  <c r="AC314" i="1"/>
  <c r="AB314" i="1"/>
  <c r="AA314" i="1"/>
  <c r="Z314" i="1"/>
  <c r="Y314" i="1"/>
  <c r="X310" i="1"/>
  <c r="W310" i="1"/>
  <c r="AE310" i="1"/>
  <c r="AD310" i="1"/>
  <c r="AC310" i="1"/>
  <c r="AB310" i="1"/>
  <c r="AA310" i="1"/>
  <c r="Z310" i="1"/>
  <c r="Y310" i="1"/>
  <c r="X317" i="1"/>
  <c r="W317" i="1"/>
  <c r="AE317" i="1"/>
  <c r="AD317" i="1"/>
  <c r="AC317" i="1"/>
  <c r="AB317" i="1"/>
  <c r="AA317" i="1"/>
  <c r="Z317" i="1"/>
  <c r="Y317" i="1"/>
  <c r="X316" i="1"/>
  <c r="W316" i="1"/>
  <c r="AE316" i="1"/>
  <c r="AD316" i="1"/>
  <c r="AC316" i="1"/>
  <c r="AB316" i="1"/>
  <c r="AA316" i="1"/>
  <c r="Z316" i="1"/>
  <c r="Y316" i="1"/>
  <c r="X313" i="1"/>
  <c r="W313" i="1"/>
  <c r="AE313" i="1"/>
  <c r="AD313" i="1"/>
  <c r="AC313" i="1"/>
  <c r="AB313" i="1"/>
  <c r="AA313" i="1"/>
  <c r="Z313" i="1"/>
  <c r="Y313" i="1"/>
  <c r="X312" i="1"/>
  <c r="W312" i="1"/>
  <c r="AE312" i="1"/>
  <c r="AD312" i="1"/>
  <c r="AC312" i="1"/>
  <c r="AB312" i="1"/>
  <c r="AA312" i="1"/>
  <c r="Z312" i="1"/>
  <c r="Y312" i="1"/>
  <c r="X293" i="1"/>
  <c r="W293" i="1"/>
  <c r="AE293" i="1"/>
  <c r="AD293" i="1"/>
  <c r="AC293" i="1"/>
  <c r="AB293" i="1"/>
  <c r="AA293" i="1"/>
  <c r="Z293" i="1"/>
  <c r="Y293" i="1"/>
  <c r="X295" i="1"/>
  <c r="W295" i="1"/>
  <c r="AE295" i="1"/>
  <c r="AD295" i="1"/>
  <c r="AC295" i="1"/>
  <c r="AB295" i="1"/>
  <c r="AA295" i="1"/>
  <c r="Z295" i="1"/>
  <c r="Y295" i="1"/>
  <c r="X294" i="1"/>
  <c r="W294" i="1"/>
  <c r="AE294" i="1"/>
  <c r="AD294" i="1"/>
  <c r="AC294" i="1"/>
  <c r="AB294" i="1"/>
  <c r="AA294" i="1"/>
  <c r="Z294" i="1"/>
  <c r="Y294" i="1"/>
  <c r="X304" i="1"/>
  <c r="W304" i="1"/>
  <c r="AE304" i="1"/>
  <c r="AD304" i="1"/>
  <c r="AC304" i="1"/>
  <c r="AB304" i="1"/>
  <c r="AA304" i="1"/>
  <c r="Z304" i="1"/>
  <c r="Y304" i="1"/>
  <c r="X301" i="1"/>
  <c r="W301" i="1"/>
  <c r="AE301" i="1"/>
  <c r="AD301" i="1"/>
  <c r="AC301" i="1"/>
  <c r="AB301" i="1"/>
  <c r="AA301" i="1"/>
  <c r="Z301" i="1"/>
  <c r="Y301" i="1"/>
  <c r="X296" i="1"/>
  <c r="W296" i="1"/>
  <c r="AE296" i="1"/>
  <c r="AD296" i="1"/>
  <c r="AC296" i="1"/>
  <c r="AB296" i="1"/>
  <c r="AA296" i="1"/>
  <c r="Z296" i="1"/>
  <c r="Y296" i="1"/>
  <c r="X307" i="1"/>
  <c r="W307" i="1"/>
  <c r="AE307" i="1"/>
  <c r="AD307" i="1"/>
  <c r="AC307" i="1"/>
  <c r="AB307" i="1"/>
  <c r="AA307" i="1"/>
  <c r="Z307" i="1"/>
  <c r="Y307" i="1"/>
  <c r="X297" i="1"/>
  <c r="W297" i="1"/>
  <c r="AE297" i="1"/>
  <c r="AD297" i="1"/>
  <c r="AC297" i="1"/>
  <c r="AB297" i="1"/>
  <c r="AA297" i="1"/>
  <c r="Z297" i="1"/>
  <c r="Y297" i="1"/>
  <c r="X302" i="1"/>
  <c r="W302" i="1"/>
  <c r="AE302" i="1"/>
  <c r="AD302" i="1"/>
  <c r="AC302" i="1"/>
  <c r="AB302" i="1"/>
  <c r="AA302" i="1"/>
  <c r="Z302" i="1"/>
  <c r="Y302" i="1"/>
  <c r="X298" i="1"/>
  <c r="W298" i="1"/>
  <c r="AE298" i="1"/>
  <c r="AD298" i="1"/>
  <c r="AC298" i="1"/>
  <c r="AB298" i="1"/>
  <c r="AA298" i="1"/>
  <c r="Z298" i="1"/>
  <c r="Y298" i="1"/>
  <c r="X300" i="1"/>
  <c r="W300" i="1"/>
  <c r="AE300" i="1"/>
  <c r="AD300" i="1"/>
  <c r="AC300" i="1"/>
  <c r="AB300" i="1"/>
  <c r="AA300" i="1"/>
  <c r="Z300" i="1"/>
  <c r="Y300" i="1"/>
  <c r="X306" i="1"/>
  <c r="W306" i="1"/>
  <c r="AE306" i="1"/>
  <c r="AD306" i="1"/>
  <c r="AC306" i="1"/>
  <c r="AB306" i="1"/>
  <c r="AA306" i="1"/>
  <c r="Z306" i="1"/>
  <c r="Y306" i="1"/>
  <c r="X305" i="1"/>
  <c r="W305" i="1"/>
  <c r="AE305" i="1"/>
  <c r="AD305" i="1"/>
  <c r="AC305" i="1"/>
  <c r="AB305" i="1"/>
  <c r="AA305" i="1"/>
  <c r="Z305" i="1"/>
  <c r="Y305" i="1"/>
  <c r="X299" i="1"/>
  <c r="W299" i="1"/>
  <c r="AE299" i="1"/>
  <c r="AD299" i="1"/>
  <c r="AC299" i="1"/>
  <c r="AB299" i="1"/>
  <c r="AA299" i="1"/>
  <c r="Z299" i="1"/>
  <c r="Y299" i="1"/>
  <c r="X303" i="1"/>
  <c r="W303" i="1"/>
  <c r="AE303" i="1"/>
  <c r="AD303" i="1"/>
  <c r="AC303" i="1"/>
  <c r="AB303" i="1"/>
  <c r="AA303" i="1"/>
  <c r="Z303" i="1"/>
  <c r="Y303" i="1"/>
  <c r="X274" i="1"/>
  <c r="W274" i="1"/>
  <c r="AE274" i="1"/>
  <c r="AD274" i="1"/>
  <c r="AC274" i="1"/>
  <c r="AB274" i="1"/>
  <c r="AA274" i="1"/>
  <c r="Z274" i="1"/>
  <c r="Y274" i="1"/>
  <c r="X279" i="1"/>
  <c r="W279" i="1"/>
  <c r="AE279" i="1"/>
  <c r="AD279" i="1"/>
  <c r="AC279" i="1"/>
  <c r="AB279" i="1"/>
  <c r="AA279" i="1"/>
  <c r="Z279" i="1"/>
  <c r="Y279" i="1"/>
  <c r="X280" i="1"/>
  <c r="W280" i="1"/>
  <c r="AE280" i="1"/>
  <c r="AD280" i="1"/>
  <c r="AC280" i="1"/>
  <c r="AB280" i="1"/>
  <c r="AA280" i="1"/>
  <c r="Z280" i="1"/>
  <c r="Y280" i="1"/>
  <c r="X278" i="1"/>
  <c r="W278" i="1"/>
  <c r="AE278" i="1"/>
  <c r="AD278" i="1"/>
  <c r="AC278" i="1"/>
  <c r="AB278" i="1"/>
  <c r="AA278" i="1"/>
  <c r="Z278" i="1"/>
  <c r="Y278" i="1"/>
  <c r="X276" i="1"/>
  <c r="W276" i="1"/>
  <c r="AE276" i="1"/>
  <c r="AD276" i="1"/>
  <c r="AC276" i="1"/>
  <c r="AB276" i="1"/>
  <c r="AA276" i="1"/>
  <c r="Z276" i="1"/>
  <c r="Y276" i="1"/>
  <c r="X289" i="1"/>
  <c r="W289" i="1"/>
  <c r="AE289" i="1"/>
  <c r="AD289" i="1"/>
  <c r="AC289" i="1"/>
  <c r="AB289" i="1"/>
  <c r="AA289" i="1"/>
  <c r="Z289" i="1"/>
  <c r="Y289" i="1"/>
  <c r="X283" i="1"/>
  <c r="W283" i="1"/>
  <c r="AE283" i="1"/>
  <c r="AD283" i="1"/>
  <c r="AC283" i="1"/>
  <c r="AB283" i="1"/>
  <c r="AA283" i="1"/>
  <c r="Z283" i="1"/>
  <c r="Y283" i="1"/>
  <c r="X273" i="1"/>
  <c r="W273" i="1"/>
  <c r="AE273" i="1"/>
  <c r="AD273" i="1"/>
  <c r="AC273" i="1"/>
  <c r="AB273" i="1"/>
  <c r="AA273" i="1"/>
  <c r="Z273" i="1"/>
  <c r="Y273" i="1"/>
  <c r="X292" i="1"/>
  <c r="W292" i="1"/>
  <c r="AE292" i="1"/>
  <c r="AD292" i="1"/>
  <c r="AC292" i="1"/>
  <c r="AB292" i="1"/>
  <c r="AA292" i="1"/>
  <c r="Z292" i="1"/>
  <c r="Y292" i="1"/>
  <c r="X277" i="1"/>
  <c r="W277" i="1"/>
  <c r="AE277" i="1"/>
  <c r="AD277" i="1"/>
  <c r="AC277" i="1"/>
  <c r="AB277" i="1"/>
  <c r="AA277" i="1"/>
  <c r="Z277" i="1"/>
  <c r="Y277" i="1"/>
  <c r="X286" i="1"/>
  <c r="W286" i="1"/>
  <c r="AE286" i="1"/>
  <c r="AD286" i="1"/>
  <c r="AC286" i="1"/>
  <c r="AB286" i="1"/>
  <c r="AA286" i="1"/>
  <c r="Z286" i="1"/>
  <c r="Y286" i="1"/>
  <c r="X282" i="1"/>
  <c r="W282" i="1"/>
  <c r="AE282" i="1"/>
  <c r="AD282" i="1"/>
  <c r="AC282" i="1"/>
  <c r="AB282" i="1"/>
  <c r="AA282" i="1"/>
  <c r="Z282" i="1"/>
  <c r="Y282" i="1"/>
  <c r="X285" i="1"/>
  <c r="W285" i="1"/>
  <c r="AE285" i="1"/>
  <c r="AD285" i="1"/>
  <c r="AC285" i="1"/>
  <c r="AB285" i="1"/>
  <c r="AA285" i="1"/>
  <c r="Z285" i="1"/>
  <c r="Y285" i="1"/>
  <c r="X288" i="1"/>
  <c r="W288" i="1"/>
  <c r="AE288" i="1"/>
  <c r="AD288" i="1"/>
  <c r="AC288" i="1"/>
  <c r="AB288" i="1"/>
  <c r="AA288" i="1"/>
  <c r="Z288" i="1"/>
  <c r="Y288" i="1"/>
  <c r="X290" i="1"/>
  <c r="W290" i="1"/>
  <c r="AE290" i="1"/>
  <c r="AD290" i="1"/>
  <c r="AC290" i="1"/>
  <c r="AB290" i="1"/>
  <c r="AA290" i="1"/>
  <c r="Z290" i="1"/>
  <c r="Y290" i="1"/>
  <c r="X291" i="1"/>
  <c r="W291" i="1"/>
  <c r="AE291" i="1"/>
  <c r="AD291" i="1"/>
  <c r="AC291" i="1"/>
  <c r="AB291" i="1"/>
  <c r="AA291" i="1"/>
  <c r="Z291" i="1"/>
  <c r="Y291" i="1"/>
  <c r="X284" i="1"/>
  <c r="W284" i="1"/>
  <c r="AE284" i="1"/>
  <c r="AD284" i="1"/>
  <c r="AC284" i="1"/>
  <c r="AB284" i="1"/>
  <c r="AA284" i="1"/>
  <c r="Z284" i="1"/>
  <c r="Y284" i="1"/>
  <c r="X281" i="1"/>
  <c r="W281" i="1"/>
  <c r="AE281" i="1"/>
  <c r="AD281" i="1"/>
  <c r="AC281" i="1"/>
  <c r="AB281" i="1"/>
  <c r="AA281" i="1"/>
  <c r="Z281" i="1"/>
  <c r="Y281" i="1"/>
  <c r="X287" i="1"/>
  <c r="W287" i="1"/>
  <c r="AE287" i="1"/>
  <c r="AD287" i="1"/>
  <c r="AC287" i="1"/>
  <c r="AB287" i="1"/>
  <c r="AA287" i="1"/>
  <c r="Z287" i="1"/>
  <c r="Y287" i="1"/>
  <c r="X275" i="1"/>
  <c r="W275" i="1"/>
  <c r="AE275" i="1"/>
  <c r="AD275" i="1"/>
  <c r="AC275" i="1"/>
  <c r="AB275" i="1"/>
  <c r="AA275" i="1"/>
  <c r="Z275" i="1"/>
  <c r="Y275" i="1"/>
  <c r="X262" i="1"/>
  <c r="W262" i="1"/>
  <c r="AE262" i="1"/>
  <c r="AD262" i="1"/>
  <c r="AC262" i="1"/>
  <c r="AB262" i="1"/>
  <c r="AA262" i="1"/>
  <c r="Z262" i="1"/>
  <c r="Y262" i="1"/>
  <c r="X259" i="1"/>
  <c r="W259" i="1"/>
  <c r="AE259" i="1"/>
  <c r="AD259" i="1"/>
  <c r="AC259" i="1"/>
  <c r="AB259" i="1"/>
  <c r="AA259" i="1"/>
  <c r="Z259" i="1"/>
  <c r="Y259" i="1"/>
  <c r="X258" i="1"/>
  <c r="W258" i="1"/>
  <c r="AE258" i="1"/>
  <c r="AD258" i="1"/>
  <c r="AC258" i="1"/>
  <c r="AB258" i="1"/>
  <c r="AA258" i="1"/>
  <c r="Z258" i="1"/>
  <c r="Y258" i="1"/>
  <c r="X260" i="1"/>
  <c r="W260" i="1"/>
  <c r="AE260" i="1"/>
  <c r="AD260" i="1"/>
  <c r="AC260" i="1"/>
  <c r="AB260" i="1"/>
  <c r="AA260" i="1"/>
  <c r="Z260" i="1"/>
  <c r="Y260" i="1"/>
  <c r="X268" i="1"/>
  <c r="W268" i="1"/>
  <c r="AE268" i="1"/>
  <c r="AD268" i="1"/>
  <c r="AC268" i="1"/>
  <c r="AB268" i="1"/>
  <c r="AA268" i="1"/>
  <c r="Z268" i="1"/>
  <c r="Y268" i="1"/>
  <c r="X257" i="1"/>
  <c r="W257" i="1"/>
  <c r="AE257" i="1"/>
  <c r="AD257" i="1"/>
  <c r="AC257" i="1"/>
  <c r="AB257" i="1"/>
  <c r="AA257" i="1"/>
  <c r="Z257" i="1"/>
  <c r="Y257" i="1"/>
  <c r="X272" i="1"/>
  <c r="W272" i="1"/>
  <c r="AE272" i="1"/>
  <c r="AD272" i="1"/>
  <c r="AC272" i="1"/>
  <c r="AB272" i="1"/>
  <c r="AA272" i="1"/>
  <c r="Z272" i="1"/>
  <c r="Y272" i="1"/>
  <c r="X261" i="1"/>
  <c r="W261" i="1"/>
  <c r="AE261" i="1"/>
  <c r="AD261" i="1"/>
  <c r="AC261" i="1"/>
  <c r="AB261" i="1"/>
  <c r="AA261" i="1"/>
  <c r="Z261" i="1"/>
  <c r="Y261" i="1"/>
  <c r="X266" i="1"/>
  <c r="W266" i="1"/>
  <c r="AE266" i="1"/>
  <c r="AD266" i="1"/>
  <c r="AC266" i="1"/>
  <c r="AB266" i="1"/>
  <c r="AA266" i="1"/>
  <c r="Z266" i="1"/>
  <c r="Y266" i="1"/>
  <c r="X263" i="1"/>
  <c r="W263" i="1"/>
  <c r="AE263" i="1"/>
  <c r="AD263" i="1"/>
  <c r="AC263" i="1"/>
  <c r="AB263" i="1"/>
  <c r="AA263" i="1"/>
  <c r="Z263" i="1"/>
  <c r="Y263" i="1"/>
  <c r="X264" i="1"/>
  <c r="W264" i="1"/>
  <c r="AE264" i="1"/>
  <c r="AD264" i="1"/>
  <c r="AC264" i="1"/>
  <c r="AB264" i="1"/>
  <c r="AA264" i="1"/>
  <c r="Z264" i="1"/>
  <c r="Y264" i="1"/>
  <c r="X271" i="1"/>
  <c r="W271" i="1"/>
  <c r="AE271" i="1"/>
  <c r="AD271" i="1"/>
  <c r="AC271" i="1"/>
  <c r="AB271" i="1"/>
  <c r="AA271" i="1"/>
  <c r="Z271" i="1"/>
  <c r="Y271" i="1"/>
  <c r="X270" i="1"/>
  <c r="W270" i="1"/>
  <c r="AE270" i="1"/>
  <c r="AD270" i="1"/>
  <c r="AC270" i="1"/>
  <c r="AB270" i="1"/>
  <c r="AA270" i="1"/>
  <c r="Z270" i="1"/>
  <c r="Y270" i="1"/>
  <c r="X269" i="1"/>
  <c r="W269" i="1"/>
  <c r="AE269" i="1"/>
  <c r="AD269" i="1"/>
  <c r="AC269" i="1"/>
  <c r="AB269" i="1"/>
  <c r="AA269" i="1"/>
  <c r="Z269" i="1"/>
  <c r="Y269" i="1"/>
  <c r="X265" i="1"/>
  <c r="W265" i="1"/>
  <c r="AE265" i="1"/>
  <c r="AD265" i="1"/>
  <c r="AC265" i="1"/>
  <c r="AB265" i="1"/>
  <c r="AA265" i="1"/>
  <c r="Z265" i="1"/>
  <c r="Y265" i="1"/>
  <c r="X267" i="1"/>
  <c r="W267" i="1"/>
  <c r="AE267" i="1"/>
  <c r="AD267" i="1"/>
  <c r="AC267" i="1"/>
  <c r="AB267" i="1"/>
  <c r="AA267" i="1"/>
  <c r="Z267" i="1"/>
  <c r="Y267" i="1"/>
  <c r="X245" i="1"/>
  <c r="W245" i="1"/>
  <c r="AE245" i="1"/>
  <c r="AD245" i="1"/>
  <c r="AC245" i="1"/>
  <c r="AB245" i="1"/>
  <c r="AA245" i="1"/>
  <c r="Z245" i="1"/>
  <c r="Y245" i="1"/>
  <c r="X243" i="1"/>
  <c r="W243" i="1"/>
  <c r="AE243" i="1"/>
  <c r="AD243" i="1"/>
  <c r="AC243" i="1"/>
  <c r="AB243" i="1"/>
  <c r="AA243" i="1"/>
  <c r="Z243" i="1"/>
  <c r="Y243" i="1"/>
  <c r="X241" i="1"/>
  <c r="W241" i="1"/>
  <c r="AE241" i="1"/>
  <c r="AD241" i="1"/>
  <c r="AC241" i="1"/>
  <c r="AB241" i="1"/>
  <c r="AA241" i="1"/>
  <c r="Z241" i="1"/>
  <c r="Y241" i="1"/>
  <c r="X244" i="1"/>
  <c r="W244" i="1"/>
  <c r="AE244" i="1"/>
  <c r="AD244" i="1"/>
  <c r="AC244" i="1"/>
  <c r="AB244" i="1"/>
  <c r="AA244" i="1"/>
  <c r="Z244" i="1"/>
  <c r="Y244" i="1"/>
  <c r="X253" i="1"/>
  <c r="W253" i="1"/>
  <c r="AE253" i="1"/>
  <c r="AD253" i="1"/>
  <c r="AC253" i="1"/>
  <c r="AB253" i="1"/>
  <c r="AA253" i="1"/>
  <c r="Z253" i="1"/>
  <c r="Y253" i="1"/>
  <c r="X249" i="1"/>
  <c r="W249" i="1"/>
  <c r="AE249" i="1"/>
  <c r="AD249" i="1"/>
  <c r="AC249" i="1"/>
  <c r="AB249" i="1"/>
  <c r="AA249" i="1"/>
  <c r="Z249" i="1"/>
  <c r="Y249" i="1"/>
  <c r="X242" i="1"/>
  <c r="W242" i="1"/>
  <c r="AE242" i="1"/>
  <c r="AD242" i="1"/>
  <c r="AC242" i="1"/>
  <c r="AB242" i="1"/>
  <c r="AA242" i="1"/>
  <c r="Z242" i="1"/>
  <c r="Y242" i="1"/>
  <c r="X256" i="1"/>
  <c r="W256" i="1"/>
  <c r="AE256" i="1"/>
  <c r="AD256" i="1"/>
  <c r="AC256" i="1"/>
  <c r="AB256" i="1"/>
  <c r="AA256" i="1"/>
  <c r="Z256" i="1"/>
  <c r="Y256" i="1"/>
  <c r="X246" i="1"/>
  <c r="W246" i="1"/>
  <c r="AE246" i="1"/>
  <c r="AD246" i="1"/>
  <c r="AC246" i="1"/>
  <c r="AB246" i="1"/>
  <c r="AA246" i="1"/>
  <c r="Z246" i="1"/>
  <c r="Y246" i="1"/>
  <c r="X252" i="1"/>
  <c r="W252" i="1"/>
  <c r="AE252" i="1"/>
  <c r="AD252" i="1"/>
  <c r="AC252" i="1"/>
  <c r="AB252" i="1"/>
  <c r="AA252" i="1"/>
  <c r="Z252" i="1"/>
  <c r="Y252" i="1"/>
  <c r="X247" i="1"/>
  <c r="W247" i="1"/>
  <c r="AE247" i="1"/>
  <c r="AD247" i="1"/>
  <c r="AC247" i="1"/>
  <c r="AB247" i="1"/>
  <c r="AA247" i="1"/>
  <c r="Z247" i="1"/>
  <c r="Y247" i="1"/>
  <c r="X254" i="1"/>
  <c r="W254" i="1"/>
  <c r="AE254" i="1"/>
  <c r="AD254" i="1"/>
  <c r="AC254" i="1"/>
  <c r="AB254" i="1"/>
  <c r="AA254" i="1"/>
  <c r="Z254" i="1"/>
  <c r="Y254" i="1"/>
  <c r="X255" i="1"/>
  <c r="W255" i="1"/>
  <c r="AE255" i="1"/>
  <c r="AD255" i="1"/>
  <c r="AC255" i="1"/>
  <c r="AB255" i="1"/>
  <c r="AA255" i="1"/>
  <c r="Z255" i="1"/>
  <c r="Y255" i="1"/>
  <c r="X251" i="1"/>
  <c r="W251" i="1"/>
  <c r="AE251" i="1"/>
  <c r="AD251" i="1"/>
  <c r="AC251" i="1"/>
  <c r="AB251" i="1"/>
  <c r="AA251" i="1"/>
  <c r="Z251" i="1"/>
  <c r="Y251" i="1"/>
  <c r="X248" i="1"/>
  <c r="W248" i="1"/>
  <c r="AE248" i="1"/>
  <c r="AD248" i="1"/>
  <c r="AC248" i="1"/>
  <c r="AB248" i="1"/>
  <c r="AA248" i="1"/>
  <c r="Z248" i="1"/>
  <c r="Y248" i="1"/>
  <c r="X250" i="1"/>
  <c r="W250" i="1"/>
  <c r="AE250" i="1"/>
  <c r="AD250" i="1"/>
  <c r="AC250" i="1"/>
  <c r="AB250" i="1"/>
  <c r="AA250" i="1"/>
  <c r="Z250" i="1"/>
  <c r="Y250" i="1"/>
  <c r="X235" i="1"/>
  <c r="W235" i="1"/>
  <c r="AE235" i="1"/>
  <c r="AD235" i="1"/>
  <c r="AC235" i="1"/>
  <c r="AB235" i="1"/>
  <c r="AA235" i="1"/>
  <c r="Z235" i="1"/>
  <c r="Y235" i="1"/>
  <c r="X234" i="1"/>
  <c r="W234" i="1"/>
  <c r="AE234" i="1"/>
  <c r="AD234" i="1"/>
  <c r="AC234" i="1"/>
  <c r="AB234" i="1"/>
  <c r="AA234" i="1"/>
  <c r="Z234" i="1"/>
  <c r="Y234" i="1"/>
  <c r="X233" i="1"/>
  <c r="W233" i="1"/>
  <c r="AE233" i="1"/>
  <c r="AD233" i="1"/>
  <c r="AC233" i="1"/>
  <c r="AB233" i="1"/>
  <c r="AA233" i="1"/>
  <c r="Z233" i="1"/>
  <c r="Y233" i="1"/>
  <c r="X239" i="1"/>
  <c r="W239" i="1"/>
  <c r="AE239" i="1"/>
  <c r="AD239" i="1"/>
  <c r="AC239" i="1"/>
  <c r="AB239" i="1"/>
  <c r="AA239" i="1"/>
  <c r="Z239" i="1"/>
  <c r="Y239" i="1"/>
  <c r="X231" i="1"/>
  <c r="W231" i="1"/>
  <c r="AE231" i="1"/>
  <c r="AD231" i="1"/>
  <c r="AC231" i="1"/>
  <c r="AB231" i="1"/>
  <c r="AA231" i="1"/>
  <c r="Z231" i="1"/>
  <c r="Y231" i="1"/>
  <c r="X232" i="1"/>
  <c r="W232" i="1"/>
  <c r="AE232" i="1"/>
  <c r="AD232" i="1"/>
  <c r="AC232" i="1"/>
  <c r="AB232" i="1"/>
  <c r="AA232" i="1"/>
  <c r="Z232" i="1"/>
  <c r="Y232" i="1"/>
  <c r="X238" i="1"/>
  <c r="W238" i="1"/>
  <c r="AE238" i="1"/>
  <c r="AD238" i="1"/>
  <c r="AC238" i="1"/>
  <c r="AB238" i="1"/>
  <c r="AA238" i="1"/>
  <c r="Z238" i="1"/>
  <c r="Y238" i="1"/>
  <c r="X240" i="1"/>
  <c r="W240" i="1"/>
  <c r="AE240" i="1"/>
  <c r="AD240" i="1"/>
  <c r="AC240" i="1"/>
  <c r="AB240" i="1"/>
  <c r="AA240" i="1"/>
  <c r="Z240" i="1"/>
  <c r="Y240" i="1"/>
  <c r="X237" i="1"/>
  <c r="W237" i="1"/>
  <c r="AE237" i="1"/>
  <c r="AD237" i="1"/>
  <c r="AC237" i="1"/>
  <c r="AB237" i="1"/>
  <c r="AA237" i="1"/>
  <c r="Z237" i="1"/>
  <c r="Y237" i="1"/>
  <c r="X236" i="1"/>
  <c r="W236" i="1"/>
  <c r="AE236" i="1"/>
  <c r="AD236" i="1"/>
  <c r="AC236" i="1"/>
  <c r="AB236" i="1"/>
  <c r="AA236" i="1"/>
  <c r="Z236" i="1"/>
  <c r="Y236" i="1"/>
  <c r="X220" i="1"/>
  <c r="W220" i="1"/>
  <c r="AE220" i="1"/>
  <c r="AD220" i="1"/>
  <c r="AC220" i="1"/>
  <c r="AB220" i="1"/>
  <c r="AA220" i="1"/>
  <c r="Z220" i="1"/>
  <c r="Y220" i="1"/>
  <c r="X216" i="1"/>
  <c r="W216" i="1"/>
  <c r="AE216" i="1"/>
  <c r="AD216" i="1"/>
  <c r="AC216" i="1"/>
  <c r="AB216" i="1"/>
  <c r="AA216" i="1"/>
  <c r="Z216" i="1"/>
  <c r="Y216" i="1"/>
  <c r="X218" i="1"/>
  <c r="W218" i="1"/>
  <c r="AE218" i="1"/>
  <c r="AD218" i="1"/>
  <c r="AC218" i="1"/>
  <c r="AB218" i="1"/>
  <c r="AA218" i="1"/>
  <c r="Z218" i="1"/>
  <c r="Y218" i="1"/>
  <c r="X217" i="1"/>
  <c r="W217" i="1"/>
  <c r="AE217" i="1"/>
  <c r="AD217" i="1"/>
  <c r="AC217" i="1"/>
  <c r="AB217" i="1"/>
  <c r="AA217" i="1"/>
  <c r="Z217" i="1"/>
  <c r="Y217" i="1"/>
  <c r="X221" i="1"/>
  <c r="W221" i="1"/>
  <c r="AE221" i="1"/>
  <c r="AD221" i="1"/>
  <c r="AC221" i="1"/>
  <c r="AB221" i="1"/>
  <c r="AA221" i="1"/>
  <c r="Z221" i="1"/>
  <c r="Y221" i="1"/>
  <c r="X228" i="1"/>
  <c r="W228" i="1"/>
  <c r="AE228" i="1"/>
  <c r="AD228" i="1"/>
  <c r="AC228" i="1"/>
  <c r="AB228" i="1"/>
  <c r="AA228" i="1"/>
  <c r="Z228" i="1"/>
  <c r="Y228" i="1"/>
  <c r="X222" i="1"/>
  <c r="W222" i="1"/>
  <c r="AE222" i="1"/>
  <c r="AD222" i="1"/>
  <c r="AC222" i="1"/>
  <c r="AB222" i="1"/>
  <c r="AA222" i="1"/>
  <c r="Z222" i="1"/>
  <c r="Y222" i="1"/>
  <c r="X230" i="1"/>
  <c r="W230" i="1"/>
  <c r="AE230" i="1"/>
  <c r="AD230" i="1"/>
  <c r="AC230" i="1"/>
  <c r="AB230" i="1"/>
  <c r="AA230" i="1"/>
  <c r="Z230" i="1"/>
  <c r="Y230" i="1"/>
  <c r="X219" i="1"/>
  <c r="W219" i="1"/>
  <c r="AE219" i="1"/>
  <c r="AD219" i="1"/>
  <c r="AC219" i="1"/>
  <c r="AB219" i="1"/>
  <c r="AA219" i="1"/>
  <c r="Z219" i="1"/>
  <c r="Y219" i="1"/>
  <c r="X226" i="1"/>
  <c r="W226" i="1"/>
  <c r="AE226" i="1"/>
  <c r="AD226" i="1"/>
  <c r="AC226" i="1"/>
  <c r="AB226" i="1"/>
  <c r="AA226" i="1"/>
  <c r="Z226" i="1"/>
  <c r="Y226" i="1"/>
  <c r="X223" i="1"/>
  <c r="W223" i="1"/>
  <c r="AE223" i="1"/>
  <c r="AD223" i="1"/>
  <c r="AC223" i="1"/>
  <c r="AB223" i="1"/>
  <c r="AA223" i="1"/>
  <c r="Z223" i="1"/>
  <c r="Y223" i="1"/>
  <c r="X229" i="1"/>
  <c r="W229" i="1"/>
  <c r="AE229" i="1"/>
  <c r="AD229" i="1"/>
  <c r="AC229" i="1"/>
  <c r="AB229" i="1"/>
  <c r="AA229" i="1"/>
  <c r="Z229" i="1"/>
  <c r="Y229" i="1"/>
  <c r="X225" i="1"/>
  <c r="W225" i="1"/>
  <c r="AE225" i="1"/>
  <c r="AD225" i="1"/>
  <c r="AC225" i="1"/>
  <c r="AB225" i="1"/>
  <c r="AA225" i="1"/>
  <c r="Z225" i="1"/>
  <c r="Y225" i="1"/>
  <c r="X227" i="1"/>
  <c r="W227" i="1"/>
  <c r="AE227" i="1"/>
  <c r="AD227" i="1"/>
  <c r="AC227" i="1"/>
  <c r="AB227" i="1"/>
  <c r="AA227" i="1"/>
  <c r="Z227" i="1"/>
  <c r="Y227" i="1"/>
  <c r="X224" i="1"/>
  <c r="W224" i="1"/>
  <c r="AE224" i="1"/>
  <c r="AD224" i="1"/>
  <c r="AC224" i="1"/>
  <c r="AB224" i="1"/>
  <c r="AA224" i="1"/>
  <c r="Z224" i="1"/>
  <c r="Y224" i="1"/>
  <c r="X199" i="1"/>
  <c r="W199" i="1"/>
  <c r="AE199" i="1"/>
  <c r="AD199" i="1"/>
  <c r="AC199" i="1"/>
  <c r="AB199" i="1"/>
  <c r="AA199" i="1"/>
  <c r="Z199" i="1"/>
  <c r="Y199" i="1"/>
  <c r="X204" i="1"/>
  <c r="W204" i="1"/>
  <c r="AE204" i="1"/>
  <c r="AD204" i="1"/>
  <c r="AC204" i="1"/>
  <c r="AB204" i="1"/>
  <c r="AA204" i="1"/>
  <c r="Z204" i="1"/>
  <c r="Y204" i="1"/>
  <c r="X195" i="1"/>
  <c r="W195" i="1"/>
  <c r="AE195" i="1"/>
  <c r="AD195" i="1"/>
  <c r="AC195" i="1"/>
  <c r="AB195" i="1"/>
  <c r="AA195" i="1"/>
  <c r="Z195" i="1"/>
  <c r="Y195" i="1"/>
  <c r="X194" i="1"/>
  <c r="W194" i="1"/>
  <c r="AE194" i="1"/>
  <c r="AD194" i="1"/>
  <c r="AC194" i="1"/>
  <c r="AB194" i="1"/>
  <c r="AA194" i="1"/>
  <c r="Z194" i="1"/>
  <c r="Y194" i="1"/>
  <c r="X198" i="1"/>
  <c r="W198" i="1"/>
  <c r="AE198" i="1"/>
  <c r="AD198" i="1"/>
  <c r="AC198" i="1"/>
  <c r="AB198" i="1"/>
  <c r="AA198" i="1"/>
  <c r="Z198" i="1"/>
  <c r="Y198" i="1"/>
  <c r="X196" i="1"/>
  <c r="W196" i="1"/>
  <c r="AE196" i="1"/>
  <c r="AD196" i="1"/>
  <c r="AC196" i="1"/>
  <c r="AB196" i="1"/>
  <c r="AA196" i="1"/>
  <c r="Z196" i="1"/>
  <c r="Y196" i="1"/>
  <c r="X200" i="1"/>
  <c r="W200" i="1"/>
  <c r="AE200" i="1"/>
  <c r="AD200" i="1"/>
  <c r="AC200" i="1"/>
  <c r="AB200" i="1"/>
  <c r="AA200" i="1"/>
  <c r="Z200" i="1"/>
  <c r="Y200" i="1"/>
  <c r="X208" i="1"/>
  <c r="W208" i="1"/>
  <c r="AE208" i="1"/>
  <c r="AD208" i="1"/>
  <c r="AC208" i="1"/>
  <c r="AB208" i="1"/>
  <c r="AA208" i="1"/>
  <c r="Z208" i="1"/>
  <c r="Y208" i="1"/>
  <c r="X206" i="1"/>
  <c r="W206" i="1"/>
  <c r="AE206" i="1"/>
  <c r="AD206" i="1"/>
  <c r="AC206" i="1"/>
  <c r="AB206" i="1"/>
  <c r="AA206" i="1"/>
  <c r="Z206" i="1"/>
  <c r="Y206" i="1"/>
  <c r="X214" i="1"/>
  <c r="W214" i="1"/>
  <c r="AE214" i="1"/>
  <c r="AD214" i="1"/>
  <c r="AC214" i="1"/>
  <c r="AB214" i="1"/>
  <c r="AA214" i="1"/>
  <c r="Z214" i="1"/>
  <c r="Y214" i="1"/>
  <c r="X197" i="1"/>
  <c r="W197" i="1"/>
  <c r="AE197" i="1"/>
  <c r="AD197" i="1"/>
  <c r="AC197" i="1"/>
  <c r="AB197" i="1"/>
  <c r="AA197" i="1"/>
  <c r="Z197" i="1"/>
  <c r="Y197" i="1"/>
  <c r="X210" i="1"/>
  <c r="W210" i="1"/>
  <c r="AE210" i="1"/>
  <c r="AD210" i="1"/>
  <c r="AC210" i="1"/>
  <c r="AB210" i="1"/>
  <c r="AA210" i="1"/>
  <c r="Z210" i="1"/>
  <c r="Y210" i="1"/>
  <c r="X205" i="1"/>
  <c r="W205" i="1"/>
  <c r="AE205" i="1"/>
  <c r="AD205" i="1"/>
  <c r="AC205" i="1"/>
  <c r="AB205" i="1"/>
  <c r="AA205" i="1"/>
  <c r="Z205" i="1"/>
  <c r="Y205" i="1"/>
  <c r="X203" i="1"/>
  <c r="W203" i="1"/>
  <c r="AE203" i="1"/>
  <c r="AD203" i="1"/>
  <c r="AC203" i="1"/>
  <c r="AB203" i="1"/>
  <c r="AA203" i="1"/>
  <c r="Z203" i="1"/>
  <c r="Y203" i="1"/>
  <c r="X202" i="1"/>
  <c r="W202" i="1"/>
  <c r="AE202" i="1"/>
  <c r="AD202" i="1"/>
  <c r="AC202" i="1"/>
  <c r="AB202" i="1"/>
  <c r="AA202" i="1"/>
  <c r="Z202" i="1"/>
  <c r="Y202" i="1"/>
  <c r="X215" i="1"/>
  <c r="AD215" i="1"/>
  <c r="AC215" i="1"/>
  <c r="AB215" i="1"/>
  <c r="AA215" i="1"/>
  <c r="Z215" i="1"/>
  <c r="Y215" i="1"/>
  <c r="X213" i="1"/>
  <c r="W213" i="1"/>
  <c r="AE213" i="1"/>
  <c r="AD213" i="1"/>
  <c r="AC213" i="1"/>
  <c r="AB213" i="1"/>
  <c r="AA213" i="1"/>
  <c r="Z213" i="1"/>
  <c r="Y213" i="1"/>
  <c r="X211" i="1"/>
  <c r="W211" i="1"/>
  <c r="AE211" i="1"/>
  <c r="AD211" i="1"/>
  <c r="AC211" i="1"/>
  <c r="AB211" i="1"/>
  <c r="AA211" i="1"/>
  <c r="Z211" i="1"/>
  <c r="Y211" i="1"/>
  <c r="X212" i="1"/>
  <c r="W212" i="1"/>
  <c r="AE212" i="1"/>
  <c r="AD212" i="1"/>
  <c r="AC212" i="1"/>
  <c r="AB212" i="1"/>
  <c r="AA212" i="1"/>
  <c r="Z212" i="1"/>
  <c r="Y212" i="1"/>
  <c r="X207" i="1"/>
  <c r="W207" i="1"/>
  <c r="AE207" i="1"/>
  <c r="AD207" i="1"/>
  <c r="AC207" i="1"/>
  <c r="AB207" i="1"/>
  <c r="AA207" i="1"/>
  <c r="Z207" i="1"/>
  <c r="Y207" i="1"/>
  <c r="X201" i="1"/>
  <c r="W201" i="1"/>
  <c r="AE201" i="1"/>
  <c r="AD201" i="1"/>
  <c r="AC201" i="1"/>
  <c r="AB201" i="1"/>
  <c r="AA201" i="1"/>
  <c r="Z201" i="1"/>
  <c r="Y201" i="1"/>
  <c r="X209" i="1"/>
  <c r="W209" i="1"/>
  <c r="AE209" i="1"/>
  <c r="AD209" i="1"/>
  <c r="AC209" i="1"/>
  <c r="AB209" i="1"/>
  <c r="AA209" i="1"/>
  <c r="Z209" i="1"/>
  <c r="Y209" i="1"/>
  <c r="X178" i="1"/>
  <c r="W178" i="1"/>
  <c r="AE178" i="1"/>
  <c r="AD178" i="1"/>
  <c r="AC178" i="1"/>
  <c r="AB178" i="1"/>
  <c r="AA178" i="1"/>
  <c r="Z178" i="1"/>
  <c r="Y178" i="1"/>
  <c r="X177" i="1"/>
  <c r="W177" i="1"/>
  <c r="AE177" i="1"/>
  <c r="AD177" i="1"/>
  <c r="AC177" i="1"/>
  <c r="AB177" i="1"/>
  <c r="AA177" i="1"/>
  <c r="Z177" i="1"/>
  <c r="Y177" i="1"/>
  <c r="X181" i="1"/>
  <c r="W181" i="1"/>
  <c r="AE181" i="1"/>
  <c r="AD181" i="1"/>
  <c r="AC181" i="1"/>
  <c r="AB181" i="1"/>
  <c r="AA181" i="1"/>
  <c r="Z181" i="1"/>
  <c r="Y181" i="1"/>
  <c r="X179" i="1"/>
  <c r="W179" i="1"/>
  <c r="AE179" i="1"/>
  <c r="AD179" i="1"/>
  <c r="AC179" i="1"/>
  <c r="AB179" i="1"/>
  <c r="AA179" i="1"/>
  <c r="Z179" i="1"/>
  <c r="Y179" i="1"/>
  <c r="X182" i="1"/>
  <c r="W182" i="1"/>
  <c r="AE182" i="1"/>
  <c r="AD182" i="1"/>
  <c r="AC182" i="1"/>
  <c r="AB182" i="1"/>
  <c r="AA182" i="1"/>
  <c r="Z182" i="1"/>
  <c r="Y182" i="1"/>
  <c r="X188" i="1"/>
  <c r="W188" i="1"/>
  <c r="AE188" i="1"/>
  <c r="AD188" i="1"/>
  <c r="AC188" i="1"/>
  <c r="AB188" i="1"/>
  <c r="AA188" i="1"/>
  <c r="Z188" i="1"/>
  <c r="Y188" i="1"/>
  <c r="X185" i="1"/>
  <c r="W185" i="1"/>
  <c r="AE185" i="1"/>
  <c r="AD185" i="1"/>
  <c r="AC185" i="1"/>
  <c r="AB185" i="1"/>
  <c r="AA185" i="1"/>
  <c r="Z185" i="1"/>
  <c r="Y185" i="1"/>
  <c r="X193" i="1"/>
  <c r="W193" i="1"/>
  <c r="AE193" i="1"/>
  <c r="AD193" i="1"/>
  <c r="AC193" i="1"/>
  <c r="AB193" i="1"/>
  <c r="AA193" i="1"/>
  <c r="Z193" i="1"/>
  <c r="Y193" i="1"/>
  <c r="X180" i="1"/>
  <c r="W180" i="1"/>
  <c r="AE180" i="1"/>
  <c r="AD180" i="1"/>
  <c r="AC180" i="1"/>
  <c r="AB180" i="1"/>
  <c r="AA180" i="1"/>
  <c r="Z180" i="1"/>
  <c r="Y180" i="1"/>
  <c r="X189" i="1"/>
  <c r="W189" i="1"/>
  <c r="AE189" i="1"/>
  <c r="AD189" i="1"/>
  <c r="AC189" i="1"/>
  <c r="AB189" i="1"/>
  <c r="AA189" i="1"/>
  <c r="Z189" i="1"/>
  <c r="Y189" i="1"/>
  <c r="X184" i="1"/>
  <c r="W184" i="1"/>
  <c r="AE184" i="1"/>
  <c r="AD184" i="1"/>
  <c r="AC184" i="1"/>
  <c r="AB184" i="1"/>
  <c r="AA184" i="1"/>
  <c r="Z184" i="1"/>
  <c r="Y184" i="1"/>
  <c r="X183" i="1"/>
  <c r="W183" i="1"/>
  <c r="AE183" i="1"/>
  <c r="AD183" i="1"/>
  <c r="AC183" i="1"/>
  <c r="AB183" i="1"/>
  <c r="AA183" i="1"/>
  <c r="Z183" i="1"/>
  <c r="Y183" i="1"/>
  <c r="X192" i="1"/>
  <c r="W192" i="1"/>
  <c r="AE192" i="1"/>
  <c r="AD192" i="1"/>
  <c r="AC192" i="1"/>
  <c r="AB192" i="1"/>
  <c r="AA192" i="1"/>
  <c r="Z192" i="1"/>
  <c r="Y192" i="1"/>
  <c r="X191" i="1"/>
  <c r="W191" i="1"/>
  <c r="AE191" i="1"/>
  <c r="AD191" i="1"/>
  <c r="AC191" i="1"/>
  <c r="AB191" i="1"/>
  <c r="AA191" i="1"/>
  <c r="Z191" i="1"/>
  <c r="Y191" i="1"/>
  <c r="X190" i="1"/>
  <c r="W190" i="1"/>
  <c r="AE190" i="1"/>
  <c r="AD190" i="1"/>
  <c r="AC190" i="1"/>
  <c r="AB190" i="1"/>
  <c r="AA190" i="1"/>
  <c r="Z190" i="1"/>
  <c r="Y190" i="1"/>
  <c r="X187" i="1"/>
  <c r="W187" i="1"/>
  <c r="AE187" i="1"/>
  <c r="AD187" i="1"/>
  <c r="AC187" i="1"/>
  <c r="AB187" i="1"/>
  <c r="AA187" i="1"/>
  <c r="Z187" i="1"/>
  <c r="Y187" i="1"/>
  <c r="X186" i="1"/>
  <c r="W186" i="1"/>
  <c r="AE186" i="1"/>
  <c r="AD186" i="1"/>
  <c r="AC186" i="1"/>
  <c r="AB186" i="1"/>
  <c r="AA186" i="1"/>
  <c r="Z186" i="1"/>
  <c r="Y186" i="1"/>
  <c r="X159" i="1"/>
  <c r="W159" i="1"/>
  <c r="AE159" i="1"/>
  <c r="AD159" i="1"/>
  <c r="AC159" i="1"/>
  <c r="AB159" i="1"/>
  <c r="AA159" i="1"/>
  <c r="Z159" i="1"/>
  <c r="Y159" i="1"/>
  <c r="X157" i="1"/>
  <c r="W157" i="1"/>
  <c r="AE157" i="1"/>
  <c r="AD157" i="1"/>
  <c r="AC157" i="1"/>
  <c r="AB157" i="1"/>
  <c r="AA157" i="1"/>
  <c r="Z157" i="1"/>
  <c r="Y157" i="1"/>
  <c r="X156" i="1"/>
  <c r="W156" i="1"/>
  <c r="AE156" i="1"/>
  <c r="AD156" i="1"/>
  <c r="AC156" i="1"/>
  <c r="AB156" i="1"/>
  <c r="AA156" i="1"/>
  <c r="Z156" i="1"/>
  <c r="Y156" i="1"/>
  <c r="X164" i="1"/>
  <c r="W164" i="1"/>
  <c r="AE164" i="1"/>
  <c r="AD164" i="1"/>
  <c r="AC164" i="1"/>
  <c r="AB164" i="1"/>
  <c r="AA164" i="1"/>
  <c r="Z164" i="1"/>
  <c r="Y164" i="1"/>
  <c r="X155" i="1"/>
  <c r="W155" i="1"/>
  <c r="AE155" i="1"/>
  <c r="AD155" i="1"/>
  <c r="AC155" i="1"/>
  <c r="AB155" i="1"/>
  <c r="AA155" i="1"/>
  <c r="Z155" i="1"/>
  <c r="Y155" i="1"/>
  <c r="X161" i="1"/>
  <c r="W161" i="1"/>
  <c r="AE161" i="1"/>
  <c r="AD161" i="1"/>
  <c r="AC161" i="1"/>
  <c r="AB161" i="1"/>
  <c r="AA161" i="1"/>
  <c r="Z161" i="1"/>
  <c r="Y161" i="1"/>
  <c r="X158" i="1"/>
  <c r="W158" i="1"/>
  <c r="AE158" i="1"/>
  <c r="AD158" i="1"/>
  <c r="AC158" i="1"/>
  <c r="AB158" i="1"/>
  <c r="AA158" i="1"/>
  <c r="Z158" i="1"/>
  <c r="Y158" i="1"/>
  <c r="X162" i="1"/>
  <c r="W162" i="1"/>
  <c r="AE162" i="1"/>
  <c r="AD162" i="1"/>
  <c r="AC162" i="1"/>
  <c r="AB162" i="1"/>
  <c r="AA162" i="1"/>
  <c r="Z162" i="1"/>
  <c r="Y162" i="1"/>
  <c r="X173" i="1"/>
  <c r="W173" i="1"/>
  <c r="AE173" i="1"/>
  <c r="AD173" i="1"/>
  <c r="AC173" i="1"/>
  <c r="AB173" i="1"/>
  <c r="AA173" i="1"/>
  <c r="Z173" i="1"/>
  <c r="Y173" i="1"/>
  <c r="X167" i="1"/>
  <c r="W167" i="1"/>
  <c r="AE167" i="1"/>
  <c r="AD167" i="1"/>
  <c r="AC167" i="1"/>
  <c r="AB167" i="1"/>
  <c r="AA167" i="1"/>
  <c r="Z167" i="1"/>
  <c r="Y167" i="1"/>
  <c r="X169" i="1"/>
  <c r="W169" i="1"/>
  <c r="AE169" i="1"/>
  <c r="AD169" i="1"/>
  <c r="AC169" i="1"/>
  <c r="AB169" i="1"/>
  <c r="AA169" i="1"/>
  <c r="Z169" i="1"/>
  <c r="Y169" i="1"/>
  <c r="X171" i="1"/>
  <c r="W171" i="1"/>
  <c r="AE171" i="1"/>
  <c r="AD171" i="1"/>
  <c r="AC171" i="1"/>
  <c r="AB171" i="1"/>
  <c r="AA171" i="1"/>
  <c r="Z171" i="1"/>
  <c r="Y171" i="1"/>
  <c r="X160" i="1"/>
  <c r="W160" i="1"/>
  <c r="AE160" i="1"/>
  <c r="AD160" i="1"/>
  <c r="AC160" i="1"/>
  <c r="AB160" i="1"/>
  <c r="AA160" i="1"/>
  <c r="Z160" i="1"/>
  <c r="Y160" i="1"/>
  <c r="X172" i="1"/>
  <c r="W172" i="1"/>
  <c r="AE172" i="1"/>
  <c r="AD172" i="1"/>
  <c r="AC172" i="1"/>
  <c r="AB172" i="1"/>
  <c r="AA172" i="1"/>
  <c r="Z172" i="1"/>
  <c r="Y172" i="1"/>
  <c r="X166" i="1"/>
  <c r="W166" i="1"/>
  <c r="AE166" i="1"/>
  <c r="AD166" i="1"/>
  <c r="AC166" i="1"/>
  <c r="AB166" i="1"/>
  <c r="AA166" i="1"/>
  <c r="Z166" i="1"/>
  <c r="Y166" i="1"/>
  <c r="X165" i="1"/>
  <c r="W165" i="1"/>
  <c r="AE165" i="1"/>
  <c r="AD165" i="1"/>
  <c r="AC165" i="1"/>
  <c r="AB165" i="1"/>
  <c r="AA165" i="1"/>
  <c r="Z165" i="1"/>
  <c r="Y165" i="1"/>
  <c r="X163" i="1"/>
  <c r="W163" i="1"/>
  <c r="AE163" i="1"/>
  <c r="AD163" i="1"/>
  <c r="AC163" i="1"/>
  <c r="AB163" i="1"/>
  <c r="AA163" i="1"/>
  <c r="Z163" i="1"/>
  <c r="Y163" i="1"/>
  <c r="X176" i="1"/>
  <c r="W176" i="1"/>
  <c r="AE176" i="1"/>
  <c r="AD176" i="1"/>
  <c r="AC176" i="1"/>
  <c r="AB176" i="1"/>
  <c r="AA176" i="1"/>
  <c r="Z176" i="1"/>
  <c r="Y176" i="1"/>
  <c r="X174" i="1"/>
  <c r="W174" i="1"/>
  <c r="AE174" i="1"/>
  <c r="AD174" i="1"/>
  <c r="AC174" i="1"/>
  <c r="AB174" i="1"/>
  <c r="AA174" i="1"/>
  <c r="Z174" i="1"/>
  <c r="Y174" i="1"/>
  <c r="X175" i="1"/>
  <c r="W175" i="1"/>
  <c r="AE175" i="1"/>
  <c r="AD175" i="1"/>
  <c r="AC175" i="1"/>
  <c r="AB175" i="1"/>
  <c r="AA175" i="1"/>
  <c r="Z175" i="1"/>
  <c r="Y175" i="1"/>
  <c r="X170" i="1"/>
  <c r="W170" i="1"/>
  <c r="AE170" i="1"/>
  <c r="AD170" i="1"/>
  <c r="AC170" i="1"/>
  <c r="AB170" i="1"/>
  <c r="AA170" i="1"/>
  <c r="Z170" i="1"/>
  <c r="Y170" i="1"/>
  <c r="X168" i="1"/>
  <c r="W168" i="1"/>
  <c r="AE168" i="1"/>
  <c r="AD168" i="1"/>
  <c r="AC168" i="1"/>
  <c r="AB168" i="1"/>
  <c r="AA168" i="1"/>
  <c r="Z168" i="1"/>
  <c r="Y168" i="1"/>
  <c r="X128" i="1"/>
  <c r="W128" i="1"/>
  <c r="AE128" i="1"/>
  <c r="AD128" i="1"/>
  <c r="AC128" i="1"/>
  <c r="AB128" i="1"/>
  <c r="AA128" i="1"/>
  <c r="Z128" i="1"/>
  <c r="Y128" i="1"/>
  <c r="X127" i="1"/>
  <c r="W127" i="1"/>
  <c r="AE127" i="1"/>
  <c r="AD127" i="1"/>
  <c r="AC127" i="1"/>
  <c r="AB127" i="1"/>
  <c r="AA127" i="1"/>
  <c r="Z127" i="1"/>
  <c r="Y127" i="1"/>
  <c r="X126" i="1"/>
  <c r="W126" i="1"/>
  <c r="AE126" i="1"/>
  <c r="AD126" i="1"/>
  <c r="AC126" i="1"/>
  <c r="AB126" i="1"/>
  <c r="AA126" i="1"/>
  <c r="Z126" i="1"/>
  <c r="Y126" i="1"/>
  <c r="X134" i="1"/>
  <c r="W134" i="1"/>
  <c r="AE134" i="1"/>
  <c r="AD134" i="1"/>
  <c r="AC134" i="1"/>
  <c r="AB134" i="1"/>
  <c r="AA134" i="1"/>
  <c r="Z134" i="1"/>
  <c r="Y134" i="1"/>
  <c r="X125" i="1"/>
  <c r="W125" i="1"/>
  <c r="AE125" i="1"/>
  <c r="AD125" i="1"/>
  <c r="AC125" i="1"/>
  <c r="AB125" i="1"/>
  <c r="AA125" i="1"/>
  <c r="Z125" i="1"/>
  <c r="Y125" i="1"/>
  <c r="X136" i="1"/>
  <c r="W136" i="1"/>
  <c r="AE136" i="1"/>
  <c r="AD136" i="1"/>
  <c r="AC136" i="1"/>
  <c r="AB136" i="1"/>
  <c r="AA136" i="1"/>
  <c r="Z136" i="1"/>
  <c r="Y136" i="1"/>
  <c r="X129" i="1"/>
  <c r="W129" i="1"/>
  <c r="AE129" i="1"/>
  <c r="AD129" i="1"/>
  <c r="AC129" i="1"/>
  <c r="AB129" i="1"/>
  <c r="AA129" i="1"/>
  <c r="Z129" i="1"/>
  <c r="Y129" i="1"/>
  <c r="X137" i="1"/>
  <c r="W137" i="1"/>
  <c r="AE137" i="1"/>
  <c r="AD137" i="1"/>
  <c r="AC137" i="1"/>
  <c r="AB137" i="1"/>
  <c r="AA137" i="1"/>
  <c r="Z137" i="1"/>
  <c r="Y137" i="1"/>
  <c r="X149" i="1"/>
  <c r="W149" i="1"/>
  <c r="AE149" i="1"/>
  <c r="AD149" i="1"/>
  <c r="AC149" i="1"/>
  <c r="AB149" i="1"/>
  <c r="AA149" i="1"/>
  <c r="Z149" i="1"/>
  <c r="Y149" i="1"/>
  <c r="X140" i="1"/>
  <c r="W140" i="1"/>
  <c r="AE140" i="1"/>
  <c r="AD140" i="1"/>
  <c r="AC140" i="1"/>
  <c r="AB140" i="1"/>
  <c r="AA140" i="1"/>
  <c r="Z140" i="1"/>
  <c r="Y140" i="1"/>
  <c r="X135" i="1"/>
  <c r="W135" i="1"/>
  <c r="AE135" i="1"/>
  <c r="AD135" i="1"/>
  <c r="AC135" i="1"/>
  <c r="AB135" i="1"/>
  <c r="AA135" i="1"/>
  <c r="Z135" i="1"/>
  <c r="Y135" i="1"/>
  <c r="X148" i="1"/>
  <c r="W148" i="1"/>
  <c r="AE148" i="1"/>
  <c r="AD148" i="1"/>
  <c r="AC148" i="1"/>
  <c r="AB148" i="1"/>
  <c r="AA148" i="1"/>
  <c r="Z148" i="1"/>
  <c r="Y148" i="1"/>
  <c r="X142" i="1"/>
  <c r="W142" i="1"/>
  <c r="AE142" i="1"/>
  <c r="AD142" i="1"/>
  <c r="AC142" i="1"/>
  <c r="AB142" i="1"/>
  <c r="AA142" i="1"/>
  <c r="Z142" i="1"/>
  <c r="Y142" i="1"/>
  <c r="X124" i="1"/>
  <c r="W124" i="1"/>
  <c r="AE124" i="1"/>
  <c r="AD124" i="1"/>
  <c r="AC124" i="1"/>
  <c r="AB124" i="1"/>
  <c r="AA124" i="1"/>
  <c r="Z124" i="1"/>
  <c r="Y124" i="1"/>
  <c r="X133" i="1"/>
  <c r="W133" i="1"/>
  <c r="AE133" i="1"/>
  <c r="AD133" i="1"/>
  <c r="AC133" i="1"/>
  <c r="AB133" i="1"/>
  <c r="AA133" i="1"/>
  <c r="Z133" i="1"/>
  <c r="Y133" i="1"/>
  <c r="X151" i="1"/>
  <c r="W151" i="1"/>
  <c r="AE151" i="1"/>
  <c r="AD151" i="1"/>
  <c r="AC151" i="1"/>
  <c r="AB151" i="1"/>
  <c r="AA151" i="1"/>
  <c r="Z151" i="1"/>
  <c r="Y151" i="1"/>
  <c r="X143" i="1"/>
  <c r="W143" i="1"/>
  <c r="AE143" i="1"/>
  <c r="AD143" i="1"/>
  <c r="AC143" i="1"/>
  <c r="AB143" i="1"/>
  <c r="AA143" i="1"/>
  <c r="Z143" i="1"/>
  <c r="Y143" i="1"/>
  <c r="X145" i="1"/>
  <c r="W145" i="1"/>
  <c r="AE145" i="1"/>
  <c r="AD145" i="1"/>
  <c r="AC145" i="1"/>
  <c r="AB145" i="1"/>
  <c r="AA145" i="1"/>
  <c r="Z145" i="1"/>
  <c r="Y145" i="1"/>
  <c r="X141" i="1"/>
  <c r="W141" i="1"/>
  <c r="AE141" i="1"/>
  <c r="AD141" i="1"/>
  <c r="AC141" i="1"/>
  <c r="AB141" i="1"/>
  <c r="AA141" i="1"/>
  <c r="Z141" i="1"/>
  <c r="Y141" i="1"/>
  <c r="X154" i="1"/>
  <c r="AC154" i="1"/>
  <c r="AB154" i="1"/>
  <c r="AA154" i="1"/>
  <c r="Z154" i="1"/>
  <c r="Y154" i="1"/>
  <c r="X130" i="1"/>
  <c r="W130" i="1"/>
  <c r="AE130" i="1"/>
  <c r="AD130" i="1"/>
  <c r="AC130" i="1"/>
  <c r="AB130" i="1"/>
  <c r="AA130" i="1"/>
  <c r="Z130" i="1"/>
  <c r="Y130" i="1"/>
  <c r="X144" i="1"/>
  <c r="W144" i="1"/>
  <c r="AE144" i="1"/>
  <c r="AD144" i="1"/>
  <c r="AC144" i="1"/>
  <c r="AB144" i="1"/>
  <c r="AA144" i="1"/>
  <c r="Z144" i="1"/>
  <c r="Y144" i="1"/>
  <c r="X152" i="1"/>
  <c r="W152" i="1"/>
  <c r="AE152" i="1"/>
  <c r="AD152" i="1"/>
  <c r="AC152" i="1"/>
  <c r="AB152" i="1"/>
  <c r="AA152" i="1"/>
  <c r="Z152" i="1"/>
  <c r="Y152" i="1"/>
  <c r="X150" i="1"/>
  <c r="W150" i="1"/>
  <c r="AE150" i="1"/>
  <c r="AD150" i="1"/>
  <c r="AC150" i="1"/>
  <c r="AB150" i="1"/>
  <c r="AA150" i="1"/>
  <c r="Z150" i="1"/>
  <c r="Y150" i="1"/>
  <c r="X147" i="1"/>
  <c r="W147" i="1"/>
  <c r="AE147" i="1"/>
  <c r="AD147" i="1"/>
  <c r="AC147" i="1"/>
  <c r="AB147" i="1"/>
  <c r="AA147" i="1"/>
  <c r="Z147" i="1"/>
  <c r="Y147" i="1"/>
  <c r="X146" i="1"/>
  <c r="W146" i="1"/>
  <c r="AE146" i="1"/>
  <c r="AD146" i="1"/>
  <c r="AC146" i="1"/>
  <c r="AB146" i="1"/>
  <c r="AA146" i="1"/>
  <c r="Z146" i="1"/>
  <c r="Y146" i="1"/>
  <c r="X132" i="1"/>
  <c r="W132" i="1"/>
  <c r="AE132" i="1"/>
  <c r="AD132" i="1"/>
  <c r="AC132" i="1"/>
  <c r="AB132" i="1"/>
  <c r="AA132" i="1"/>
  <c r="Z132" i="1"/>
  <c r="Y132" i="1"/>
  <c r="X138" i="1"/>
  <c r="W138" i="1"/>
  <c r="AE138" i="1"/>
  <c r="AD138" i="1"/>
  <c r="AC138" i="1"/>
  <c r="AB138" i="1"/>
  <c r="AA138" i="1"/>
  <c r="Z138" i="1"/>
  <c r="Y138" i="1"/>
  <c r="X131" i="1"/>
  <c r="W131" i="1"/>
  <c r="AE131" i="1"/>
  <c r="AD131" i="1"/>
  <c r="AC131" i="1"/>
  <c r="AB131" i="1"/>
  <c r="AA131" i="1"/>
  <c r="Z131" i="1"/>
  <c r="Y131" i="1"/>
  <c r="X153" i="1"/>
  <c r="AC153" i="1"/>
  <c r="AB153" i="1"/>
  <c r="AA153" i="1"/>
  <c r="Z153" i="1"/>
  <c r="Y153" i="1"/>
  <c r="X139" i="1"/>
  <c r="W139" i="1"/>
  <c r="AE139" i="1"/>
  <c r="AD139" i="1"/>
  <c r="AC139" i="1"/>
  <c r="AB139" i="1"/>
  <c r="AA139" i="1"/>
  <c r="Z139" i="1"/>
  <c r="Y139" i="1"/>
  <c r="X104" i="1"/>
  <c r="W104" i="1"/>
  <c r="AE104" i="1"/>
  <c r="AD104" i="1"/>
  <c r="AC104" i="1"/>
  <c r="AB104" i="1"/>
  <c r="AA104" i="1"/>
  <c r="Z104" i="1"/>
  <c r="Y104" i="1"/>
  <c r="X105" i="1"/>
  <c r="W105" i="1"/>
  <c r="AE105" i="1"/>
  <c r="AD105" i="1"/>
  <c r="AC105" i="1"/>
  <c r="AB105" i="1"/>
  <c r="AA105" i="1"/>
  <c r="Z105" i="1"/>
  <c r="Y105" i="1"/>
  <c r="X123" i="1"/>
  <c r="AD123" i="1"/>
  <c r="AC123" i="1"/>
  <c r="AB123" i="1"/>
  <c r="AA123" i="1"/>
  <c r="Z123" i="1"/>
  <c r="Y123" i="1"/>
  <c r="X107" i="1"/>
  <c r="W107" i="1"/>
  <c r="AE107" i="1"/>
  <c r="AD107" i="1"/>
  <c r="AC107" i="1"/>
  <c r="AB107" i="1"/>
  <c r="AA107" i="1"/>
  <c r="Z107" i="1"/>
  <c r="Y107" i="1"/>
  <c r="X118" i="1"/>
  <c r="W118" i="1"/>
  <c r="AE118" i="1"/>
  <c r="AD118" i="1"/>
  <c r="AC118" i="1"/>
  <c r="AB118" i="1"/>
  <c r="AA118" i="1"/>
  <c r="Z118" i="1"/>
  <c r="Y118" i="1"/>
  <c r="X109" i="1"/>
  <c r="W109" i="1"/>
  <c r="AE109" i="1"/>
  <c r="AD109" i="1"/>
  <c r="AC109" i="1"/>
  <c r="AB109" i="1"/>
  <c r="AA109" i="1"/>
  <c r="Z109" i="1"/>
  <c r="Y109" i="1"/>
  <c r="X110" i="1"/>
  <c r="W110" i="1"/>
  <c r="AE110" i="1"/>
  <c r="AD110" i="1"/>
  <c r="AC110" i="1"/>
  <c r="AB110" i="1"/>
  <c r="AA110" i="1"/>
  <c r="Z110" i="1"/>
  <c r="Y110" i="1"/>
  <c r="X115" i="1"/>
  <c r="W115" i="1"/>
  <c r="AE115" i="1"/>
  <c r="AD115" i="1"/>
  <c r="AC115" i="1"/>
  <c r="AB115" i="1"/>
  <c r="AA115" i="1"/>
  <c r="Z115" i="1"/>
  <c r="Y115" i="1"/>
  <c r="X106" i="1"/>
  <c r="W106" i="1"/>
  <c r="AE106" i="1"/>
  <c r="AD106" i="1"/>
  <c r="AC106" i="1"/>
  <c r="AB106" i="1"/>
  <c r="AA106" i="1"/>
  <c r="Z106" i="1"/>
  <c r="Y106" i="1"/>
  <c r="X116" i="1"/>
  <c r="W116" i="1"/>
  <c r="AE116" i="1"/>
  <c r="AD116" i="1"/>
  <c r="AC116" i="1"/>
  <c r="AB116" i="1"/>
  <c r="AA116" i="1"/>
  <c r="Z116" i="1"/>
  <c r="Y116" i="1"/>
  <c r="X111" i="1"/>
  <c r="W111" i="1"/>
  <c r="AE111" i="1"/>
  <c r="AD111" i="1"/>
  <c r="AC111" i="1"/>
  <c r="AB111" i="1"/>
  <c r="AA111" i="1"/>
  <c r="Z111" i="1"/>
  <c r="Y111" i="1"/>
  <c r="X108" i="1"/>
  <c r="W108" i="1"/>
  <c r="AE108" i="1"/>
  <c r="AD108" i="1"/>
  <c r="AC108" i="1"/>
  <c r="AB108" i="1"/>
  <c r="AA108" i="1"/>
  <c r="Z108" i="1"/>
  <c r="Y108" i="1"/>
  <c r="X122" i="1"/>
  <c r="AD122" i="1"/>
  <c r="AC122" i="1"/>
  <c r="AB122" i="1"/>
  <c r="AA122" i="1"/>
  <c r="Z122" i="1"/>
  <c r="Y122" i="1"/>
  <c r="X121" i="1"/>
  <c r="AC121" i="1"/>
  <c r="AB121" i="1"/>
  <c r="AA121" i="1"/>
  <c r="Z121" i="1"/>
  <c r="Y121" i="1"/>
  <c r="X120" i="1"/>
  <c r="W120" i="1"/>
  <c r="AE120" i="1"/>
  <c r="AD120" i="1"/>
  <c r="AC120" i="1"/>
  <c r="AB120" i="1"/>
  <c r="AA120" i="1"/>
  <c r="Z120" i="1"/>
  <c r="Y120" i="1"/>
  <c r="X119" i="1"/>
  <c r="W119" i="1"/>
  <c r="AE119" i="1"/>
  <c r="AD119" i="1"/>
  <c r="AC119" i="1"/>
  <c r="AB119" i="1"/>
  <c r="AA119" i="1"/>
  <c r="Z119" i="1"/>
  <c r="Y119" i="1"/>
  <c r="X117" i="1"/>
  <c r="W117" i="1"/>
  <c r="AE117" i="1"/>
  <c r="AD117" i="1"/>
  <c r="AC117" i="1"/>
  <c r="AB117" i="1"/>
  <c r="AA117" i="1"/>
  <c r="Z117" i="1"/>
  <c r="Y117" i="1"/>
  <c r="X114" i="1"/>
  <c r="W114" i="1"/>
  <c r="AE114" i="1"/>
  <c r="AD114" i="1"/>
  <c r="AC114" i="1"/>
  <c r="AB114" i="1"/>
  <c r="AA114" i="1"/>
  <c r="Z114" i="1"/>
  <c r="Y114" i="1"/>
  <c r="X113" i="1"/>
  <c r="W113" i="1"/>
  <c r="AE113" i="1"/>
  <c r="AD113" i="1"/>
  <c r="AC113" i="1"/>
  <c r="AB113" i="1"/>
  <c r="AA113" i="1"/>
  <c r="Z113" i="1"/>
  <c r="Y113" i="1"/>
  <c r="X112" i="1"/>
  <c r="W112" i="1"/>
  <c r="AE112" i="1"/>
  <c r="AD112" i="1"/>
  <c r="AC112" i="1"/>
  <c r="AB112" i="1"/>
  <c r="AA112" i="1"/>
  <c r="Z112" i="1"/>
  <c r="Y112" i="1"/>
  <c r="X103" i="1"/>
  <c r="AC103" i="1"/>
  <c r="AB103" i="1"/>
  <c r="AA103" i="1"/>
  <c r="Z103" i="1"/>
  <c r="Y103" i="1"/>
  <c r="X86" i="1"/>
  <c r="W86" i="1"/>
  <c r="AE86" i="1"/>
  <c r="AD86" i="1"/>
  <c r="AC86" i="1"/>
  <c r="AB86" i="1"/>
  <c r="AA86" i="1"/>
  <c r="Z86" i="1"/>
  <c r="Y86" i="1"/>
  <c r="X87" i="1"/>
  <c r="W87" i="1"/>
  <c r="AE87" i="1"/>
  <c r="AD87" i="1"/>
  <c r="AC87" i="1"/>
  <c r="AB87" i="1"/>
  <c r="AA87" i="1"/>
  <c r="Z87" i="1"/>
  <c r="Y87" i="1"/>
  <c r="X89" i="1"/>
  <c r="W89" i="1"/>
  <c r="AE89" i="1"/>
  <c r="AD89" i="1"/>
  <c r="AC89" i="1"/>
  <c r="AB89" i="1"/>
  <c r="AA89" i="1"/>
  <c r="Z89" i="1"/>
  <c r="Y89" i="1"/>
  <c r="X99" i="1"/>
  <c r="W99" i="1"/>
  <c r="AE99" i="1"/>
  <c r="AD99" i="1"/>
  <c r="AC99" i="1"/>
  <c r="AB99" i="1"/>
  <c r="AA99" i="1"/>
  <c r="Z99" i="1"/>
  <c r="Y99" i="1"/>
  <c r="X92" i="1"/>
  <c r="W92" i="1"/>
  <c r="AE92" i="1"/>
  <c r="AD92" i="1"/>
  <c r="AC92" i="1"/>
  <c r="AB92" i="1"/>
  <c r="AA92" i="1"/>
  <c r="Z92" i="1"/>
  <c r="Y92" i="1"/>
  <c r="X90" i="1"/>
  <c r="W90" i="1"/>
  <c r="AE90" i="1"/>
  <c r="AD90" i="1"/>
  <c r="AC90" i="1"/>
  <c r="AB90" i="1"/>
  <c r="AA90" i="1"/>
  <c r="Z90" i="1"/>
  <c r="Y90" i="1"/>
  <c r="X96" i="1"/>
  <c r="W96" i="1"/>
  <c r="AE96" i="1"/>
  <c r="AD96" i="1"/>
  <c r="AC96" i="1"/>
  <c r="AB96" i="1"/>
  <c r="AA96" i="1"/>
  <c r="Z96" i="1"/>
  <c r="Y96" i="1"/>
  <c r="X88" i="1"/>
  <c r="W88" i="1"/>
  <c r="AE88" i="1"/>
  <c r="AD88" i="1"/>
  <c r="AC88" i="1"/>
  <c r="AB88" i="1"/>
  <c r="AA88" i="1"/>
  <c r="Z88" i="1"/>
  <c r="Y88" i="1"/>
  <c r="X98" i="1"/>
  <c r="W98" i="1"/>
  <c r="AE98" i="1"/>
  <c r="AD98" i="1"/>
  <c r="AC98" i="1"/>
  <c r="AB98" i="1"/>
  <c r="AA98" i="1"/>
  <c r="Z98" i="1"/>
  <c r="Y98" i="1"/>
  <c r="X91" i="1"/>
  <c r="W91" i="1"/>
  <c r="AE91" i="1"/>
  <c r="AD91" i="1"/>
  <c r="AC91" i="1"/>
  <c r="AB91" i="1"/>
  <c r="AA91" i="1"/>
  <c r="Z91" i="1"/>
  <c r="Y91" i="1"/>
  <c r="X102" i="1"/>
  <c r="AD102" i="1"/>
  <c r="AC102" i="1"/>
  <c r="AB102" i="1"/>
  <c r="AA102" i="1"/>
  <c r="Z102" i="1"/>
  <c r="Y102" i="1"/>
  <c r="X100" i="1"/>
  <c r="W100" i="1"/>
  <c r="AE100" i="1"/>
  <c r="AD100" i="1"/>
  <c r="AC100" i="1"/>
  <c r="AB100" i="1"/>
  <c r="AA100" i="1"/>
  <c r="Z100" i="1"/>
  <c r="Y100" i="1"/>
  <c r="X101" i="1"/>
  <c r="W101" i="1"/>
  <c r="AE101" i="1"/>
  <c r="AD101" i="1"/>
  <c r="AC101" i="1"/>
  <c r="AB101" i="1"/>
  <c r="AA101" i="1"/>
  <c r="Z101" i="1"/>
  <c r="Y101" i="1"/>
  <c r="X97" i="1"/>
  <c r="W97" i="1"/>
  <c r="AE97" i="1"/>
  <c r="AD97" i="1"/>
  <c r="AC97" i="1"/>
  <c r="AB97" i="1"/>
  <c r="AA97" i="1"/>
  <c r="Z97" i="1"/>
  <c r="Y97" i="1"/>
  <c r="X94" i="1"/>
  <c r="W94" i="1"/>
  <c r="AE94" i="1"/>
  <c r="AD94" i="1"/>
  <c r="AC94" i="1"/>
  <c r="AB94" i="1"/>
  <c r="AA94" i="1"/>
  <c r="Z94" i="1"/>
  <c r="Y94" i="1"/>
  <c r="X95" i="1"/>
  <c r="W95" i="1"/>
  <c r="AE95" i="1"/>
  <c r="AD95" i="1"/>
  <c r="AC95" i="1"/>
  <c r="AB95" i="1"/>
  <c r="AA95" i="1"/>
  <c r="Z95" i="1"/>
  <c r="Y95" i="1"/>
  <c r="X93" i="1"/>
  <c r="W93" i="1"/>
  <c r="AE93" i="1"/>
  <c r="AD93" i="1"/>
  <c r="AC93" i="1"/>
  <c r="AB93" i="1"/>
  <c r="AA93" i="1"/>
  <c r="Z93" i="1"/>
  <c r="Y93" i="1"/>
  <c r="X69" i="1"/>
  <c r="W69" i="1"/>
  <c r="AE69" i="1"/>
  <c r="AD69" i="1"/>
  <c r="AC69" i="1"/>
  <c r="AB69" i="1"/>
  <c r="AA69" i="1"/>
  <c r="Z69" i="1"/>
  <c r="Y69" i="1"/>
  <c r="X68" i="1"/>
  <c r="W68" i="1"/>
  <c r="AE68" i="1"/>
  <c r="AD68" i="1"/>
  <c r="AC68" i="1"/>
  <c r="AB68" i="1"/>
  <c r="AA68" i="1"/>
  <c r="Z68" i="1"/>
  <c r="Y68" i="1"/>
  <c r="X71" i="1"/>
  <c r="W71" i="1"/>
  <c r="AE71" i="1"/>
  <c r="AD71" i="1"/>
  <c r="AC71" i="1"/>
  <c r="AB71" i="1"/>
  <c r="AA71" i="1"/>
  <c r="Z71" i="1"/>
  <c r="Y71" i="1"/>
  <c r="X79" i="1"/>
  <c r="W79" i="1"/>
  <c r="AE79" i="1"/>
  <c r="AD79" i="1"/>
  <c r="AC79" i="1"/>
  <c r="AB79" i="1"/>
  <c r="AA79" i="1"/>
  <c r="Z79" i="1"/>
  <c r="Y79" i="1"/>
  <c r="X73" i="1"/>
  <c r="W73" i="1"/>
  <c r="AE73" i="1"/>
  <c r="AD73" i="1"/>
  <c r="AC73" i="1"/>
  <c r="AB73" i="1"/>
  <c r="AA73" i="1"/>
  <c r="Z73" i="1"/>
  <c r="Y73" i="1"/>
  <c r="X76" i="1"/>
  <c r="W76" i="1"/>
  <c r="AE76" i="1"/>
  <c r="AD76" i="1"/>
  <c r="AC76" i="1"/>
  <c r="AB76" i="1"/>
  <c r="AA76" i="1"/>
  <c r="Z76" i="1"/>
  <c r="Y76" i="1"/>
  <c r="X72" i="1"/>
  <c r="W72" i="1"/>
  <c r="AE72" i="1"/>
  <c r="AD72" i="1"/>
  <c r="AC72" i="1"/>
  <c r="AB72" i="1"/>
  <c r="AA72" i="1"/>
  <c r="Z72" i="1"/>
  <c r="Y72" i="1"/>
  <c r="X82" i="1"/>
  <c r="W82" i="1"/>
  <c r="AE82" i="1"/>
  <c r="AD82" i="1"/>
  <c r="AC82" i="1"/>
  <c r="AB82" i="1"/>
  <c r="AA82" i="1"/>
  <c r="Z82" i="1"/>
  <c r="Y82" i="1"/>
  <c r="X70" i="1"/>
  <c r="W70" i="1"/>
  <c r="AE70" i="1"/>
  <c r="AD70" i="1"/>
  <c r="AC70" i="1"/>
  <c r="AB70" i="1"/>
  <c r="AA70" i="1"/>
  <c r="Z70" i="1"/>
  <c r="Y70" i="1"/>
  <c r="X78" i="1"/>
  <c r="W78" i="1"/>
  <c r="AE78" i="1"/>
  <c r="AD78" i="1"/>
  <c r="AC78" i="1"/>
  <c r="AB78" i="1"/>
  <c r="AA78" i="1"/>
  <c r="Z78" i="1"/>
  <c r="Y78" i="1"/>
  <c r="X74" i="1"/>
  <c r="W74" i="1"/>
  <c r="AE74" i="1"/>
  <c r="AD74" i="1"/>
  <c r="AC74" i="1"/>
  <c r="AB74" i="1"/>
  <c r="AA74" i="1"/>
  <c r="Z74" i="1"/>
  <c r="Y74" i="1"/>
  <c r="X85" i="1"/>
  <c r="AD85" i="1"/>
  <c r="AC85" i="1"/>
  <c r="AB85" i="1"/>
  <c r="AA85" i="1"/>
  <c r="Z85" i="1"/>
  <c r="Y85" i="1"/>
  <c r="X81" i="1"/>
  <c r="W81" i="1"/>
  <c r="AE81" i="1"/>
  <c r="AD81" i="1"/>
  <c r="AC81" i="1"/>
  <c r="AB81" i="1"/>
  <c r="AA81" i="1"/>
  <c r="Z81" i="1"/>
  <c r="Y81" i="1"/>
  <c r="X77" i="1"/>
  <c r="W77" i="1"/>
  <c r="AE77" i="1"/>
  <c r="AD77" i="1"/>
  <c r="AC77" i="1"/>
  <c r="AB77" i="1"/>
  <c r="AA77" i="1"/>
  <c r="Z77" i="1"/>
  <c r="Y77" i="1"/>
  <c r="X84" i="1"/>
  <c r="AD84" i="1"/>
  <c r="AC84" i="1"/>
  <c r="AB84" i="1"/>
  <c r="AA84" i="1"/>
  <c r="Z84" i="1"/>
  <c r="Y84" i="1"/>
  <c r="X75" i="1"/>
  <c r="W75" i="1"/>
  <c r="AE75" i="1"/>
  <c r="AD75" i="1"/>
  <c r="AC75" i="1"/>
  <c r="AB75" i="1"/>
  <c r="AA75" i="1"/>
  <c r="Z75" i="1"/>
  <c r="Y75" i="1"/>
  <c r="X83" i="1"/>
  <c r="AD83" i="1"/>
  <c r="AC83" i="1"/>
  <c r="AB83" i="1"/>
  <c r="AA83" i="1"/>
  <c r="Z83" i="1"/>
  <c r="Y83" i="1"/>
  <c r="X80" i="1"/>
  <c r="W80" i="1"/>
  <c r="AE80" i="1"/>
  <c r="AD80" i="1"/>
  <c r="AC80" i="1"/>
  <c r="AB80" i="1"/>
  <c r="AA80" i="1"/>
  <c r="Z80" i="1"/>
  <c r="Y80" i="1"/>
  <c r="X67" i="1"/>
  <c r="AD67" i="1"/>
  <c r="AC67" i="1"/>
  <c r="AB67" i="1"/>
  <c r="AA67" i="1"/>
  <c r="Z67" i="1"/>
  <c r="Y67" i="1"/>
  <c r="X66" i="1"/>
  <c r="AD66" i="1"/>
  <c r="AC66" i="1"/>
  <c r="AB66" i="1"/>
  <c r="AA66" i="1"/>
  <c r="Z66" i="1"/>
  <c r="Y66" i="1"/>
  <c r="X46" i="1"/>
  <c r="W46" i="1"/>
  <c r="AE46" i="1"/>
  <c r="AD46" i="1"/>
  <c r="AC46" i="1"/>
  <c r="AB46" i="1"/>
  <c r="AA46" i="1"/>
  <c r="Z46" i="1"/>
  <c r="Y46" i="1"/>
  <c r="X45" i="1"/>
  <c r="W45" i="1"/>
  <c r="AE45" i="1"/>
  <c r="AD45" i="1"/>
  <c r="AC45" i="1"/>
  <c r="AB45" i="1"/>
  <c r="AA45" i="1"/>
  <c r="Z45" i="1"/>
  <c r="Y45" i="1"/>
  <c r="X48" i="1"/>
  <c r="W48" i="1"/>
  <c r="AE48" i="1"/>
  <c r="AD48" i="1"/>
  <c r="AC48" i="1"/>
  <c r="AB48" i="1"/>
  <c r="AA48" i="1"/>
  <c r="Z48" i="1"/>
  <c r="Y48" i="1"/>
  <c r="X47" i="1"/>
  <c r="W47" i="1"/>
  <c r="AE47" i="1"/>
  <c r="AD47" i="1"/>
  <c r="AC47" i="1"/>
  <c r="AB47" i="1"/>
  <c r="AA47" i="1"/>
  <c r="Z47" i="1"/>
  <c r="Y47" i="1"/>
  <c r="X56" i="1"/>
  <c r="W56" i="1"/>
  <c r="AE56" i="1"/>
  <c r="AD56" i="1"/>
  <c r="AC56" i="1"/>
  <c r="AB56" i="1"/>
  <c r="AA56" i="1"/>
  <c r="Z56" i="1"/>
  <c r="Y56" i="1"/>
  <c r="X65" i="1"/>
  <c r="AD65" i="1"/>
  <c r="AC65" i="1"/>
  <c r="AB65" i="1"/>
  <c r="AA65" i="1"/>
  <c r="Z65" i="1"/>
  <c r="Y65" i="1"/>
  <c r="X53" i="1"/>
  <c r="W53" i="1"/>
  <c r="AE53" i="1"/>
  <c r="AD53" i="1"/>
  <c r="AC53" i="1"/>
  <c r="AB53" i="1"/>
  <c r="AA53" i="1"/>
  <c r="Z53" i="1"/>
  <c r="Y53" i="1"/>
  <c r="X64" i="1"/>
  <c r="AD64" i="1"/>
  <c r="AC64" i="1"/>
  <c r="AB64" i="1"/>
  <c r="AA64" i="1"/>
  <c r="Z64" i="1"/>
  <c r="Y64" i="1"/>
  <c r="X55" i="1"/>
  <c r="W55" i="1"/>
  <c r="AE55" i="1"/>
  <c r="AD55" i="1"/>
  <c r="AC55" i="1"/>
  <c r="AB55" i="1"/>
  <c r="AA55" i="1"/>
  <c r="Z55" i="1"/>
  <c r="Y55" i="1"/>
  <c r="X49" i="1"/>
  <c r="W49" i="1"/>
  <c r="AE49" i="1"/>
  <c r="AD49" i="1"/>
  <c r="AC49" i="1"/>
  <c r="AB49" i="1"/>
  <c r="AA49" i="1"/>
  <c r="Z49" i="1"/>
  <c r="Y49" i="1"/>
  <c r="X54" i="1"/>
  <c r="W54" i="1"/>
  <c r="AE54" i="1"/>
  <c r="AD54" i="1"/>
  <c r="AC54" i="1"/>
  <c r="AB54" i="1"/>
  <c r="AA54" i="1"/>
  <c r="Z54" i="1"/>
  <c r="Y54" i="1"/>
  <c r="X63" i="1"/>
  <c r="AD63" i="1"/>
  <c r="AC63" i="1"/>
  <c r="AB63" i="1"/>
  <c r="AA63" i="1"/>
  <c r="Z63" i="1"/>
  <c r="Y63" i="1"/>
  <c r="X62" i="1"/>
  <c r="AD62" i="1"/>
  <c r="AC62" i="1"/>
  <c r="AB62" i="1"/>
  <c r="AA62" i="1"/>
  <c r="Z62" i="1"/>
  <c r="Y62" i="1"/>
  <c r="X61" i="1"/>
  <c r="AC61" i="1"/>
  <c r="AB61" i="1"/>
  <c r="AA61" i="1"/>
  <c r="Z61" i="1"/>
  <c r="Y61" i="1"/>
  <c r="X51" i="1"/>
  <c r="W51" i="1"/>
  <c r="AE51" i="1"/>
  <c r="AD51" i="1"/>
  <c r="AC51" i="1"/>
  <c r="AB51" i="1"/>
  <c r="AA51" i="1"/>
  <c r="Z51" i="1"/>
  <c r="Y51" i="1"/>
  <c r="X50" i="1"/>
  <c r="W50" i="1"/>
  <c r="AE50" i="1"/>
  <c r="AC50" i="1"/>
  <c r="AB50" i="1"/>
  <c r="AA50" i="1"/>
  <c r="Z50" i="1"/>
  <c r="Y50" i="1"/>
  <c r="X57" i="1"/>
  <c r="W57" i="1"/>
  <c r="AE57" i="1"/>
  <c r="AD57" i="1"/>
  <c r="AC57" i="1"/>
  <c r="AB57" i="1"/>
  <c r="AA57" i="1"/>
  <c r="Z57" i="1"/>
  <c r="Y57" i="1"/>
  <c r="X58" i="1"/>
  <c r="W58" i="1"/>
  <c r="AE58" i="1"/>
  <c r="AD58" i="1"/>
  <c r="AC58" i="1"/>
  <c r="AB58" i="1"/>
  <c r="AA58" i="1"/>
  <c r="Z58" i="1"/>
  <c r="Y58" i="1"/>
  <c r="X60" i="1"/>
  <c r="AD60" i="1"/>
  <c r="AC60" i="1"/>
  <c r="AB60" i="1"/>
  <c r="AA60" i="1"/>
  <c r="Z60" i="1"/>
  <c r="Y60" i="1"/>
  <c r="X52" i="1"/>
  <c r="W52" i="1"/>
  <c r="AE52" i="1"/>
  <c r="AD52" i="1"/>
  <c r="AC52" i="1"/>
  <c r="AB52" i="1"/>
  <c r="AA52" i="1"/>
  <c r="Z52" i="1"/>
  <c r="Y52" i="1"/>
  <c r="X59" i="1"/>
  <c r="AD59" i="1"/>
  <c r="AC59" i="1"/>
  <c r="AB59" i="1"/>
  <c r="AA59" i="1"/>
  <c r="Z59" i="1"/>
  <c r="Y59" i="1"/>
  <c r="X30" i="1"/>
  <c r="W30" i="1"/>
  <c r="AE30" i="1"/>
  <c r="AD30" i="1"/>
  <c r="AC30" i="1"/>
  <c r="AB30" i="1"/>
  <c r="AA30" i="1"/>
  <c r="Z30" i="1"/>
  <c r="Y30" i="1"/>
  <c r="X32" i="1"/>
  <c r="W32" i="1"/>
  <c r="AE32" i="1"/>
  <c r="AD32" i="1"/>
  <c r="AC32" i="1"/>
  <c r="AB32" i="1"/>
  <c r="AA32" i="1"/>
  <c r="Z32" i="1"/>
  <c r="Y32" i="1"/>
  <c r="X31" i="1"/>
  <c r="W31" i="1"/>
  <c r="AE31" i="1"/>
  <c r="AD31" i="1"/>
  <c r="AC31" i="1"/>
  <c r="AB31" i="1"/>
  <c r="AA31" i="1"/>
  <c r="Z31" i="1"/>
  <c r="Y31" i="1"/>
  <c r="X34" i="1"/>
  <c r="W34" i="1"/>
  <c r="AE34" i="1"/>
  <c r="AD34" i="1"/>
  <c r="AC34" i="1"/>
  <c r="AB34" i="1"/>
  <c r="AA34" i="1"/>
  <c r="Z34" i="1"/>
  <c r="Y34" i="1"/>
  <c r="X44" i="1"/>
  <c r="W44" i="1"/>
  <c r="AE44" i="1"/>
  <c r="AD44" i="1"/>
  <c r="AC44" i="1"/>
  <c r="AB44" i="1"/>
  <c r="AA44" i="1"/>
  <c r="Z44" i="1"/>
  <c r="Y44" i="1"/>
  <c r="X39" i="1"/>
  <c r="W39" i="1"/>
  <c r="AE39" i="1"/>
  <c r="AD39" i="1"/>
  <c r="AC39" i="1"/>
  <c r="AB39" i="1"/>
  <c r="AA39" i="1"/>
  <c r="Z39" i="1"/>
  <c r="Y39" i="1"/>
  <c r="X36" i="1"/>
  <c r="W36" i="1"/>
  <c r="AE36" i="1"/>
  <c r="AD36" i="1"/>
  <c r="AC36" i="1"/>
  <c r="AB36" i="1"/>
  <c r="AA36" i="1"/>
  <c r="Z36" i="1"/>
  <c r="Y36" i="1"/>
  <c r="X37" i="1"/>
  <c r="W37" i="1"/>
  <c r="AE37" i="1"/>
  <c r="AD37" i="1"/>
  <c r="AC37" i="1"/>
  <c r="AB37" i="1"/>
  <c r="AA37" i="1"/>
  <c r="Z37" i="1"/>
  <c r="Y37" i="1"/>
  <c r="X33" i="1"/>
  <c r="W33" i="1"/>
  <c r="AE33" i="1"/>
  <c r="AD33" i="1"/>
  <c r="AC33" i="1"/>
  <c r="AB33" i="1"/>
  <c r="AA33" i="1"/>
  <c r="Z33" i="1"/>
  <c r="Y33" i="1"/>
  <c r="X40" i="1"/>
  <c r="W40" i="1"/>
  <c r="AE40" i="1"/>
  <c r="AD40" i="1"/>
  <c r="AC40" i="1"/>
  <c r="AB40" i="1"/>
  <c r="AA40" i="1"/>
  <c r="Z40" i="1"/>
  <c r="Y40" i="1"/>
  <c r="X38" i="1"/>
  <c r="W38" i="1"/>
  <c r="AE38" i="1"/>
  <c r="AD38" i="1"/>
  <c r="AC38" i="1"/>
  <c r="AB38" i="1"/>
  <c r="AA38" i="1"/>
  <c r="Z38" i="1"/>
  <c r="Y38" i="1"/>
  <c r="X43" i="1"/>
  <c r="W43" i="1"/>
  <c r="AE43" i="1"/>
  <c r="AD43" i="1"/>
  <c r="AC43" i="1"/>
  <c r="AB43" i="1"/>
  <c r="AA43" i="1"/>
  <c r="Z43" i="1"/>
  <c r="Y43" i="1"/>
  <c r="X42" i="1"/>
  <c r="W42" i="1"/>
  <c r="AE42" i="1"/>
  <c r="AD42" i="1"/>
  <c r="AC42" i="1"/>
  <c r="AB42" i="1"/>
  <c r="AA42" i="1"/>
  <c r="Z42" i="1"/>
  <c r="Y42" i="1"/>
  <c r="X41" i="1"/>
  <c r="W41" i="1"/>
  <c r="AE41" i="1"/>
  <c r="AD41" i="1"/>
  <c r="AC41" i="1"/>
  <c r="AB41" i="1"/>
  <c r="AA41" i="1"/>
  <c r="Z41" i="1"/>
  <c r="Y41" i="1"/>
  <c r="X35" i="1"/>
  <c r="W35" i="1"/>
  <c r="AE35" i="1"/>
  <c r="AD35" i="1"/>
  <c r="AC35" i="1"/>
  <c r="AB35" i="1"/>
  <c r="AA35" i="1"/>
  <c r="Z35" i="1"/>
  <c r="Y35" i="1"/>
  <c r="X29" i="1"/>
  <c r="AC29" i="1"/>
  <c r="AB29" i="1"/>
  <c r="AA29" i="1"/>
  <c r="Z29" i="1"/>
  <c r="Y29" i="1"/>
  <c r="X20" i="1"/>
  <c r="W20" i="1"/>
  <c r="AE20" i="1"/>
  <c r="AD20" i="1"/>
  <c r="AC20" i="1"/>
  <c r="AB20" i="1"/>
  <c r="AA20" i="1"/>
  <c r="Z20" i="1"/>
  <c r="Y20" i="1"/>
  <c r="X15" i="1"/>
  <c r="W15" i="1"/>
  <c r="AE15" i="1"/>
  <c r="AD15" i="1"/>
  <c r="AC15" i="1"/>
  <c r="AB15" i="1"/>
  <c r="AA15" i="1"/>
  <c r="Z15" i="1"/>
  <c r="Y15" i="1"/>
  <c r="X14" i="1"/>
  <c r="W14" i="1"/>
  <c r="AE14" i="1"/>
  <c r="AD14" i="1"/>
  <c r="AC14" i="1"/>
  <c r="AB14" i="1"/>
  <c r="AA14" i="1"/>
  <c r="Z14" i="1"/>
  <c r="Y14" i="1"/>
  <c r="X13" i="1"/>
  <c r="W13" i="1"/>
  <c r="AE13" i="1"/>
  <c r="AD13" i="1"/>
  <c r="AC13" i="1"/>
  <c r="AB13" i="1"/>
  <c r="AA13" i="1"/>
  <c r="Z13" i="1"/>
  <c r="Y13" i="1"/>
  <c r="X12" i="1"/>
  <c r="W12" i="1"/>
  <c r="AE12" i="1"/>
  <c r="AD12" i="1"/>
  <c r="AC12" i="1"/>
  <c r="AB12" i="1"/>
  <c r="AA12" i="1"/>
  <c r="Z12" i="1"/>
  <c r="Y12" i="1"/>
  <c r="X19" i="1"/>
  <c r="W19" i="1"/>
  <c r="AE19" i="1"/>
  <c r="AD19" i="1"/>
  <c r="AC19" i="1"/>
  <c r="AB19" i="1"/>
  <c r="AA19" i="1"/>
  <c r="Z19" i="1"/>
  <c r="Y19" i="1"/>
  <c r="X27" i="1"/>
  <c r="W27" i="1"/>
  <c r="AE27" i="1"/>
  <c r="AD27" i="1"/>
  <c r="AC27" i="1"/>
  <c r="AB27" i="1"/>
  <c r="AA27" i="1"/>
  <c r="Z27" i="1"/>
  <c r="Y27" i="1"/>
  <c r="X18" i="1"/>
  <c r="W18" i="1"/>
  <c r="AE18" i="1"/>
  <c r="AD18" i="1"/>
  <c r="AC18" i="1"/>
  <c r="AB18" i="1"/>
  <c r="AA18" i="1"/>
  <c r="Z18" i="1"/>
  <c r="Y18" i="1"/>
  <c r="X21" i="1"/>
  <c r="W21" i="1"/>
  <c r="AE21" i="1"/>
  <c r="AD21" i="1"/>
  <c r="AC21" i="1"/>
  <c r="AB21" i="1"/>
  <c r="AA21" i="1"/>
  <c r="Z21" i="1"/>
  <c r="Y21" i="1"/>
  <c r="X11" i="1"/>
  <c r="W11" i="1"/>
  <c r="AE11" i="1"/>
  <c r="AD11" i="1"/>
  <c r="AC11" i="1"/>
  <c r="AB11" i="1"/>
  <c r="AA11" i="1"/>
  <c r="Z11" i="1"/>
  <c r="Y11" i="1"/>
  <c r="X16" i="1"/>
  <c r="W16" i="1"/>
  <c r="AE16" i="1"/>
  <c r="AD16" i="1"/>
  <c r="AC16" i="1"/>
  <c r="AB16" i="1"/>
  <c r="AA16" i="1"/>
  <c r="Z16" i="1"/>
  <c r="Y16" i="1"/>
  <c r="X24" i="1"/>
  <c r="W24" i="1"/>
  <c r="AE24" i="1"/>
  <c r="AD24" i="1"/>
  <c r="AC24" i="1"/>
  <c r="AB24" i="1"/>
  <c r="AA24" i="1"/>
  <c r="Z24" i="1"/>
  <c r="Y24" i="1"/>
  <c r="X22" i="1"/>
  <c r="W22" i="1"/>
  <c r="AE22" i="1"/>
  <c r="AD22" i="1"/>
  <c r="AC22" i="1"/>
  <c r="AB22" i="1"/>
  <c r="AA22" i="1"/>
  <c r="Z22" i="1"/>
  <c r="Y22" i="1"/>
  <c r="X10" i="1"/>
  <c r="W10" i="1"/>
  <c r="AE10" i="1"/>
  <c r="AD10" i="1"/>
  <c r="AC10" i="1"/>
  <c r="AB10" i="1"/>
  <c r="AA10" i="1"/>
  <c r="Y10" i="1"/>
  <c r="X25" i="1"/>
  <c r="W25" i="1"/>
  <c r="AE25" i="1"/>
  <c r="AD25" i="1"/>
  <c r="AC25" i="1"/>
  <c r="AB25" i="1"/>
  <c r="AA25" i="1"/>
  <c r="Z25" i="1"/>
  <c r="Y25" i="1"/>
  <c r="X23" i="1"/>
  <c r="W23" i="1"/>
  <c r="AE23" i="1"/>
  <c r="AD23" i="1"/>
  <c r="AC23" i="1"/>
  <c r="AB23" i="1"/>
  <c r="AA23" i="1"/>
  <c r="Z23" i="1"/>
  <c r="Y23" i="1"/>
  <c r="X28" i="1"/>
  <c r="AC28" i="1"/>
  <c r="AB28" i="1"/>
  <c r="AA28" i="1"/>
  <c r="Z28" i="1"/>
  <c r="Y28" i="1"/>
  <c r="X26" i="1"/>
  <c r="W26" i="1"/>
  <c r="AE26" i="1"/>
  <c r="AD26" i="1"/>
  <c r="AC26" i="1"/>
  <c r="AB26" i="1"/>
  <c r="AA26" i="1"/>
  <c r="Z26" i="1"/>
  <c r="Y26" i="1"/>
  <c r="AC17" i="1"/>
  <c r="AB17" i="1"/>
  <c r="AA17" i="1"/>
  <c r="Z17" i="1"/>
  <c r="Y17" i="1"/>
  <c r="X17" i="1"/>
  <c r="W17" i="1"/>
  <c r="U2314" i="1"/>
  <c r="U2313" i="1"/>
  <c r="U2320" i="1"/>
  <c r="U2317" i="1"/>
  <c r="U2312" i="1"/>
  <c r="U2318" i="1"/>
  <c r="U2319" i="1"/>
  <c r="U2321" i="1"/>
  <c r="U2315" i="1"/>
  <c r="U2316" i="1"/>
  <c r="U2322" i="1"/>
  <c r="U2298" i="1"/>
  <c r="U2309" i="1"/>
  <c r="U2305" i="1"/>
  <c r="U2303" i="1"/>
  <c r="U2308" i="1"/>
  <c r="U2300" i="1"/>
  <c r="U2301" i="1"/>
  <c r="U2306" i="1"/>
  <c r="U2299" i="1"/>
  <c r="U2302" i="1"/>
  <c r="U2307" i="1"/>
  <c r="U2287" i="1"/>
  <c r="U2289" i="1"/>
  <c r="U2296" i="1"/>
  <c r="U2292" i="1"/>
  <c r="U2291" i="1"/>
  <c r="U2286" i="1"/>
  <c r="U2295" i="1"/>
  <c r="U2290" i="1"/>
  <c r="U2294" i="1"/>
  <c r="U2288" i="1"/>
  <c r="U2293" i="1"/>
  <c r="U2272" i="1"/>
  <c r="U2273" i="1"/>
  <c r="U2282" i="1"/>
  <c r="U2277" i="1"/>
  <c r="U2280" i="1"/>
  <c r="U2270" i="1"/>
  <c r="U2283" i="1"/>
  <c r="U2279" i="1"/>
  <c r="U2276" i="1"/>
  <c r="U2281" i="1"/>
  <c r="U2275" i="1"/>
  <c r="U2274" i="1"/>
  <c r="U2271" i="1"/>
  <c r="U2278" i="1"/>
  <c r="U2284" i="1"/>
  <c r="U2259" i="1"/>
  <c r="U2264" i="1"/>
  <c r="U2268" i="1"/>
  <c r="U2260" i="1"/>
  <c r="U2261" i="1"/>
  <c r="U2262" i="1"/>
  <c r="U2266" i="1"/>
  <c r="U2263" i="1"/>
  <c r="U2265" i="1"/>
  <c r="U2267" i="1"/>
  <c r="U2246" i="1"/>
  <c r="U2254" i="1"/>
  <c r="U2258" i="1"/>
  <c r="U2249" i="1"/>
  <c r="U2244" i="1"/>
  <c r="U2253" i="1"/>
  <c r="U2250" i="1"/>
  <c r="U2247" i="1"/>
  <c r="U2255" i="1"/>
  <c r="U2252" i="1"/>
  <c r="U2245" i="1"/>
  <c r="U2248" i="1"/>
  <c r="U2251" i="1"/>
  <c r="U2256" i="1"/>
  <c r="U2257" i="1"/>
  <c r="U2234" i="1"/>
  <c r="U2237" i="1"/>
  <c r="U2243" i="1"/>
  <c r="U2240" i="1"/>
  <c r="U2236" i="1"/>
  <c r="U2241" i="1"/>
  <c r="U2239" i="1"/>
  <c r="U2232" i="1"/>
  <c r="U2235" i="1"/>
  <c r="U2233" i="1"/>
  <c r="U2238" i="1"/>
  <c r="U2242" i="1"/>
  <c r="U2218" i="1"/>
  <c r="U2222" i="1"/>
  <c r="U2225" i="1"/>
  <c r="U2230" i="1"/>
  <c r="U2221" i="1"/>
  <c r="U2216" i="1"/>
  <c r="U2227" i="1"/>
  <c r="U2223" i="1"/>
  <c r="U2224" i="1"/>
  <c r="U2226" i="1"/>
  <c r="U2229" i="1"/>
  <c r="U2217" i="1"/>
  <c r="U2219" i="1"/>
  <c r="U2220" i="1"/>
  <c r="U2231" i="1"/>
  <c r="U2228" i="1"/>
  <c r="U2202" i="1"/>
  <c r="U2204" i="1"/>
  <c r="U2209" i="1"/>
  <c r="U2211" i="1"/>
  <c r="U2207" i="1"/>
  <c r="U2200" i="1"/>
  <c r="U2215" i="1"/>
  <c r="U2205" i="1"/>
  <c r="U2203" i="1"/>
  <c r="U2213" i="1"/>
  <c r="U2214" i="1"/>
  <c r="U2201" i="1"/>
  <c r="U2206" i="1"/>
  <c r="U2208" i="1"/>
  <c r="U2210" i="1"/>
  <c r="U2212" i="1"/>
  <c r="U2186" i="1"/>
  <c r="U2190" i="1"/>
  <c r="U2193" i="1"/>
  <c r="U2194" i="1"/>
  <c r="U2185" i="1"/>
  <c r="U2184" i="1"/>
  <c r="U2199" i="1"/>
  <c r="U2192" i="1"/>
  <c r="U2189" i="1"/>
  <c r="U2196" i="1"/>
  <c r="U2198" i="1"/>
  <c r="U2187" i="1"/>
  <c r="U2188" i="1"/>
  <c r="U2191" i="1"/>
  <c r="U2195" i="1"/>
  <c r="U2197" i="1"/>
  <c r="U2178" i="1"/>
  <c r="U2177" i="1"/>
  <c r="U2180" i="1"/>
  <c r="U2171" i="1"/>
  <c r="U2170" i="1"/>
  <c r="U2179" i="1"/>
  <c r="U2172" i="1"/>
  <c r="U2176" i="1"/>
  <c r="U2182" i="1"/>
  <c r="U2173" i="1"/>
  <c r="U2174" i="1"/>
  <c r="U2175" i="1"/>
  <c r="U2181" i="1"/>
  <c r="U2183" i="1"/>
  <c r="U2161" i="1"/>
  <c r="U2165" i="1"/>
  <c r="U2166" i="1"/>
  <c r="U2160" i="1"/>
  <c r="U2155" i="1"/>
  <c r="U2167" i="1"/>
  <c r="U2162" i="1"/>
  <c r="U2159" i="1"/>
  <c r="U2163" i="1"/>
  <c r="U2156" i="1"/>
  <c r="U2157" i="1"/>
  <c r="U2158" i="1"/>
  <c r="U2168" i="1"/>
  <c r="U2164" i="1"/>
  <c r="U2144" i="1"/>
  <c r="U2148" i="1"/>
  <c r="U2154" i="1"/>
  <c r="U2145" i="1"/>
  <c r="U2140" i="1"/>
  <c r="U2151" i="1"/>
  <c r="U2149" i="1"/>
  <c r="U2141" i="1"/>
  <c r="U2152" i="1"/>
  <c r="U2153" i="1"/>
  <c r="U2142" i="1"/>
  <c r="U2146" i="1"/>
  <c r="U2143" i="1"/>
  <c r="U2147" i="1"/>
  <c r="U2150" i="1"/>
  <c r="U2129" i="1"/>
  <c r="U2131" i="1"/>
  <c r="U2133" i="1"/>
  <c r="U2137" i="1"/>
  <c r="U2130" i="1"/>
  <c r="U2124" i="1"/>
  <c r="U2139" i="1"/>
  <c r="U2136" i="1"/>
  <c r="U2128" i="1"/>
  <c r="U2138" i="1"/>
  <c r="U2132" i="1"/>
  <c r="U2125" i="1"/>
  <c r="U2127" i="1"/>
  <c r="U2126" i="1"/>
  <c r="U2135" i="1"/>
  <c r="U2134" i="1"/>
  <c r="U2113" i="1"/>
  <c r="U2115" i="1"/>
  <c r="U2119" i="1"/>
  <c r="U2118" i="1"/>
  <c r="U2111" i="1"/>
  <c r="U2110" i="1"/>
  <c r="U2120" i="1"/>
  <c r="U2122" i="1"/>
  <c r="U2112" i="1"/>
  <c r="U2123" i="1"/>
  <c r="U2121" i="1"/>
  <c r="U2109" i="1"/>
  <c r="U2114" i="1"/>
  <c r="U2117" i="1"/>
  <c r="U2116" i="1"/>
  <c r="U2098" i="1"/>
  <c r="U2102" i="1"/>
  <c r="U2104" i="1"/>
  <c r="U2107" i="1"/>
  <c r="U2101" i="1"/>
  <c r="U2095" i="1"/>
  <c r="U2105" i="1"/>
  <c r="U2099" i="1"/>
  <c r="U2108" i="1"/>
  <c r="U2096" i="1"/>
  <c r="U2100" i="1"/>
  <c r="U2097" i="1"/>
  <c r="U2103" i="1"/>
  <c r="U2106" i="1"/>
  <c r="U2081" i="1"/>
  <c r="U2086" i="1"/>
  <c r="U2089" i="1"/>
  <c r="U2088" i="1"/>
  <c r="U2083" i="1"/>
  <c r="U2082" i="1"/>
  <c r="U2092" i="1"/>
  <c r="U2084" i="1"/>
  <c r="U2093" i="1"/>
  <c r="U2090" i="1"/>
  <c r="U2080" i="1"/>
  <c r="U2085" i="1"/>
  <c r="U2087" i="1"/>
  <c r="U2091" i="1"/>
  <c r="U2079" i="1"/>
  <c r="U2069" i="1"/>
  <c r="U2075" i="1"/>
  <c r="U2073" i="1"/>
  <c r="U2066" i="1"/>
  <c r="U2065" i="1"/>
  <c r="U2072" i="1"/>
  <c r="U2071" i="1"/>
  <c r="U2074" i="1"/>
  <c r="U2070" i="1"/>
  <c r="U2067" i="1"/>
  <c r="U2051" i="1"/>
  <c r="U2055" i="1"/>
  <c r="U2062" i="1"/>
  <c r="U2058" i="1"/>
  <c r="U2054" i="1"/>
  <c r="U2049" i="1"/>
  <c r="U2061" i="1"/>
  <c r="U2060" i="1"/>
  <c r="U2053" i="1"/>
  <c r="U2064" i="1"/>
  <c r="U2057" i="1"/>
  <c r="U2050" i="1"/>
  <c r="U2056" i="1"/>
  <c r="U2052" i="1"/>
  <c r="U2059" i="1"/>
  <c r="U2063" i="1"/>
  <c r="U2041" i="1"/>
  <c r="U2036" i="1"/>
  <c r="U2044" i="1"/>
  <c r="U2046" i="1"/>
  <c r="U2039" i="1"/>
  <c r="U2037" i="1"/>
  <c r="U2047" i="1"/>
  <c r="U2045" i="1"/>
  <c r="U2038" i="1"/>
  <c r="U2048" i="1"/>
  <c r="U2043" i="1"/>
  <c r="U2040" i="1"/>
  <c r="U2042" i="1"/>
  <c r="U2026" i="1"/>
  <c r="U2028" i="1"/>
  <c r="U2032" i="1"/>
  <c r="U2034" i="1"/>
  <c r="U2027" i="1"/>
  <c r="U2023" i="1"/>
  <c r="U2035" i="1"/>
  <c r="U2031" i="1"/>
  <c r="U2025" i="1"/>
  <c r="U2033" i="1"/>
  <c r="U2029" i="1"/>
  <c r="U2024" i="1"/>
  <c r="U2030" i="1"/>
  <c r="U2017" i="1"/>
  <c r="U2018" i="1"/>
  <c r="U2019" i="1"/>
  <c r="U2020" i="1"/>
  <c r="U2007" i="1"/>
  <c r="U2012" i="1"/>
  <c r="U2013" i="1"/>
  <c r="U2006" i="1"/>
  <c r="U2014" i="1"/>
  <c r="U2003" i="1"/>
  <c r="U2011" i="1"/>
  <c r="U2009" i="1"/>
  <c r="U2005" i="1"/>
  <c r="U2008" i="1"/>
  <c r="U2004" i="1"/>
  <c r="U2010" i="1"/>
  <c r="U1988" i="1"/>
  <c r="U1990" i="1"/>
  <c r="U1997" i="1"/>
  <c r="U1989" i="1"/>
  <c r="U1987" i="1"/>
  <c r="U1996" i="1"/>
  <c r="U1993" i="1"/>
  <c r="U1999" i="1"/>
  <c r="U1998" i="1"/>
  <c r="U1994" i="1"/>
  <c r="U1992" i="1"/>
  <c r="U1991" i="1"/>
  <c r="U1995" i="1"/>
  <c r="U1977" i="1"/>
  <c r="U1980" i="1"/>
  <c r="U1981" i="1"/>
  <c r="U1978" i="1"/>
  <c r="U1972" i="1"/>
  <c r="U1984" i="1"/>
  <c r="U1974" i="1"/>
  <c r="U1983" i="1"/>
  <c r="U1976" i="1"/>
  <c r="U1975" i="1"/>
  <c r="U1973" i="1"/>
  <c r="U1979" i="1"/>
  <c r="U1982" i="1"/>
  <c r="U1960" i="1"/>
  <c r="U1962" i="1"/>
  <c r="U1967" i="1"/>
  <c r="U1963" i="1"/>
  <c r="U1959" i="1"/>
  <c r="U1966" i="1"/>
  <c r="U1961" i="1"/>
  <c r="U1958" i="1"/>
  <c r="U1957" i="1"/>
  <c r="U1964" i="1"/>
  <c r="U1965" i="1"/>
  <c r="U1944" i="1"/>
  <c r="U1947" i="1"/>
  <c r="U1952" i="1"/>
  <c r="U1953" i="1"/>
  <c r="U1948" i="1"/>
  <c r="U1949" i="1"/>
  <c r="U1942" i="1"/>
  <c r="U1943" i="1"/>
  <c r="U1945" i="1"/>
  <c r="U1946" i="1"/>
  <c r="U1950" i="1"/>
  <c r="U1951" i="1"/>
  <c r="U1931" i="1"/>
  <c r="U1930" i="1"/>
  <c r="U1933" i="1"/>
  <c r="U1932" i="1"/>
  <c r="U1934" i="1"/>
  <c r="U1921" i="1"/>
  <c r="U1918" i="1"/>
  <c r="U1920" i="1"/>
  <c r="U1925" i="1"/>
  <c r="U1924" i="1"/>
  <c r="U1917" i="1"/>
  <c r="U1919" i="1"/>
  <c r="U1916" i="1"/>
  <c r="U1922" i="1"/>
  <c r="U1923" i="1"/>
  <c r="U1910" i="1"/>
  <c r="U1911" i="1"/>
  <c r="U1902" i="1"/>
  <c r="U1906" i="1"/>
  <c r="U1903" i="1"/>
  <c r="U1904" i="1"/>
  <c r="U1905" i="1"/>
  <c r="U1893" i="1"/>
  <c r="U1901" i="1"/>
  <c r="U1899" i="1"/>
  <c r="U1892" i="1"/>
  <c r="U1898" i="1"/>
  <c r="U1896" i="1"/>
  <c r="U1894" i="1"/>
  <c r="U1891" i="1"/>
  <c r="U1895" i="1"/>
  <c r="U1900" i="1"/>
  <c r="U1897" i="1"/>
  <c r="U1886" i="1"/>
  <c r="U1885" i="1"/>
  <c r="U1890" i="1"/>
  <c r="U1889" i="1"/>
  <c r="U1884" i="1"/>
  <c r="U1888" i="1"/>
  <c r="U1887" i="1"/>
  <c r="U1879" i="1"/>
  <c r="U1882" i="1"/>
  <c r="U1880" i="1"/>
  <c r="U1881" i="1"/>
  <c r="U1870" i="1"/>
  <c r="U1866" i="1"/>
  <c r="U1876" i="1"/>
  <c r="U1865" i="1"/>
  <c r="U1867" i="1"/>
  <c r="U1871" i="1"/>
  <c r="U1875" i="1"/>
  <c r="U1874" i="1"/>
  <c r="U1869" i="1"/>
  <c r="U1868" i="1"/>
  <c r="U1872" i="1"/>
  <c r="U1873" i="1"/>
  <c r="U1848" i="1"/>
  <c r="U1854" i="1"/>
  <c r="U1852" i="1"/>
  <c r="U1844" i="1"/>
  <c r="U1846" i="1"/>
  <c r="U1850" i="1"/>
  <c r="U1843" i="1"/>
  <c r="U1855" i="1"/>
  <c r="U1856" i="1"/>
  <c r="U1853" i="1"/>
  <c r="U1847" i="1"/>
  <c r="U1849" i="1"/>
  <c r="U1845" i="1"/>
  <c r="U1851" i="1"/>
  <c r="U1823" i="1"/>
  <c r="U1824" i="1"/>
  <c r="U1822" i="1"/>
  <c r="D2314" i="1"/>
  <c r="C2314" i="1"/>
  <c r="B2314" i="1"/>
  <c r="D2313" i="1"/>
  <c r="C2313" i="1"/>
  <c r="B2313" i="1"/>
  <c r="D2324" i="1"/>
  <c r="C2324" i="1"/>
  <c r="B2324" i="1"/>
  <c r="D2320" i="1"/>
  <c r="C2320" i="1"/>
  <c r="B2320" i="1"/>
  <c r="D2317" i="1"/>
  <c r="C2317" i="1"/>
  <c r="B2317" i="1"/>
  <c r="D2312" i="1"/>
  <c r="C2312" i="1"/>
  <c r="B2312" i="1"/>
  <c r="D2318" i="1"/>
  <c r="C2318" i="1"/>
  <c r="B2318" i="1"/>
  <c r="D2319" i="1"/>
  <c r="C2319" i="1"/>
  <c r="B2319" i="1"/>
  <c r="D2321" i="1"/>
  <c r="C2321" i="1"/>
  <c r="B2321" i="1"/>
  <c r="D2323" i="1"/>
  <c r="C2323" i="1"/>
  <c r="B2323" i="1"/>
  <c r="D2315" i="1"/>
  <c r="C2315" i="1"/>
  <c r="B2315" i="1"/>
  <c r="D2316" i="1"/>
  <c r="C2316" i="1"/>
  <c r="B2316" i="1"/>
  <c r="D2322" i="1"/>
  <c r="C2322" i="1"/>
  <c r="B2322" i="1"/>
  <c r="D2298" i="1"/>
  <c r="C2298" i="1"/>
  <c r="B2298" i="1"/>
  <c r="D2311" i="1"/>
  <c r="C2311" i="1"/>
  <c r="B2311" i="1"/>
  <c r="D2309" i="1"/>
  <c r="C2309" i="1"/>
  <c r="B2309" i="1"/>
  <c r="D2305" i="1"/>
  <c r="C2305" i="1"/>
  <c r="B2305" i="1"/>
  <c r="D2303" i="1"/>
  <c r="C2303" i="1"/>
  <c r="B2303" i="1"/>
  <c r="D2308" i="1"/>
  <c r="C2308" i="1"/>
  <c r="B2308" i="1"/>
  <c r="D2300" i="1"/>
  <c r="C2300" i="1"/>
  <c r="B2300" i="1"/>
  <c r="D2301" i="1"/>
  <c r="C2301" i="1"/>
  <c r="B2301" i="1"/>
  <c r="D2306" i="1"/>
  <c r="C2306" i="1"/>
  <c r="B2306" i="1"/>
  <c r="D2304" i="1"/>
  <c r="C2304" i="1"/>
  <c r="B2304" i="1"/>
  <c r="D2299" i="1"/>
  <c r="C2299" i="1"/>
  <c r="B2299" i="1"/>
  <c r="D2302" i="1"/>
  <c r="C2302" i="1"/>
  <c r="B2302" i="1"/>
  <c r="D2310" i="1"/>
  <c r="C2310" i="1"/>
  <c r="B2310" i="1"/>
  <c r="D2307" i="1"/>
  <c r="C2307" i="1"/>
  <c r="B2307" i="1"/>
  <c r="D2287" i="1"/>
  <c r="C2287" i="1"/>
  <c r="B2287" i="1"/>
  <c r="D2289" i="1"/>
  <c r="C2289" i="1"/>
  <c r="B2289" i="1"/>
  <c r="D2296" i="1"/>
  <c r="C2296" i="1"/>
  <c r="B2296" i="1"/>
  <c r="D2292" i="1"/>
  <c r="C2292" i="1"/>
  <c r="B2292" i="1"/>
  <c r="D2291" i="1"/>
  <c r="C2291" i="1"/>
  <c r="B2291" i="1"/>
  <c r="D2286" i="1"/>
  <c r="C2286" i="1"/>
  <c r="B2286" i="1"/>
  <c r="D2295" i="1"/>
  <c r="C2295" i="1"/>
  <c r="B2295" i="1"/>
  <c r="D2297" i="1"/>
  <c r="C2297" i="1"/>
  <c r="B2297" i="1"/>
  <c r="D2290" i="1"/>
  <c r="C2290" i="1"/>
  <c r="B2290" i="1"/>
  <c r="D2294" i="1"/>
  <c r="C2294" i="1"/>
  <c r="B2294" i="1"/>
  <c r="D2288" i="1"/>
  <c r="C2288" i="1"/>
  <c r="B2288" i="1"/>
  <c r="D2285" i="1"/>
  <c r="C2285" i="1"/>
  <c r="B2285" i="1"/>
  <c r="D2293" i="1"/>
  <c r="C2293" i="1"/>
  <c r="B2293" i="1"/>
  <c r="D2272" i="1"/>
  <c r="C2272" i="1"/>
  <c r="B2272" i="1"/>
  <c r="D2273" i="1"/>
  <c r="C2273" i="1"/>
  <c r="B2273" i="1"/>
  <c r="D2282" i="1"/>
  <c r="C2282" i="1"/>
  <c r="B2282" i="1"/>
  <c r="D2277" i="1"/>
  <c r="C2277" i="1"/>
  <c r="B2277" i="1"/>
  <c r="D2280" i="1"/>
  <c r="C2280" i="1"/>
  <c r="B2280" i="1"/>
  <c r="D2270" i="1"/>
  <c r="C2270" i="1"/>
  <c r="B2270" i="1"/>
  <c r="D2283" i="1"/>
  <c r="C2283" i="1"/>
  <c r="B2283" i="1"/>
  <c r="D2279" i="1"/>
  <c r="C2279" i="1"/>
  <c r="B2279" i="1"/>
  <c r="D2276" i="1"/>
  <c r="C2276" i="1"/>
  <c r="B2276" i="1"/>
  <c r="D2281" i="1"/>
  <c r="C2281" i="1"/>
  <c r="B2281" i="1"/>
  <c r="D2275" i="1"/>
  <c r="C2275" i="1"/>
  <c r="B2275" i="1"/>
  <c r="D2274" i="1"/>
  <c r="C2274" i="1"/>
  <c r="B2274" i="1"/>
  <c r="D2271" i="1"/>
  <c r="C2271" i="1"/>
  <c r="B2271" i="1"/>
  <c r="D2278" i="1"/>
  <c r="C2278" i="1"/>
  <c r="B2278" i="1"/>
  <c r="D2284" i="1"/>
  <c r="C2284" i="1"/>
  <c r="B2284" i="1"/>
  <c r="D2259" i="1"/>
  <c r="C2259" i="1"/>
  <c r="B2259" i="1"/>
  <c r="D2264" i="1"/>
  <c r="C2264" i="1"/>
  <c r="B2264" i="1"/>
  <c r="D2268" i="1"/>
  <c r="C2268" i="1"/>
  <c r="B2268" i="1"/>
  <c r="D2260" i="1"/>
  <c r="C2260" i="1"/>
  <c r="B2260" i="1"/>
  <c r="D2261" i="1"/>
  <c r="C2261" i="1"/>
  <c r="B2261" i="1"/>
  <c r="D2262" i="1"/>
  <c r="C2262" i="1"/>
  <c r="B2262" i="1"/>
  <c r="D2266" i="1"/>
  <c r="C2266" i="1"/>
  <c r="B2266" i="1"/>
  <c r="D2269" i="1"/>
  <c r="C2269" i="1"/>
  <c r="B2269" i="1"/>
  <c r="D2263" i="1"/>
  <c r="C2263" i="1"/>
  <c r="B2263" i="1"/>
  <c r="D2265" i="1"/>
  <c r="C2265" i="1"/>
  <c r="B2265" i="1"/>
  <c r="D2267" i="1"/>
  <c r="C2267" i="1"/>
  <c r="B2267" i="1"/>
  <c r="D2246" i="1"/>
  <c r="C2246" i="1"/>
  <c r="B2246" i="1"/>
  <c r="D2254" i="1"/>
  <c r="C2254" i="1"/>
  <c r="B2254" i="1"/>
  <c r="D2258" i="1"/>
  <c r="C2258" i="1"/>
  <c r="B2258" i="1"/>
  <c r="D2249" i="1"/>
  <c r="C2249" i="1"/>
  <c r="B2249" i="1"/>
  <c r="D2244" i="1"/>
  <c r="C2244" i="1"/>
  <c r="B2244" i="1"/>
  <c r="D2253" i="1"/>
  <c r="C2253" i="1"/>
  <c r="B2253" i="1"/>
  <c r="D2250" i="1"/>
  <c r="C2250" i="1"/>
  <c r="B2250" i="1"/>
  <c r="D2247" i="1"/>
  <c r="C2247" i="1"/>
  <c r="B2247" i="1"/>
  <c r="D2255" i="1"/>
  <c r="C2255" i="1"/>
  <c r="B2255" i="1"/>
  <c r="D2252" i="1"/>
  <c r="C2252" i="1"/>
  <c r="B2252" i="1"/>
  <c r="D2245" i="1"/>
  <c r="C2245" i="1"/>
  <c r="B2245" i="1"/>
  <c r="D2248" i="1"/>
  <c r="C2248" i="1"/>
  <c r="B2248" i="1"/>
  <c r="D2251" i="1"/>
  <c r="C2251" i="1"/>
  <c r="B2251" i="1"/>
  <c r="D2256" i="1"/>
  <c r="C2256" i="1"/>
  <c r="B2256" i="1"/>
  <c r="D2257" i="1"/>
  <c r="C2257" i="1"/>
  <c r="B2257" i="1"/>
  <c r="D2234" i="1"/>
  <c r="C2234" i="1"/>
  <c r="B2234" i="1"/>
  <c r="D2237" i="1"/>
  <c r="C2237" i="1"/>
  <c r="B2237" i="1"/>
  <c r="D2243" i="1"/>
  <c r="C2243" i="1"/>
  <c r="B2243" i="1"/>
  <c r="D2240" i="1"/>
  <c r="C2240" i="1"/>
  <c r="B2240" i="1"/>
  <c r="D2236" i="1"/>
  <c r="C2236" i="1"/>
  <c r="B2236" i="1"/>
  <c r="D2241" i="1"/>
  <c r="C2241" i="1"/>
  <c r="B2241" i="1"/>
  <c r="D2239" i="1"/>
  <c r="C2239" i="1"/>
  <c r="B2239" i="1"/>
  <c r="D2232" i="1"/>
  <c r="C2232" i="1"/>
  <c r="B2232" i="1"/>
  <c r="D2235" i="1"/>
  <c r="C2235" i="1"/>
  <c r="B2235" i="1"/>
  <c r="D2233" i="1"/>
  <c r="C2233" i="1"/>
  <c r="B2233" i="1"/>
  <c r="D2238" i="1"/>
  <c r="C2238" i="1"/>
  <c r="B2238" i="1"/>
  <c r="D2242" i="1"/>
  <c r="C2242" i="1"/>
  <c r="B2242" i="1"/>
  <c r="D2218" i="1"/>
  <c r="C2218" i="1"/>
  <c r="B2218" i="1"/>
  <c r="D2222" i="1"/>
  <c r="C2222" i="1"/>
  <c r="B2222" i="1"/>
  <c r="D2225" i="1"/>
  <c r="C2225" i="1"/>
  <c r="B2225" i="1"/>
  <c r="D2230" i="1"/>
  <c r="C2230" i="1"/>
  <c r="B2230" i="1"/>
  <c r="D2221" i="1"/>
  <c r="C2221" i="1"/>
  <c r="B2221" i="1"/>
  <c r="D2216" i="1"/>
  <c r="C2216" i="1"/>
  <c r="B2216" i="1"/>
  <c r="D2227" i="1"/>
  <c r="C2227" i="1"/>
  <c r="B2227" i="1"/>
  <c r="D2223" i="1"/>
  <c r="C2223" i="1"/>
  <c r="B2223" i="1"/>
  <c r="D2224" i="1"/>
  <c r="C2224" i="1"/>
  <c r="B2224" i="1"/>
  <c r="D2226" i="1"/>
  <c r="C2226" i="1"/>
  <c r="B2226" i="1"/>
  <c r="D2229" i="1"/>
  <c r="C2229" i="1"/>
  <c r="B2229" i="1"/>
  <c r="D2217" i="1"/>
  <c r="C2217" i="1"/>
  <c r="B2217" i="1"/>
  <c r="D2219" i="1"/>
  <c r="C2219" i="1"/>
  <c r="B2219" i="1"/>
  <c r="D2220" i="1"/>
  <c r="C2220" i="1"/>
  <c r="B2220" i="1"/>
  <c r="D2231" i="1"/>
  <c r="C2231" i="1"/>
  <c r="B2231" i="1"/>
  <c r="D2228" i="1"/>
  <c r="C2228" i="1"/>
  <c r="B2228" i="1"/>
  <c r="D2202" i="1"/>
  <c r="C2202" i="1"/>
  <c r="B2202" i="1"/>
  <c r="D2204" i="1"/>
  <c r="C2204" i="1"/>
  <c r="B2204" i="1"/>
  <c r="D2209" i="1"/>
  <c r="C2209" i="1"/>
  <c r="B2209" i="1"/>
  <c r="D2211" i="1"/>
  <c r="C2211" i="1"/>
  <c r="B2211" i="1"/>
  <c r="D2207" i="1"/>
  <c r="C2207" i="1"/>
  <c r="B2207" i="1"/>
  <c r="D2200" i="1"/>
  <c r="C2200" i="1"/>
  <c r="B2200" i="1"/>
  <c r="D2215" i="1"/>
  <c r="C2215" i="1"/>
  <c r="B2215" i="1"/>
  <c r="D2205" i="1"/>
  <c r="C2205" i="1"/>
  <c r="B2205" i="1"/>
  <c r="D2203" i="1"/>
  <c r="C2203" i="1"/>
  <c r="B2203" i="1"/>
  <c r="D2213" i="1"/>
  <c r="C2213" i="1"/>
  <c r="B2213" i="1"/>
  <c r="D2214" i="1"/>
  <c r="C2214" i="1"/>
  <c r="B2214" i="1"/>
  <c r="D2201" i="1"/>
  <c r="C2201" i="1"/>
  <c r="B2201" i="1"/>
  <c r="D2206" i="1"/>
  <c r="C2206" i="1"/>
  <c r="B2206" i="1"/>
  <c r="D2208" i="1"/>
  <c r="C2208" i="1"/>
  <c r="B2208" i="1"/>
  <c r="D2210" i="1"/>
  <c r="C2210" i="1"/>
  <c r="B2210" i="1"/>
  <c r="D2212" i="1"/>
  <c r="C2212" i="1"/>
  <c r="B2212" i="1"/>
  <c r="D2186" i="1"/>
  <c r="C2186" i="1"/>
  <c r="B2186" i="1"/>
  <c r="D2190" i="1"/>
  <c r="C2190" i="1"/>
  <c r="B2190" i="1"/>
  <c r="D2193" i="1"/>
  <c r="C2193" i="1"/>
  <c r="B2193" i="1"/>
  <c r="D2194" i="1"/>
  <c r="C2194" i="1"/>
  <c r="B2194" i="1"/>
  <c r="D2185" i="1"/>
  <c r="C2185" i="1"/>
  <c r="B2185" i="1"/>
  <c r="D2184" i="1"/>
  <c r="C2184" i="1"/>
  <c r="B2184" i="1"/>
  <c r="D2199" i="1"/>
  <c r="C2199" i="1"/>
  <c r="B2199" i="1"/>
  <c r="D2192" i="1"/>
  <c r="C2192" i="1"/>
  <c r="B2192" i="1"/>
  <c r="D2189" i="1"/>
  <c r="C2189" i="1"/>
  <c r="B2189" i="1"/>
  <c r="D2196" i="1"/>
  <c r="C2196" i="1"/>
  <c r="B2196" i="1"/>
  <c r="D2198" i="1"/>
  <c r="C2198" i="1"/>
  <c r="B2198" i="1"/>
  <c r="D2187" i="1"/>
  <c r="C2187" i="1"/>
  <c r="B2187" i="1"/>
  <c r="D2188" i="1"/>
  <c r="C2188" i="1"/>
  <c r="B2188" i="1"/>
  <c r="D2191" i="1"/>
  <c r="C2191" i="1"/>
  <c r="B2191" i="1"/>
  <c r="D2195" i="1"/>
  <c r="C2195" i="1"/>
  <c r="B2195" i="1"/>
  <c r="D2197" i="1"/>
  <c r="C2197" i="1"/>
  <c r="B2197" i="1"/>
  <c r="D2178" i="1"/>
  <c r="C2178" i="1"/>
  <c r="B2178" i="1"/>
  <c r="D2177" i="1"/>
  <c r="C2177" i="1"/>
  <c r="B2177" i="1"/>
  <c r="D2180" i="1"/>
  <c r="C2180" i="1"/>
  <c r="B2180" i="1"/>
  <c r="D2171" i="1"/>
  <c r="C2171" i="1"/>
  <c r="B2171" i="1"/>
  <c r="D2170" i="1"/>
  <c r="C2170" i="1"/>
  <c r="B2170" i="1"/>
  <c r="D2179" i="1"/>
  <c r="C2179" i="1"/>
  <c r="B2179" i="1"/>
  <c r="D2172" i="1"/>
  <c r="C2172" i="1"/>
  <c r="B2172" i="1"/>
  <c r="D2176" i="1"/>
  <c r="C2176" i="1"/>
  <c r="B2176" i="1"/>
  <c r="D2182" i="1"/>
  <c r="C2182" i="1"/>
  <c r="B2182" i="1"/>
  <c r="D2173" i="1"/>
  <c r="C2173" i="1"/>
  <c r="B2173" i="1"/>
  <c r="D2174" i="1"/>
  <c r="C2174" i="1"/>
  <c r="B2174" i="1"/>
  <c r="D2175" i="1"/>
  <c r="C2175" i="1"/>
  <c r="B2175" i="1"/>
  <c r="D2181" i="1"/>
  <c r="C2181" i="1"/>
  <c r="B2181" i="1"/>
  <c r="D2183" i="1"/>
  <c r="C2183" i="1"/>
  <c r="B2183" i="1"/>
  <c r="D2161" i="1"/>
  <c r="C2161" i="1"/>
  <c r="B2161" i="1"/>
  <c r="D2165" i="1"/>
  <c r="C2165" i="1"/>
  <c r="B2165" i="1"/>
  <c r="D2166" i="1"/>
  <c r="C2166" i="1"/>
  <c r="B2166" i="1"/>
  <c r="D2160" i="1"/>
  <c r="C2160" i="1"/>
  <c r="B2160" i="1"/>
  <c r="D2155" i="1"/>
  <c r="C2155" i="1"/>
  <c r="B2155" i="1"/>
  <c r="D2167" i="1"/>
  <c r="C2167" i="1"/>
  <c r="B2167" i="1"/>
  <c r="D2162" i="1"/>
  <c r="C2162" i="1"/>
  <c r="B2162" i="1"/>
  <c r="D2159" i="1"/>
  <c r="C2159" i="1"/>
  <c r="B2159" i="1"/>
  <c r="D2163" i="1"/>
  <c r="C2163" i="1"/>
  <c r="B2163" i="1"/>
  <c r="D2169" i="1"/>
  <c r="C2169" i="1"/>
  <c r="B2169" i="1"/>
  <c r="D2156" i="1"/>
  <c r="C2156" i="1"/>
  <c r="B2156" i="1"/>
  <c r="D2157" i="1"/>
  <c r="C2157" i="1"/>
  <c r="B2157" i="1"/>
  <c r="D2158" i="1"/>
  <c r="C2158" i="1"/>
  <c r="B2158" i="1"/>
  <c r="D2168" i="1"/>
  <c r="C2168" i="1"/>
  <c r="B2168" i="1"/>
  <c r="D2164" i="1"/>
  <c r="C2164" i="1"/>
  <c r="B2164" i="1"/>
  <c r="D2144" i="1"/>
  <c r="C2144" i="1"/>
  <c r="B2144" i="1"/>
  <c r="D2148" i="1"/>
  <c r="C2148" i="1"/>
  <c r="B2148" i="1"/>
  <c r="D2154" i="1"/>
  <c r="C2154" i="1"/>
  <c r="B2154" i="1"/>
  <c r="D2145" i="1"/>
  <c r="C2145" i="1"/>
  <c r="B2145" i="1"/>
  <c r="D2140" i="1"/>
  <c r="C2140" i="1"/>
  <c r="B2140" i="1"/>
  <c r="D2151" i="1"/>
  <c r="C2151" i="1"/>
  <c r="B2151" i="1"/>
  <c r="D2149" i="1"/>
  <c r="C2149" i="1"/>
  <c r="B2149" i="1"/>
  <c r="D2141" i="1"/>
  <c r="C2141" i="1"/>
  <c r="B2141" i="1"/>
  <c r="D2152" i="1"/>
  <c r="C2152" i="1"/>
  <c r="B2152" i="1"/>
  <c r="D2153" i="1"/>
  <c r="C2153" i="1"/>
  <c r="B2153" i="1"/>
  <c r="D2142" i="1"/>
  <c r="C2142" i="1"/>
  <c r="B2142" i="1"/>
  <c r="D2146" i="1"/>
  <c r="C2146" i="1"/>
  <c r="B2146" i="1"/>
  <c r="D2143" i="1"/>
  <c r="C2143" i="1"/>
  <c r="B2143" i="1"/>
  <c r="D2147" i="1"/>
  <c r="C2147" i="1"/>
  <c r="B2147" i="1"/>
  <c r="D2150" i="1"/>
  <c r="C2150" i="1"/>
  <c r="B2150" i="1"/>
  <c r="D2129" i="1"/>
  <c r="C2129" i="1"/>
  <c r="B2129" i="1"/>
  <c r="D2131" i="1"/>
  <c r="C2131" i="1"/>
  <c r="B2131" i="1"/>
  <c r="D2133" i="1"/>
  <c r="C2133" i="1"/>
  <c r="B2133" i="1"/>
  <c r="D2137" i="1"/>
  <c r="C2137" i="1"/>
  <c r="B2137" i="1"/>
  <c r="D2130" i="1"/>
  <c r="C2130" i="1"/>
  <c r="B2130" i="1"/>
  <c r="D2124" i="1"/>
  <c r="C2124" i="1"/>
  <c r="B2124" i="1"/>
  <c r="D2139" i="1"/>
  <c r="C2139" i="1"/>
  <c r="B2139" i="1"/>
  <c r="D2136" i="1"/>
  <c r="C2136" i="1"/>
  <c r="B2136" i="1"/>
  <c r="D2128" i="1"/>
  <c r="C2128" i="1"/>
  <c r="B2128" i="1"/>
  <c r="D2138" i="1"/>
  <c r="C2138" i="1"/>
  <c r="B2138" i="1"/>
  <c r="D2132" i="1"/>
  <c r="C2132" i="1"/>
  <c r="B2132" i="1"/>
  <c r="D2125" i="1"/>
  <c r="C2125" i="1"/>
  <c r="B2125" i="1"/>
  <c r="D2127" i="1"/>
  <c r="C2127" i="1"/>
  <c r="B2127" i="1"/>
  <c r="D2126" i="1"/>
  <c r="C2126" i="1"/>
  <c r="B2126" i="1"/>
  <c r="D2135" i="1"/>
  <c r="C2135" i="1"/>
  <c r="B2135" i="1"/>
  <c r="D2134" i="1"/>
  <c r="C2134" i="1"/>
  <c r="B2134" i="1"/>
  <c r="D2113" i="1"/>
  <c r="C2113" i="1"/>
  <c r="B2113" i="1"/>
  <c r="D2115" i="1"/>
  <c r="C2115" i="1"/>
  <c r="B2115" i="1"/>
  <c r="D2119" i="1"/>
  <c r="C2119" i="1"/>
  <c r="B2119" i="1"/>
  <c r="D2118" i="1"/>
  <c r="C2118" i="1"/>
  <c r="B2118" i="1"/>
  <c r="D2111" i="1"/>
  <c r="C2111" i="1"/>
  <c r="B2111" i="1"/>
  <c r="D2110" i="1"/>
  <c r="C2110" i="1"/>
  <c r="B2110" i="1"/>
  <c r="D2120" i="1"/>
  <c r="C2120" i="1"/>
  <c r="B2120" i="1"/>
  <c r="D2122" i="1"/>
  <c r="C2122" i="1"/>
  <c r="B2122" i="1"/>
  <c r="D2112" i="1"/>
  <c r="C2112" i="1"/>
  <c r="B2112" i="1"/>
  <c r="D2123" i="1"/>
  <c r="C2123" i="1"/>
  <c r="B2123" i="1"/>
  <c r="D2121" i="1"/>
  <c r="C2121" i="1"/>
  <c r="B2121" i="1"/>
  <c r="D2109" i="1"/>
  <c r="C2109" i="1"/>
  <c r="B2109" i="1"/>
  <c r="D2114" i="1"/>
  <c r="C2114" i="1"/>
  <c r="B2114" i="1"/>
  <c r="D2117" i="1"/>
  <c r="C2117" i="1"/>
  <c r="B2117" i="1"/>
  <c r="D2116" i="1"/>
  <c r="C2116" i="1"/>
  <c r="B2116" i="1"/>
  <c r="D2098" i="1"/>
  <c r="C2098" i="1"/>
  <c r="B2098" i="1"/>
  <c r="D2102" i="1"/>
  <c r="C2102" i="1"/>
  <c r="B2102" i="1"/>
  <c r="D2104" i="1"/>
  <c r="C2104" i="1"/>
  <c r="B2104" i="1"/>
  <c r="D2107" i="1"/>
  <c r="C2107" i="1"/>
  <c r="B2107" i="1"/>
  <c r="D2101" i="1"/>
  <c r="C2101" i="1"/>
  <c r="B2101" i="1"/>
  <c r="D2095" i="1"/>
  <c r="C2095" i="1"/>
  <c r="B2095" i="1"/>
  <c r="D2105" i="1"/>
  <c r="C2105" i="1"/>
  <c r="B2105" i="1"/>
  <c r="D2099" i="1"/>
  <c r="C2099" i="1"/>
  <c r="B2099" i="1"/>
  <c r="D2108" i="1"/>
  <c r="C2108" i="1"/>
  <c r="B2108" i="1"/>
  <c r="D2096" i="1"/>
  <c r="C2096" i="1"/>
  <c r="B2096" i="1"/>
  <c r="D2100" i="1"/>
  <c r="C2100" i="1"/>
  <c r="B2100" i="1"/>
  <c r="D2097" i="1"/>
  <c r="C2097" i="1"/>
  <c r="B2097" i="1"/>
  <c r="D2103" i="1"/>
  <c r="C2103" i="1"/>
  <c r="B2103" i="1"/>
  <c r="D2106" i="1"/>
  <c r="C2106" i="1"/>
  <c r="B2106" i="1"/>
  <c r="D2081" i="1"/>
  <c r="C2081" i="1"/>
  <c r="B2081" i="1"/>
  <c r="D2086" i="1"/>
  <c r="C2086" i="1"/>
  <c r="B2086" i="1"/>
  <c r="D2089" i="1"/>
  <c r="C2089" i="1"/>
  <c r="B2089" i="1"/>
  <c r="D2088" i="1"/>
  <c r="C2088" i="1"/>
  <c r="B2088" i="1"/>
  <c r="D2083" i="1"/>
  <c r="C2083" i="1"/>
  <c r="B2083" i="1"/>
  <c r="D2082" i="1"/>
  <c r="C2082" i="1"/>
  <c r="B2082" i="1"/>
  <c r="D2092" i="1"/>
  <c r="C2092" i="1"/>
  <c r="B2092" i="1"/>
  <c r="D2084" i="1"/>
  <c r="C2084" i="1"/>
  <c r="B2084" i="1"/>
  <c r="D2093" i="1"/>
  <c r="C2093" i="1"/>
  <c r="B2093" i="1"/>
  <c r="D2090" i="1"/>
  <c r="C2090" i="1"/>
  <c r="B2090" i="1"/>
  <c r="D2080" i="1"/>
  <c r="C2080" i="1"/>
  <c r="B2080" i="1"/>
  <c r="D2085" i="1"/>
  <c r="C2085" i="1"/>
  <c r="B2085" i="1"/>
  <c r="D2094" i="1"/>
  <c r="C2094" i="1"/>
  <c r="B2094" i="1"/>
  <c r="D2087" i="1"/>
  <c r="C2087" i="1"/>
  <c r="B2087" i="1"/>
  <c r="D2091" i="1"/>
  <c r="C2091" i="1"/>
  <c r="B2091" i="1"/>
  <c r="D2079" i="1"/>
  <c r="C2079" i="1"/>
  <c r="B2079" i="1"/>
  <c r="D2069" i="1"/>
  <c r="C2069" i="1"/>
  <c r="B2069" i="1"/>
  <c r="D2075" i="1"/>
  <c r="C2075" i="1"/>
  <c r="B2075" i="1"/>
  <c r="D2073" i="1"/>
  <c r="C2073" i="1"/>
  <c r="B2073" i="1"/>
  <c r="D2066" i="1"/>
  <c r="C2066" i="1"/>
  <c r="B2066" i="1"/>
  <c r="D2065" i="1"/>
  <c r="C2065" i="1"/>
  <c r="B2065" i="1"/>
  <c r="D2072" i="1"/>
  <c r="C2072" i="1"/>
  <c r="B2072" i="1"/>
  <c r="D2071" i="1"/>
  <c r="C2071" i="1"/>
  <c r="B2071" i="1"/>
  <c r="D2078" i="1"/>
  <c r="C2078" i="1"/>
  <c r="B2078" i="1"/>
  <c r="D2074" i="1"/>
  <c r="C2074" i="1"/>
  <c r="B2074" i="1"/>
  <c r="D2070" i="1"/>
  <c r="C2070" i="1"/>
  <c r="B2070" i="1"/>
  <c r="D2067" i="1"/>
  <c r="C2067" i="1"/>
  <c r="B2067" i="1"/>
  <c r="D2068" i="1"/>
  <c r="C2068" i="1"/>
  <c r="B2068" i="1"/>
  <c r="D2077" i="1"/>
  <c r="C2077" i="1"/>
  <c r="B2077" i="1"/>
  <c r="D2076" i="1"/>
  <c r="C2076" i="1"/>
  <c r="B2076" i="1"/>
  <c r="D2051" i="1"/>
  <c r="C2051" i="1"/>
  <c r="B2051" i="1"/>
  <c r="D2055" i="1"/>
  <c r="C2055" i="1"/>
  <c r="B2055" i="1"/>
  <c r="D2062" i="1"/>
  <c r="C2062" i="1"/>
  <c r="B2062" i="1"/>
  <c r="D2058" i="1"/>
  <c r="C2058" i="1"/>
  <c r="B2058" i="1"/>
  <c r="D2054" i="1"/>
  <c r="C2054" i="1"/>
  <c r="B2054" i="1"/>
  <c r="D2049" i="1"/>
  <c r="C2049" i="1"/>
  <c r="B2049" i="1"/>
  <c r="D2061" i="1"/>
  <c r="C2061" i="1"/>
  <c r="B2061" i="1"/>
  <c r="D2060" i="1"/>
  <c r="C2060" i="1"/>
  <c r="B2060" i="1"/>
  <c r="D2053" i="1"/>
  <c r="C2053" i="1"/>
  <c r="B2053" i="1"/>
  <c r="D2064" i="1"/>
  <c r="C2064" i="1"/>
  <c r="B2064" i="1"/>
  <c r="D2057" i="1"/>
  <c r="C2057" i="1"/>
  <c r="B2057" i="1"/>
  <c r="D2050" i="1"/>
  <c r="C2050" i="1"/>
  <c r="B2050" i="1"/>
  <c r="D2056" i="1"/>
  <c r="C2056" i="1"/>
  <c r="B2056" i="1"/>
  <c r="D2052" i="1"/>
  <c r="C2052" i="1"/>
  <c r="B2052" i="1"/>
  <c r="D2059" i="1"/>
  <c r="C2059" i="1"/>
  <c r="B2059" i="1"/>
  <c r="D2063" i="1"/>
  <c r="C2063" i="1"/>
  <c r="B2063" i="1"/>
  <c r="D2041" i="1"/>
  <c r="C2041" i="1"/>
  <c r="B2041" i="1"/>
  <c r="D2036" i="1"/>
  <c r="C2036" i="1"/>
  <c r="B2036" i="1"/>
  <c r="D2044" i="1"/>
  <c r="C2044" i="1"/>
  <c r="B2044" i="1"/>
  <c r="D2046" i="1"/>
  <c r="C2046" i="1"/>
  <c r="B2046" i="1"/>
  <c r="D2039" i="1"/>
  <c r="C2039" i="1"/>
  <c r="B2039" i="1"/>
  <c r="D2037" i="1"/>
  <c r="C2037" i="1"/>
  <c r="B2037" i="1"/>
  <c r="D2047" i="1"/>
  <c r="C2047" i="1"/>
  <c r="B2047" i="1"/>
  <c r="D2045" i="1"/>
  <c r="C2045" i="1"/>
  <c r="B2045" i="1"/>
  <c r="D2038" i="1"/>
  <c r="C2038" i="1"/>
  <c r="B2038" i="1"/>
  <c r="D2048" i="1"/>
  <c r="C2048" i="1"/>
  <c r="B2048" i="1"/>
  <c r="D2043" i="1"/>
  <c r="C2043" i="1"/>
  <c r="B2043" i="1"/>
  <c r="D2040" i="1"/>
  <c r="C2040" i="1"/>
  <c r="B2040" i="1"/>
  <c r="D2042" i="1"/>
  <c r="C2042" i="1"/>
  <c r="B2042" i="1"/>
  <c r="D2026" i="1"/>
  <c r="C2026" i="1"/>
  <c r="B2026" i="1"/>
  <c r="D2028" i="1"/>
  <c r="C2028" i="1"/>
  <c r="B2028" i="1"/>
  <c r="D2032" i="1"/>
  <c r="C2032" i="1"/>
  <c r="B2032" i="1"/>
  <c r="D2034" i="1"/>
  <c r="C2034" i="1"/>
  <c r="B2034" i="1"/>
  <c r="D2027" i="1"/>
  <c r="C2027" i="1"/>
  <c r="B2027" i="1"/>
  <c r="D2023" i="1"/>
  <c r="C2023" i="1"/>
  <c r="B2023" i="1"/>
  <c r="D2035" i="1"/>
  <c r="C2035" i="1"/>
  <c r="B2035" i="1"/>
  <c r="D2031" i="1"/>
  <c r="C2031" i="1"/>
  <c r="B2031" i="1"/>
  <c r="D2025" i="1"/>
  <c r="C2025" i="1"/>
  <c r="B2025" i="1"/>
  <c r="D2033" i="1"/>
  <c r="C2033" i="1"/>
  <c r="B2033" i="1"/>
  <c r="D2029" i="1"/>
  <c r="C2029" i="1"/>
  <c r="B2029" i="1"/>
  <c r="D2024" i="1"/>
  <c r="C2024" i="1"/>
  <c r="B2024" i="1"/>
  <c r="D2030" i="1"/>
  <c r="C2030" i="1"/>
  <c r="B2030" i="1"/>
  <c r="D2017" i="1"/>
  <c r="C2017" i="1"/>
  <c r="B2017" i="1"/>
  <c r="D2018" i="1"/>
  <c r="C2018" i="1"/>
  <c r="B2018" i="1"/>
  <c r="D2019" i="1"/>
  <c r="C2019" i="1"/>
  <c r="B2019" i="1"/>
  <c r="D2022" i="1"/>
  <c r="C2022" i="1"/>
  <c r="B2022" i="1"/>
  <c r="D2020" i="1"/>
  <c r="C2020" i="1"/>
  <c r="B2020" i="1"/>
  <c r="D2021" i="1"/>
  <c r="C2021" i="1"/>
  <c r="B2021" i="1"/>
  <c r="D2007" i="1"/>
  <c r="C2007" i="1"/>
  <c r="B2007" i="1"/>
  <c r="D2012" i="1"/>
  <c r="C2012" i="1"/>
  <c r="B2012" i="1"/>
  <c r="D2013" i="1"/>
  <c r="C2013" i="1"/>
  <c r="B2013" i="1"/>
  <c r="D2006" i="1"/>
  <c r="C2006" i="1"/>
  <c r="B2006" i="1"/>
  <c r="D2014" i="1"/>
  <c r="C2014" i="1"/>
  <c r="B2014" i="1"/>
  <c r="D2016" i="1"/>
  <c r="C2016" i="1"/>
  <c r="B2016" i="1"/>
  <c r="D2003" i="1"/>
  <c r="C2003" i="1"/>
  <c r="B2003" i="1"/>
  <c r="D2011" i="1"/>
  <c r="C2011" i="1"/>
  <c r="B2011" i="1"/>
  <c r="D2009" i="1"/>
  <c r="C2009" i="1"/>
  <c r="B2009" i="1"/>
  <c r="D2005" i="1"/>
  <c r="C2005" i="1"/>
  <c r="B2005" i="1"/>
  <c r="D2008" i="1"/>
  <c r="C2008" i="1"/>
  <c r="B2008" i="1"/>
  <c r="D2004" i="1"/>
  <c r="C2004" i="1"/>
  <c r="B2004" i="1"/>
  <c r="D2010" i="1"/>
  <c r="C2010" i="1"/>
  <c r="B2010" i="1"/>
  <c r="D2015" i="1"/>
  <c r="C2015" i="1"/>
  <c r="B2015" i="1"/>
  <c r="D1988" i="1"/>
  <c r="C1988" i="1"/>
  <c r="B1988" i="1"/>
  <c r="D1990" i="1"/>
  <c r="C1990" i="1"/>
  <c r="B1990" i="1"/>
  <c r="D1997" i="1"/>
  <c r="C1997" i="1"/>
  <c r="B1997" i="1"/>
  <c r="D2002" i="1"/>
  <c r="C2002" i="1"/>
  <c r="B2002" i="1"/>
  <c r="D1989" i="1"/>
  <c r="C1989" i="1"/>
  <c r="B1989" i="1"/>
  <c r="D1987" i="1"/>
  <c r="C1987" i="1"/>
  <c r="B1987" i="1"/>
  <c r="D1996" i="1"/>
  <c r="C1996" i="1"/>
  <c r="B1996" i="1"/>
  <c r="D2001" i="1"/>
  <c r="C2001" i="1"/>
  <c r="B2001" i="1"/>
  <c r="D1993" i="1"/>
  <c r="C1993" i="1"/>
  <c r="B1993" i="1"/>
  <c r="D1999" i="1"/>
  <c r="C1999" i="1"/>
  <c r="B1999" i="1"/>
  <c r="D1998" i="1"/>
  <c r="C1998" i="1"/>
  <c r="B1998" i="1"/>
  <c r="D1994" i="1"/>
  <c r="C1994" i="1"/>
  <c r="B1994" i="1"/>
  <c r="D1992" i="1"/>
  <c r="C1992" i="1"/>
  <c r="B1992" i="1"/>
  <c r="D1991" i="1"/>
  <c r="C1991" i="1"/>
  <c r="B1991" i="1"/>
  <c r="D1995" i="1"/>
  <c r="C1995" i="1"/>
  <c r="B1995" i="1"/>
  <c r="D2000" i="1"/>
  <c r="C2000" i="1"/>
  <c r="B2000" i="1"/>
  <c r="D1977" i="1"/>
  <c r="C1977" i="1"/>
  <c r="B1977" i="1"/>
  <c r="D1980" i="1"/>
  <c r="C1980" i="1"/>
  <c r="B1980" i="1"/>
  <c r="D1981" i="1"/>
  <c r="C1981" i="1"/>
  <c r="B1981" i="1"/>
  <c r="D1986" i="1"/>
  <c r="C1986" i="1"/>
  <c r="B1986" i="1"/>
  <c r="D1978" i="1"/>
  <c r="C1978" i="1"/>
  <c r="B1978" i="1"/>
  <c r="D1972" i="1"/>
  <c r="C1972" i="1"/>
  <c r="B1972" i="1"/>
  <c r="D1984" i="1"/>
  <c r="C1984" i="1"/>
  <c r="B1984" i="1"/>
  <c r="D1974" i="1"/>
  <c r="C1974" i="1"/>
  <c r="B1974" i="1"/>
  <c r="D1983" i="1"/>
  <c r="C1983" i="1"/>
  <c r="B1983" i="1"/>
  <c r="D1985" i="1"/>
  <c r="C1985" i="1"/>
  <c r="B1985" i="1"/>
  <c r="D1976" i="1"/>
  <c r="C1976" i="1"/>
  <c r="B1976" i="1"/>
  <c r="D1975" i="1"/>
  <c r="C1975" i="1"/>
  <c r="B1975" i="1"/>
  <c r="D1973" i="1"/>
  <c r="C1973" i="1"/>
  <c r="B1973" i="1"/>
  <c r="D1979" i="1"/>
  <c r="C1979" i="1"/>
  <c r="B1979" i="1"/>
  <c r="D1982" i="1"/>
  <c r="C1982" i="1"/>
  <c r="B1982" i="1"/>
  <c r="D1960" i="1"/>
  <c r="C1960" i="1"/>
  <c r="B1960" i="1"/>
  <c r="D1962" i="1"/>
  <c r="C1962" i="1"/>
  <c r="B1962" i="1"/>
  <c r="D1971" i="1"/>
  <c r="C1971" i="1"/>
  <c r="B1971" i="1"/>
  <c r="D1967" i="1"/>
  <c r="C1967" i="1"/>
  <c r="B1967" i="1"/>
  <c r="D1970" i="1"/>
  <c r="C1970" i="1"/>
  <c r="B1970" i="1"/>
  <c r="D1969" i="1"/>
  <c r="C1969" i="1"/>
  <c r="B1969" i="1"/>
  <c r="D1963" i="1"/>
  <c r="C1963" i="1"/>
  <c r="B1963" i="1"/>
  <c r="D1959" i="1"/>
  <c r="C1959" i="1"/>
  <c r="B1959" i="1"/>
  <c r="D1966" i="1"/>
  <c r="C1966" i="1"/>
  <c r="B1966" i="1"/>
  <c r="D1968" i="1"/>
  <c r="C1968" i="1"/>
  <c r="B1968" i="1"/>
  <c r="D1961" i="1"/>
  <c r="C1961" i="1"/>
  <c r="B1961" i="1"/>
  <c r="D1958" i="1"/>
  <c r="C1958" i="1"/>
  <c r="B1958" i="1"/>
  <c r="D1957" i="1"/>
  <c r="C1957" i="1"/>
  <c r="B1957" i="1"/>
  <c r="D1964" i="1"/>
  <c r="C1964" i="1"/>
  <c r="B1964" i="1"/>
  <c r="D1965" i="1"/>
  <c r="C1965" i="1"/>
  <c r="B1965" i="1"/>
  <c r="D1944" i="1"/>
  <c r="C1944" i="1"/>
  <c r="B1944" i="1"/>
  <c r="D1947" i="1"/>
  <c r="C1947" i="1"/>
  <c r="B1947" i="1"/>
  <c r="D1952" i="1"/>
  <c r="C1952" i="1"/>
  <c r="B1952" i="1"/>
  <c r="D1953" i="1"/>
  <c r="C1953" i="1"/>
  <c r="B1953" i="1"/>
  <c r="D1948" i="1"/>
  <c r="C1948" i="1"/>
  <c r="B1948" i="1"/>
  <c r="D1956" i="1"/>
  <c r="C1956" i="1"/>
  <c r="B1956" i="1"/>
  <c r="D1949" i="1"/>
  <c r="C1949" i="1"/>
  <c r="B1949" i="1"/>
  <c r="D1942" i="1"/>
  <c r="C1942" i="1"/>
  <c r="B1942" i="1"/>
  <c r="D1955" i="1"/>
  <c r="C1955" i="1"/>
  <c r="B1955" i="1"/>
  <c r="D1954" i="1"/>
  <c r="C1954" i="1"/>
  <c r="B1954" i="1"/>
  <c r="D1943" i="1"/>
  <c r="C1943" i="1"/>
  <c r="B1943" i="1"/>
  <c r="D1945" i="1"/>
  <c r="C1945" i="1"/>
  <c r="B1945" i="1"/>
  <c r="D1946" i="1"/>
  <c r="C1946" i="1"/>
  <c r="B1946" i="1"/>
  <c r="D1950" i="1"/>
  <c r="C1950" i="1"/>
  <c r="B1950" i="1"/>
  <c r="D1951" i="1"/>
  <c r="C1951" i="1"/>
  <c r="B1951" i="1"/>
  <c r="D1931" i="1"/>
  <c r="C1931" i="1"/>
  <c r="B1931" i="1"/>
  <c r="D1941" i="1"/>
  <c r="C1941" i="1"/>
  <c r="B1941" i="1"/>
  <c r="D1930" i="1"/>
  <c r="C1930" i="1"/>
  <c r="B1930" i="1"/>
  <c r="D1940" i="1"/>
  <c r="C1940" i="1"/>
  <c r="B1940" i="1"/>
  <c r="D1939" i="1"/>
  <c r="C1939" i="1"/>
  <c r="B1939" i="1"/>
  <c r="D1933" i="1"/>
  <c r="C1933" i="1"/>
  <c r="B1933" i="1"/>
  <c r="D1938" i="1"/>
  <c r="C1938" i="1"/>
  <c r="B1938" i="1"/>
  <c r="D1937" i="1"/>
  <c r="C1937" i="1"/>
  <c r="B1937" i="1"/>
  <c r="D1936" i="1"/>
  <c r="C1936" i="1"/>
  <c r="B1936" i="1"/>
  <c r="D1932" i="1"/>
  <c r="C1932" i="1"/>
  <c r="B1932" i="1"/>
  <c r="D1934" i="1"/>
  <c r="C1934" i="1"/>
  <c r="B1934" i="1"/>
  <c r="D1935" i="1"/>
  <c r="C1935" i="1"/>
  <c r="B1935" i="1"/>
  <c r="D1921" i="1"/>
  <c r="C1921" i="1"/>
  <c r="B1921" i="1"/>
  <c r="D1918" i="1"/>
  <c r="C1918" i="1"/>
  <c r="B1918" i="1"/>
  <c r="D1929" i="1"/>
  <c r="C1929" i="1"/>
  <c r="B1929" i="1"/>
  <c r="D1920" i="1"/>
  <c r="C1920" i="1"/>
  <c r="B1920" i="1"/>
  <c r="D1928" i="1"/>
  <c r="C1928" i="1"/>
  <c r="B1928" i="1"/>
  <c r="D1925" i="1"/>
  <c r="C1925" i="1"/>
  <c r="B1925" i="1"/>
  <c r="D1924" i="1"/>
  <c r="C1924" i="1"/>
  <c r="B1924" i="1"/>
  <c r="D1917" i="1"/>
  <c r="C1917" i="1"/>
  <c r="B1917" i="1"/>
  <c r="D1919" i="1"/>
  <c r="C1919" i="1"/>
  <c r="B1919" i="1"/>
  <c r="D1916" i="1"/>
  <c r="C1916" i="1"/>
  <c r="B1916" i="1"/>
  <c r="D1927" i="1"/>
  <c r="C1927" i="1"/>
  <c r="B1927" i="1"/>
  <c r="D1922" i="1"/>
  <c r="C1922" i="1"/>
  <c r="B1922" i="1"/>
  <c r="D1926" i="1"/>
  <c r="C1926" i="1"/>
  <c r="B1926" i="1"/>
  <c r="D1923" i="1"/>
  <c r="C1923" i="1"/>
  <c r="B1923" i="1"/>
  <c r="D1915" i="1"/>
  <c r="C1915" i="1"/>
  <c r="B1915" i="1"/>
  <c r="D1910" i="1"/>
  <c r="C1910" i="1"/>
  <c r="B1910" i="1"/>
  <c r="D1911" i="1"/>
  <c r="C1911" i="1"/>
  <c r="B1911" i="1"/>
  <c r="D1914" i="1"/>
  <c r="C1914" i="1"/>
  <c r="B1914" i="1"/>
  <c r="D1913" i="1"/>
  <c r="C1913" i="1"/>
  <c r="B1913" i="1"/>
  <c r="D1912" i="1"/>
  <c r="C1912" i="1"/>
  <c r="B1912" i="1"/>
  <c r="D1902" i="1"/>
  <c r="C1902" i="1"/>
  <c r="B1902" i="1"/>
  <c r="D1906" i="1"/>
  <c r="C1906" i="1"/>
  <c r="B1906" i="1"/>
  <c r="D1909" i="1"/>
  <c r="C1909" i="1"/>
  <c r="B1909" i="1"/>
  <c r="D1903" i="1"/>
  <c r="C1903" i="1"/>
  <c r="B1903" i="1"/>
  <c r="D1904" i="1"/>
  <c r="C1904" i="1"/>
  <c r="B1904" i="1"/>
  <c r="D1908" i="1"/>
  <c r="C1908" i="1"/>
  <c r="B1908" i="1"/>
  <c r="D1907" i="1"/>
  <c r="C1907" i="1"/>
  <c r="B1907" i="1"/>
  <c r="D1905" i="1"/>
  <c r="C1905" i="1"/>
  <c r="B1905" i="1"/>
  <c r="D1893" i="1"/>
  <c r="C1893" i="1"/>
  <c r="B1893" i="1"/>
  <c r="D1901" i="1"/>
  <c r="C1901" i="1"/>
  <c r="B1901" i="1"/>
  <c r="D1899" i="1"/>
  <c r="C1899" i="1"/>
  <c r="B1899" i="1"/>
  <c r="D1892" i="1"/>
  <c r="C1892" i="1"/>
  <c r="B1892" i="1"/>
  <c r="D1898" i="1"/>
  <c r="C1898" i="1"/>
  <c r="B1898" i="1"/>
  <c r="D1896" i="1"/>
  <c r="C1896" i="1"/>
  <c r="B1896" i="1"/>
  <c r="D1894" i="1"/>
  <c r="C1894" i="1"/>
  <c r="B1894" i="1"/>
  <c r="D1891" i="1"/>
  <c r="C1891" i="1"/>
  <c r="B1891" i="1"/>
  <c r="D1895" i="1"/>
  <c r="C1895" i="1"/>
  <c r="B1895" i="1"/>
  <c r="D1900" i="1"/>
  <c r="C1900" i="1"/>
  <c r="B1900" i="1"/>
  <c r="D1897" i="1"/>
  <c r="C1897" i="1"/>
  <c r="B1897" i="1"/>
  <c r="D1886" i="1"/>
  <c r="C1886" i="1"/>
  <c r="B1886" i="1"/>
  <c r="D1885" i="1"/>
  <c r="C1885" i="1"/>
  <c r="B1885" i="1"/>
  <c r="D1890" i="1"/>
  <c r="C1890" i="1"/>
  <c r="B1890" i="1"/>
  <c r="D1889" i="1"/>
  <c r="C1889" i="1"/>
  <c r="B1889" i="1"/>
  <c r="D1884" i="1"/>
  <c r="C1884" i="1"/>
  <c r="B1884" i="1"/>
  <c r="D1888" i="1"/>
  <c r="C1888" i="1"/>
  <c r="B1888" i="1"/>
  <c r="D1887" i="1"/>
  <c r="C1887" i="1"/>
  <c r="B1887" i="1"/>
  <c r="D1879" i="1"/>
  <c r="C1879" i="1"/>
  <c r="B1879" i="1"/>
  <c r="D1883" i="1"/>
  <c r="C1883" i="1"/>
  <c r="B1883" i="1"/>
  <c r="D1882" i="1"/>
  <c r="C1882" i="1"/>
  <c r="B1882" i="1"/>
  <c r="D1880" i="1"/>
  <c r="C1880" i="1"/>
  <c r="B1880" i="1"/>
  <c r="D1881" i="1"/>
  <c r="C1881" i="1"/>
  <c r="B1881" i="1"/>
  <c r="D1870" i="1"/>
  <c r="C1870" i="1"/>
  <c r="B1870" i="1"/>
  <c r="D1866" i="1"/>
  <c r="C1866" i="1"/>
  <c r="B1866" i="1"/>
  <c r="D1878" i="1"/>
  <c r="C1878" i="1"/>
  <c r="B1878" i="1"/>
  <c r="D1876" i="1"/>
  <c r="C1876" i="1"/>
  <c r="B1876" i="1"/>
  <c r="D1865" i="1"/>
  <c r="C1865" i="1"/>
  <c r="B1865" i="1"/>
  <c r="D1867" i="1"/>
  <c r="C1867" i="1"/>
  <c r="B1867" i="1"/>
  <c r="D1871" i="1"/>
  <c r="C1871" i="1"/>
  <c r="B1871" i="1"/>
  <c r="D1875" i="1"/>
  <c r="C1875" i="1"/>
  <c r="B1875" i="1"/>
  <c r="D1874" i="1"/>
  <c r="C1874" i="1"/>
  <c r="B1874" i="1"/>
  <c r="D1877" i="1"/>
  <c r="C1877" i="1"/>
  <c r="B1877" i="1"/>
  <c r="D1869" i="1"/>
  <c r="C1869" i="1"/>
  <c r="B1869" i="1"/>
  <c r="D1868" i="1"/>
  <c r="C1868" i="1"/>
  <c r="B1868" i="1"/>
  <c r="D1872" i="1"/>
  <c r="C1872" i="1"/>
  <c r="B1872" i="1"/>
  <c r="D1873" i="1"/>
  <c r="C1873" i="1"/>
  <c r="B1873" i="1"/>
  <c r="D1864" i="1"/>
  <c r="C1864" i="1"/>
  <c r="B1864" i="1"/>
  <c r="D1848" i="1"/>
  <c r="C1848" i="1"/>
  <c r="B1848" i="1"/>
  <c r="D1854" i="1"/>
  <c r="C1854" i="1"/>
  <c r="B1854" i="1"/>
  <c r="D1852" i="1"/>
  <c r="C1852" i="1"/>
  <c r="B1852" i="1"/>
  <c r="D1844" i="1"/>
  <c r="C1844" i="1"/>
  <c r="B1844" i="1"/>
  <c r="D1846" i="1"/>
  <c r="C1846" i="1"/>
  <c r="B1846" i="1"/>
  <c r="D1850" i="1"/>
  <c r="C1850" i="1"/>
  <c r="B1850" i="1"/>
  <c r="D1843" i="1"/>
  <c r="C1843" i="1"/>
  <c r="B1843" i="1"/>
  <c r="D1863" i="1"/>
  <c r="C1863" i="1"/>
  <c r="B1863" i="1"/>
  <c r="D1862" i="1"/>
  <c r="C1862" i="1"/>
  <c r="B1862" i="1"/>
  <c r="D1855" i="1"/>
  <c r="C1855" i="1"/>
  <c r="B1855" i="1"/>
  <c r="D1856" i="1"/>
  <c r="C1856" i="1"/>
  <c r="B1856" i="1"/>
  <c r="D1861" i="1"/>
  <c r="C1861" i="1"/>
  <c r="B1861" i="1"/>
  <c r="D1853" i="1"/>
  <c r="C1853" i="1"/>
  <c r="B1853" i="1"/>
  <c r="D1847" i="1"/>
  <c r="C1847" i="1"/>
  <c r="B1847" i="1"/>
  <c r="D1849" i="1"/>
  <c r="C1849" i="1"/>
  <c r="B1849" i="1"/>
  <c r="D1860" i="1"/>
  <c r="C1860" i="1"/>
  <c r="B1860" i="1"/>
  <c r="D1845" i="1"/>
  <c r="C1845" i="1"/>
  <c r="B1845" i="1"/>
  <c r="D1859" i="1"/>
  <c r="C1859" i="1"/>
  <c r="B1859" i="1"/>
  <c r="D1858" i="1"/>
  <c r="C1858" i="1"/>
  <c r="B1858" i="1"/>
  <c r="D1851" i="1"/>
  <c r="C1851" i="1"/>
  <c r="B1851" i="1"/>
  <c r="D1857" i="1"/>
  <c r="C1857" i="1"/>
  <c r="B1857" i="1"/>
  <c r="D1842" i="1"/>
  <c r="C1842" i="1"/>
  <c r="B1842" i="1"/>
  <c r="D1841" i="1"/>
  <c r="C1841" i="1"/>
  <c r="B1841" i="1"/>
  <c r="D1840" i="1"/>
  <c r="C1840" i="1"/>
  <c r="B1840" i="1"/>
  <c r="D1839" i="1"/>
  <c r="C1839" i="1"/>
  <c r="B1839" i="1"/>
  <c r="D1838" i="1"/>
  <c r="C1838" i="1"/>
  <c r="B1838" i="1"/>
  <c r="D1837" i="1"/>
  <c r="C1837" i="1"/>
  <c r="B1837" i="1"/>
  <c r="D1836" i="1"/>
  <c r="C1836" i="1"/>
  <c r="B1836" i="1"/>
  <c r="D1835" i="1"/>
  <c r="C1835" i="1"/>
  <c r="B1835" i="1"/>
  <c r="D1834" i="1"/>
  <c r="C1834" i="1"/>
  <c r="B1834" i="1"/>
  <c r="D1833" i="1"/>
  <c r="C1833" i="1"/>
  <c r="B1833" i="1"/>
  <c r="D1832" i="1"/>
  <c r="C1832" i="1"/>
  <c r="B1832" i="1"/>
  <c r="D1831" i="1"/>
  <c r="C1831" i="1"/>
  <c r="B1831" i="1"/>
  <c r="D1830" i="1"/>
  <c r="C1830" i="1"/>
  <c r="B1830" i="1"/>
  <c r="D1822" i="1"/>
  <c r="D1826" i="1"/>
  <c r="D1824" i="1"/>
  <c r="D1827" i="1"/>
  <c r="D1823" i="1"/>
  <c r="D1828" i="1"/>
  <c r="D1829" i="1"/>
  <c r="C1822" i="1"/>
  <c r="C1826" i="1"/>
  <c r="C1824" i="1"/>
  <c r="C1827" i="1"/>
  <c r="C1823" i="1"/>
  <c r="C1828" i="1"/>
  <c r="C1829" i="1"/>
  <c r="B1822" i="1"/>
  <c r="B1826" i="1"/>
  <c r="B1824" i="1"/>
  <c r="B1827" i="1"/>
  <c r="B1823" i="1"/>
  <c r="B1828" i="1"/>
  <c r="B1829" i="1"/>
  <c r="B1825" i="1"/>
  <c r="C1825" i="1"/>
  <c r="D1825" i="1"/>
  <c r="AD17" i="1"/>
  <c r="AE17" i="1"/>
  <c r="U1805" i="1"/>
  <c r="U1811" i="1"/>
  <c r="U1806" i="1"/>
  <c r="U1804" i="1"/>
  <c r="U1812" i="1"/>
  <c r="U1808" i="1"/>
  <c r="U1813" i="1"/>
  <c r="U1803" i="1"/>
  <c r="U1807" i="1"/>
  <c r="U1809" i="1"/>
  <c r="U1814" i="1"/>
  <c r="U1816" i="1"/>
  <c r="U1817" i="1"/>
  <c r="U1810" i="1"/>
  <c r="U1818" i="1"/>
  <c r="U1815" i="1"/>
  <c r="U1792" i="1"/>
  <c r="U1793" i="1"/>
  <c r="U1791" i="1"/>
  <c r="U1794" i="1"/>
  <c r="U1782" i="1"/>
  <c r="U1781" i="1"/>
  <c r="U1783" i="1"/>
  <c r="U1761" i="1"/>
  <c r="U1758" i="1"/>
  <c r="U1760" i="1"/>
  <c r="U1756" i="1"/>
  <c r="U1762" i="1"/>
  <c r="U1759" i="1"/>
  <c r="U1755" i="1"/>
  <c r="U1752" i="1"/>
  <c r="U1750" i="1"/>
  <c r="U1757" i="1"/>
  <c r="U1753" i="1"/>
  <c r="U1754" i="1"/>
  <c r="U1751" i="1"/>
  <c r="U1766" i="1"/>
  <c r="U1767" i="1"/>
  <c r="U1763" i="1"/>
  <c r="U1769" i="1"/>
  <c r="U1764" i="1"/>
  <c r="U1765" i="1"/>
  <c r="U1770" i="1"/>
  <c r="U1768" i="1"/>
  <c r="U1737" i="1"/>
  <c r="U1718" i="1"/>
  <c r="U1713" i="1"/>
  <c r="U1719" i="1"/>
  <c r="U1715" i="1"/>
  <c r="U1714" i="1"/>
  <c r="U1717" i="1"/>
  <c r="U1716" i="1"/>
  <c r="U1723" i="1"/>
  <c r="U1722" i="1"/>
  <c r="U1724" i="1"/>
  <c r="U1720" i="1"/>
  <c r="U1721" i="1"/>
  <c r="U1725" i="1"/>
  <c r="U1694" i="1"/>
  <c r="U1692" i="1"/>
  <c r="U1687" i="1"/>
  <c r="U1691" i="1"/>
  <c r="U1690" i="1"/>
  <c r="U1686" i="1"/>
  <c r="U1688" i="1"/>
  <c r="U1685" i="1"/>
  <c r="U1696" i="1"/>
  <c r="U1695" i="1"/>
  <c r="U1689" i="1"/>
  <c r="U1704" i="1"/>
  <c r="U1702" i="1"/>
  <c r="U1706" i="1"/>
  <c r="U1707" i="1"/>
  <c r="U1705" i="1"/>
  <c r="U1701" i="1"/>
  <c r="U1703" i="1"/>
  <c r="U1700" i="1"/>
  <c r="U1697" i="1"/>
  <c r="U1693" i="1"/>
  <c r="U1699" i="1"/>
  <c r="U1698" i="1"/>
  <c r="U1670" i="1"/>
  <c r="U1665" i="1"/>
  <c r="U1672" i="1"/>
  <c r="U1664" i="1"/>
  <c r="U1668" i="1"/>
  <c r="U1669" i="1"/>
  <c r="U1666" i="1"/>
  <c r="U1671" i="1"/>
  <c r="U1675" i="1"/>
  <c r="U1678" i="1"/>
  <c r="U1677" i="1"/>
  <c r="U1673" i="1"/>
  <c r="U1679" i="1"/>
  <c r="U1674" i="1"/>
  <c r="U1676" i="1"/>
  <c r="U1667" i="1"/>
  <c r="U1652" i="1"/>
  <c r="U1647" i="1"/>
  <c r="U1648" i="1"/>
  <c r="U1641" i="1"/>
  <c r="U1643" i="1"/>
  <c r="U1651" i="1"/>
  <c r="U1646" i="1"/>
  <c r="U1650" i="1"/>
  <c r="U1649" i="1"/>
  <c r="U1644" i="1"/>
  <c r="U1642" i="1"/>
  <c r="U1654" i="1"/>
  <c r="U1657" i="1"/>
  <c r="U1656" i="1"/>
  <c r="U1661" i="1"/>
  <c r="U1660" i="1"/>
  <c r="U1655" i="1"/>
  <c r="U1645" i="1"/>
  <c r="U1659" i="1"/>
  <c r="U1658" i="1"/>
  <c r="U1653" i="1"/>
  <c r="U1622" i="1"/>
  <c r="U1625" i="1"/>
  <c r="U1627" i="1"/>
  <c r="U1623" i="1"/>
  <c r="U1630" i="1"/>
  <c r="U1626" i="1"/>
  <c r="U1624" i="1"/>
  <c r="U1628" i="1"/>
  <c r="U1629" i="1"/>
  <c r="U1632" i="1"/>
  <c r="U1636" i="1"/>
  <c r="U1639" i="1"/>
  <c r="U1635" i="1"/>
  <c r="U1638" i="1"/>
  <c r="U1633" i="1"/>
  <c r="U1634" i="1"/>
  <c r="U1637" i="1"/>
  <c r="U1631" i="1"/>
  <c r="U1611" i="1"/>
  <c r="U1614" i="1"/>
  <c r="U1610" i="1"/>
  <c r="U1612" i="1"/>
  <c r="U1613" i="1"/>
  <c r="U1616" i="1"/>
  <c r="U1617" i="1"/>
  <c r="U1615" i="1"/>
  <c r="U1592" i="1"/>
  <c r="U1593" i="1"/>
  <c r="U1590" i="1"/>
  <c r="U1596" i="1"/>
  <c r="U1589" i="1"/>
  <c r="U1588" i="1"/>
  <c r="U1594" i="1"/>
  <c r="U1595" i="1"/>
  <c r="U1587" i="1"/>
  <c r="U1600" i="1"/>
  <c r="U1597" i="1"/>
  <c r="U1605" i="1"/>
  <c r="U1606" i="1"/>
  <c r="U1591" i="1"/>
  <c r="U1602" i="1"/>
  <c r="U1601" i="1"/>
  <c r="U1598" i="1"/>
  <c r="U1603" i="1"/>
  <c r="U1604" i="1"/>
  <c r="U1599" i="1"/>
  <c r="U1569" i="1"/>
  <c r="U1562" i="1"/>
  <c r="U1563" i="1"/>
  <c r="U1565" i="1"/>
  <c r="U1566" i="1"/>
  <c r="U1567" i="1"/>
  <c r="U1561" i="1"/>
  <c r="U1571" i="1"/>
  <c r="U1568" i="1"/>
  <c r="U1576" i="1"/>
  <c r="U1570" i="1"/>
  <c r="U1578" i="1"/>
  <c r="U1564" i="1"/>
  <c r="U1573" i="1"/>
  <c r="U1575" i="1"/>
  <c r="U1574" i="1"/>
  <c r="U1577" i="1"/>
  <c r="U1579" i="1"/>
  <c r="U1572" i="1"/>
  <c r="U1539" i="1"/>
  <c r="U1541" i="1"/>
  <c r="U1535" i="1"/>
  <c r="U1548" i="1"/>
  <c r="U1534" i="1"/>
  <c r="U1537" i="1"/>
  <c r="U1540" i="1"/>
  <c r="U1546" i="1"/>
  <c r="U1538" i="1"/>
  <c r="U1536" i="1"/>
  <c r="U1533" i="1"/>
  <c r="U1547" i="1"/>
  <c r="U1544" i="1"/>
  <c r="U1532" i="1"/>
  <c r="U1551" i="1"/>
  <c r="U1545" i="1"/>
  <c r="U1556" i="1"/>
  <c r="U1550" i="1"/>
  <c r="U1543" i="1"/>
  <c r="U1542" i="1"/>
  <c r="U1558" i="1"/>
  <c r="U1552" i="1"/>
  <c r="U1553" i="1"/>
  <c r="U1554" i="1"/>
  <c r="U1555" i="1"/>
  <c r="U1549" i="1"/>
  <c r="U1557" i="1"/>
  <c r="U1504" i="1"/>
  <c r="U1511" i="1"/>
  <c r="U1516" i="1"/>
  <c r="U1509" i="1"/>
  <c r="U1507" i="1"/>
  <c r="U1502" i="1"/>
  <c r="U1503" i="1"/>
  <c r="U1519" i="1"/>
  <c r="U1512" i="1"/>
  <c r="U1515" i="1"/>
  <c r="U1508" i="1"/>
  <c r="U1510" i="1"/>
  <c r="U1506" i="1"/>
  <c r="U1518" i="1"/>
  <c r="U1505" i="1"/>
  <c r="U1501" i="1"/>
  <c r="U1517" i="1"/>
  <c r="U1522" i="1"/>
  <c r="U1514" i="1"/>
  <c r="U1523" i="1"/>
  <c r="U1526" i="1"/>
  <c r="U1521" i="1"/>
  <c r="U1513" i="1"/>
  <c r="U1520" i="1"/>
  <c r="U1527" i="1"/>
  <c r="U1524" i="1"/>
  <c r="U1525" i="1"/>
  <c r="U1481" i="1"/>
  <c r="U1483" i="1"/>
  <c r="U1485" i="1"/>
  <c r="U1480" i="1"/>
  <c r="U1482" i="1"/>
  <c r="U1484" i="1"/>
  <c r="U1486" i="1"/>
  <c r="U1489" i="1"/>
  <c r="U1488" i="1"/>
  <c r="U1487" i="1"/>
  <c r="U1491" i="1"/>
  <c r="U1490" i="1"/>
  <c r="U1492" i="1"/>
  <c r="U1464" i="1"/>
  <c r="U1460" i="1"/>
  <c r="U1459" i="1"/>
  <c r="U1461" i="1"/>
  <c r="U1463" i="1"/>
  <c r="U1462" i="1"/>
  <c r="U1466" i="1"/>
  <c r="U1467" i="1"/>
  <c r="U1468" i="1"/>
  <c r="U1469" i="1"/>
  <c r="U1465" i="1"/>
  <c r="U1444" i="1"/>
  <c r="U1448" i="1"/>
  <c r="U1445" i="1"/>
  <c r="U1449" i="1"/>
  <c r="U1447" i="1"/>
  <c r="U1446" i="1"/>
  <c r="U1452" i="1"/>
  <c r="U1450" i="1"/>
  <c r="U1451" i="1"/>
  <c r="U1418" i="1"/>
  <c r="U1422" i="1"/>
  <c r="U1428" i="1"/>
  <c r="U1427" i="1"/>
  <c r="U1431" i="1"/>
  <c r="U1426" i="1"/>
  <c r="U1424" i="1"/>
  <c r="U1425" i="1"/>
  <c r="U1423" i="1"/>
  <c r="U1419" i="1"/>
  <c r="U1434" i="1"/>
  <c r="U1421" i="1"/>
  <c r="U1420" i="1"/>
  <c r="U1433" i="1"/>
  <c r="U1437" i="1"/>
  <c r="U1429" i="1"/>
  <c r="U1435" i="1"/>
  <c r="U1438" i="1"/>
  <c r="U1430" i="1"/>
  <c r="U1432" i="1"/>
  <c r="U1436" i="1"/>
  <c r="U1439" i="1"/>
  <c r="U1400" i="1"/>
  <c r="U1401" i="1"/>
  <c r="U1396" i="1"/>
  <c r="U1395" i="1"/>
  <c r="U1397" i="1"/>
  <c r="U1399" i="1"/>
  <c r="U1404" i="1"/>
  <c r="U1398" i="1"/>
  <c r="U1403" i="1"/>
  <c r="U1410" i="1"/>
  <c r="U1406" i="1"/>
  <c r="U1402" i="1"/>
  <c r="U1409" i="1"/>
  <c r="U1405" i="1"/>
  <c r="U1408" i="1"/>
  <c r="U1407" i="1"/>
  <c r="U1411" i="1"/>
  <c r="U1374" i="1"/>
  <c r="U1369" i="1"/>
  <c r="U1375" i="1"/>
  <c r="U1376" i="1"/>
  <c r="U1368" i="1"/>
  <c r="U1370" i="1"/>
  <c r="U1379" i="1"/>
  <c r="U1372" i="1"/>
  <c r="U1371" i="1"/>
  <c r="U1373" i="1"/>
  <c r="U1378" i="1"/>
  <c r="U1386" i="1"/>
  <c r="U1385" i="1"/>
  <c r="U1377" i="1"/>
  <c r="U1381" i="1"/>
  <c r="U1384" i="1"/>
  <c r="U1383" i="1"/>
  <c r="U1382" i="1"/>
  <c r="U1387" i="1"/>
  <c r="U1380" i="1"/>
  <c r="U1349" i="1"/>
  <c r="U1344" i="1"/>
  <c r="U1348" i="1"/>
  <c r="U1337" i="1"/>
  <c r="U1353" i="1"/>
  <c r="U1341" i="1"/>
  <c r="U1355" i="1"/>
  <c r="U1346" i="1"/>
  <c r="U1343" i="1"/>
  <c r="U1342" i="1"/>
  <c r="U1339" i="1"/>
  <c r="U1345" i="1"/>
  <c r="U1338" i="1"/>
  <c r="U1340" i="1"/>
  <c r="U1350" i="1"/>
  <c r="U1351" i="1"/>
  <c r="U1361" i="1"/>
  <c r="U1358" i="1"/>
  <c r="U1357" i="1"/>
  <c r="U1352" i="1"/>
  <c r="U1356" i="1"/>
  <c r="U1347" i="1"/>
  <c r="U1359" i="1"/>
  <c r="U1360" i="1"/>
  <c r="U1362" i="1"/>
  <c r="U1354" i="1"/>
  <c r="U1310" i="1"/>
  <c r="U1324" i="1"/>
  <c r="U1308" i="1"/>
  <c r="U1325" i="1"/>
  <c r="U1316" i="1"/>
  <c r="U1318" i="1"/>
  <c r="U1319" i="1"/>
  <c r="U1323" i="1"/>
  <c r="U1304" i="1"/>
  <c r="U1317" i="1"/>
  <c r="U1307" i="1"/>
  <c r="U1305" i="1"/>
  <c r="U1309" i="1"/>
  <c r="U1315" i="1"/>
  <c r="U1314" i="1"/>
  <c r="U1313" i="1"/>
  <c r="U1306" i="1"/>
  <c r="U1320" i="1"/>
  <c r="U1322" i="1"/>
  <c r="U1332" i="1"/>
  <c r="U1327" i="1"/>
  <c r="U1330" i="1"/>
  <c r="U1321" i="1"/>
  <c r="U1329" i="1"/>
  <c r="U1326" i="1"/>
  <c r="U1333" i="1"/>
  <c r="U1312" i="1"/>
  <c r="U1331" i="1"/>
  <c r="U1311" i="1"/>
  <c r="U1328" i="1"/>
  <c r="U1272" i="1"/>
  <c r="U1273" i="1"/>
  <c r="U1282" i="1"/>
  <c r="U1281" i="1"/>
  <c r="U1277" i="1"/>
  <c r="U1280" i="1"/>
  <c r="U1275" i="1"/>
  <c r="U1278" i="1"/>
  <c r="U1270" i="1"/>
  <c r="U1286" i="1"/>
  <c r="U1271" i="1"/>
  <c r="U1279" i="1"/>
  <c r="U1276" i="1"/>
  <c r="U1289" i="1"/>
  <c r="U1292" i="1"/>
  <c r="U1283" i="1"/>
  <c r="U1284" i="1"/>
  <c r="U1285" i="1"/>
  <c r="U1288" i="1"/>
  <c r="U1274" i="1"/>
  <c r="U1290" i="1"/>
  <c r="U1291" i="1"/>
  <c r="U1287" i="1"/>
  <c r="U1259" i="1"/>
  <c r="U1260" i="1"/>
  <c r="U1261" i="1"/>
  <c r="U1258" i="1"/>
  <c r="U1247" i="1"/>
  <c r="U1239" i="1"/>
  <c r="U1245" i="1"/>
  <c r="U1240" i="1"/>
  <c r="U1241" i="1"/>
  <c r="U1242" i="1"/>
  <c r="U1246" i="1"/>
  <c r="U1244" i="1"/>
  <c r="U1243" i="1"/>
  <c r="U1252" i="1"/>
  <c r="U1250" i="1"/>
  <c r="U1249" i="1"/>
  <c r="U1248" i="1"/>
  <c r="U1251" i="1"/>
  <c r="U1224" i="1"/>
  <c r="U1222" i="1"/>
  <c r="U1232" i="1"/>
  <c r="U1223" i="1"/>
  <c r="U1226" i="1"/>
  <c r="U1231" i="1"/>
  <c r="U1229" i="1"/>
  <c r="U1228" i="1"/>
  <c r="U1225" i="1"/>
  <c r="U1235" i="1"/>
  <c r="U1234" i="1"/>
  <c r="U1227" i="1"/>
  <c r="U1233" i="1"/>
  <c r="U1236" i="1"/>
  <c r="U1230" i="1"/>
  <c r="U1209" i="1"/>
  <c r="U1204" i="1"/>
  <c r="U1203" i="1"/>
  <c r="U1208" i="1"/>
  <c r="U1207" i="1"/>
  <c r="U1206" i="1"/>
  <c r="U1211" i="1"/>
  <c r="U1210" i="1"/>
  <c r="U1205" i="1"/>
  <c r="U1212" i="1"/>
  <c r="U1179" i="1"/>
  <c r="U1182" i="1"/>
  <c r="U1175" i="1"/>
  <c r="U1178" i="1"/>
  <c r="U1176" i="1"/>
  <c r="U1180" i="1"/>
  <c r="U1177" i="1"/>
  <c r="U1184" i="1"/>
  <c r="U1181" i="1"/>
  <c r="U1183" i="1"/>
  <c r="U1185" i="1"/>
  <c r="U1186" i="1"/>
  <c r="U1190" i="1"/>
  <c r="U1187" i="1"/>
  <c r="U1188" i="1"/>
  <c r="U1189" i="1"/>
  <c r="U1144" i="1"/>
  <c r="U1119" i="1"/>
  <c r="U1118" i="1"/>
  <c r="U1121" i="1"/>
  <c r="U1120" i="1"/>
  <c r="U1122" i="1"/>
  <c r="U1125" i="1"/>
  <c r="U1123" i="1"/>
  <c r="U1130" i="1"/>
  <c r="U1128" i="1"/>
  <c r="U1124" i="1"/>
  <c r="U1126" i="1"/>
  <c r="U1129" i="1"/>
  <c r="U1127" i="1"/>
  <c r="U1093" i="1"/>
  <c r="U1094" i="1"/>
  <c r="U1092" i="1"/>
  <c r="U1096" i="1"/>
  <c r="U1098" i="1"/>
  <c r="U1097" i="1"/>
  <c r="U1099" i="1"/>
  <c r="U1095" i="1"/>
  <c r="U1074" i="1"/>
  <c r="U1077" i="1"/>
  <c r="U1076" i="1"/>
  <c r="U1078" i="1"/>
  <c r="U1081" i="1"/>
  <c r="U1079" i="1"/>
  <c r="U1080" i="1"/>
  <c r="U1083" i="1"/>
  <c r="U1075" i="1"/>
  <c r="U1082" i="1"/>
  <c r="U1055" i="1"/>
  <c r="U1049" i="1"/>
  <c r="U1053" i="1"/>
  <c r="U1050" i="1"/>
  <c r="U1052" i="1"/>
  <c r="U1054" i="1"/>
  <c r="U1051" i="1"/>
  <c r="U1048" i="1"/>
  <c r="U1056" i="1"/>
  <c r="U1060" i="1"/>
  <c r="U1058" i="1"/>
  <c r="U1064" i="1"/>
  <c r="U1062" i="1"/>
  <c r="U1067" i="1"/>
  <c r="U1061" i="1"/>
  <c r="U1063" i="1"/>
  <c r="U1057" i="1"/>
  <c r="U1066" i="1"/>
  <c r="U1065" i="1"/>
  <c r="U1059" i="1"/>
  <c r="U1037" i="1"/>
  <c r="U1038" i="1"/>
  <c r="U1039" i="1"/>
  <c r="U1015" i="1"/>
  <c r="U1025" i="1"/>
  <c r="U1016" i="1"/>
  <c r="U1013" i="1"/>
  <c r="U1014" i="1"/>
  <c r="U1024" i="1"/>
  <c r="U1017" i="1"/>
  <c r="U1021" i="1"/>
  <c r="U1019" i="1"/>
  <c r="U1022" i="1"/>
  <c r="U1027" i="1"/>
  <c r="U1020" i="1"/>
  <c r="U1023" i="1"/>
  <c r="U1029" i="1"/>
  <c r="U1018" i="1"/>
  <c r="U1031" i="1"/>
  <c r="U1028" i="1"/>
  <c r="U1030" i="1"/>
  <c r="U1026" i="1"/>
  <c r="U1005" i="1"/>
  <c r="U994" i="1"/>
  <c r="U993" i="1"/>
  <c r="U987" i="1"/>
  <c r="U995" i="1"/>
  <c r="U996" i="1"/>
  <c r="U986" i="1"/>
  <c r="U989" i="1"/>
  <c r="U992" i="1"/>
  <c r="U988" i="1"/>
  <c r="U1002" i="1"/>
  <c r="U991" i="1"/>
  <c r="U990" i="1"/>
  <c r="U997" i="1"/>
  <c r="U999" i="1"/>
  <c r="U1001" i="1"/>
  <c r="U998" i="1"/>
  <c r="U1003" i="1"/>
  <c r="U1000" i="1"/>
  <c r="U978" i="1"/>
  <c r="U980" i="1"/>
  <c r="U976" i="1"/>
  <c r="U974" i="1"/>
  <c r="U977" i="1"/>
  <c r="U975" i="1"/>
  <c r="U979" i="1"/>
  <c r="U981" i="1"/>
  <c r="U982" i="1"/>
  <c r="U960" i="1"/>
  <c r="U961" i="1"/>
  <c r="U966" i="1"/>
  <c r="U967" i="1"/>
  <c r="U963" i="1"/>
  <c r="U962" i="1"/>
  <c r="U958" i="1"/>
  <c r="U965" i="1"/>
  <c r="U959" i="1"/>
  <c r="U964" i="1"/>
  <c r="U968" i="1"/>
  <c r="U952" i="1"/>
  <c r="U949" i="1"/>
  <c r="U953" i="1"/>
  <c r="U947" i="1"/>
  <c r="U948" i="1"/>
  <c r="U950" i="1"/>
  <c r="U954" i="1"/>
  <c r="U955" i="1"/>
  <c r="U951" i="1"/>
  <c r="U936" i="1"/>
  <c r="U934" i="1"/>
  <c r="U937" i="1"/>
  <c r="U932" i="1"/>
  <c r="U938" i="1"/>
  <c r="U939" i="1"/>
  <c r="U933" i="1"/>
  <c r="U935" i="1"/>
  <c r="U941" i="1"/>
  <c r="U931" i="1"/>
  <c r="U942" i="1"/>
  <c r="U940" i="1"/>
  <c r="U919" i="1"/>
  <c r="U916" i="1"/>
  <c r="U918" i="1"/>
  <c r="U921" i="1"/>
  <c r="U920" i="1"/>
  <c r="U917" i="1"/>
  <c r="U910" i="1"/>
  <c r="U909" i="1"/>
  <c r="U906" i="1"/>
  <c r="U908" i="1"/>
  <c r="U907" i="1"/>
  <c r="U911" i="1"/>
  <c r="U904" i="1"/>
  <c r="U902" i="1"/>
  <c r="U903" i="1"/>
  <c r="U889" i="1"/>
  <c r="U896" i="1"/>
  <c r="U892" i="1"/>
  <c r="U895" i="1"/>
  <c r="U893" i="1"/>
  <c r="U897" i="1"/>
  <c r="U888" i="1"/>
  <c r="U891" i="1"/>
  <c r="U894" i="1"/>
  <c r="U890" i="1"/>
  <c r="U898" i="1"/>
  <c r="U878" i="1"/>
  <c r="U881" i="1"/>
  <c r="U880" i="1"/>
  <c r="U877" i="1"/>
  <c r="U879" i="1"/>
  <c r="U876" i="1"/>
  <c r="U866" i="1"/>
  <c r="U869" i="1"/>
  <c r="U870" i="1"/>
  <c r="U868" i="1"/>
  <c r="U867" i="1"/>
  <c r="U863" i="1"/>
  <c r="U861" i="1"/>
  <c r="U865" i="1"/>
  <c r="U872" i="1"/>
  <c r="U860" i="1"/>
  <c r="U871" i="1"/>
  <c r="U864" i="1"/>
  <c r="U862" i="1"/>
  <c r="U873" i="1"/>
  <c r="U874" i="1"/>
  <c r="U848" i="1"/>
  <c r="U852" i="1"/>
  <c r="U847" i="1"/>
  <c r="U845" i="1"/>
  <c r="U853" i="1"/>
  <c r="U846" i="1"/>
  <c r="U854" i="1"/>
  <c r="U849" i="1"/>
  <c r="U851" i="1"/>
  <c r="U850" i="1"/>
  <c r="U843" i="1"/>
  <c r="U844" i="1"/>
  <c r="U842" i="1"/>
  <c r="U841" i="1"/>
  <c r="U840" i="1"/>
  <c r="U835" i="1"/>
  <c r="U834" i="1"/>
  <c r="U832" i="1"/>
  <c r="U833" i="1"/>
  <c r="U829" i="1"/>
  <c r="U831" i="1"/>
  <c r="U828" i="1"/>
  <c r="U830" i="1"/>
  <c r="U821" i="1"/>
  <c r="U824" i="1"/>
  <c r="U823" i="1"/>
  <c r="U825" i="1"/>
  <c r="U822" i="1"/>
  <c r="U820" i="1"/>
  <c r="U819" i="1"/>
  <c r="U802" i="1"/>
  <c r="U810" i="1"/>
  <c r="U813" i="1"/>
  <c r="U805" i="1"/>
  <c r="U808" i="1"/>
  <c r="U811" i="1"/>
  <c r="U803" i="1"/>
  <c r="U812" i="1"/>
  <c r="U816" i="1"/>
  <c r="U809" i="1"/>
  <c r="U806" i="1"/>
  <c r="U804" i="1"/>
  <c r="U807" i="1"/>
  <c r="U814" i="1"/>
  <c r="U815" i="1"/>
  <c r="U791" i="1"/>
  <c r="U784" i="1"/>
  <c r="U782" i="1"/>
  <c r="U789" i="1"/>
  <c r="U793" i="1"/>
  <c r="U786" i="1"/>
  <c r="U787" i="1"/>
  <c r="U783" i="1"/>
  <c r="U790" i="1"/>
  <c r="U780" i="1"/>
  <c r="U781" i="1"/>
  <c r="U785" i="1"/>
  <c r="U795" i="1"/>
  <c r="U788" i="1"/>
  <c r="U794" i="1"/>
  <c r="U796" i="1"/>
  <c r="U792" i="1"/>
  <c r="U797" i="1"/>
  <c r="U774" i="1"/>
  <c r="U771" i="1"/>
  <c r="U772" i="1"/>
  <c r="U773" i="1"/>
  <c r="U763" i="1"/>
  <c r="U764" i="1"/>
  <c r="U765" i="1"/>
  <c r="U757" i="1"/>
  <c r="U749" i="1"/>
  <c r="U734" i="1"/>
  <c r="U743" i="1"/>
  <c r="U742" i="1"/>
  <c r="U737" i="1"/>
  <c r="U741" i="1"/>
  <c r="U745" i="1"/>
  <c r="U739" i="1"/>
  <c r="U733" i="1"/>
  <c r="U736" i="1"/>
  <c r="U738" i="1"/>
  <c r="U740" i="1"/>
  <c r="U735" i="1"/>
  <c r="U744" i="1"/>
  <c r="U746" i="1"/>
  <c r="U721" i="1"/>
  <c r="U726" i="1"/>
  <c r="U723" i="1"/>
  <c r="U728" i="1"/>
  <c r="U722" i="1"/>
  <c r="U719" i="1"/>
  <c r="U729" i="1"/>
  <c r="U720" i="1"/>
  <c r="U727" i="1"/>
  <c r="U724" i="1"/>
  <c r="U730" i="1"/>
  <c r="U725" i="1"/>
  <c r="U714" i="1"/>
  <c r="U711" i="1"/>
  <c r="U713" i="1"/>
  <c r="U712" i="1"/>
  <c r="U715" i="1"/>
  <c r="U698" i="1"/>
  <c r="U696" i="1"/>
  <c r="U700" i="1"/>
  <c r="U697" i="1"/>
  <c r="U699" i="1"/>
  <c r="U701" i="1"/>
  <c r="U693" i="1"/>
  <c r="U691" i="1"/>
  <c r="U692" i="1"/>
  <c r="U690" i="1"/>
  <c r="U687" i="1"/>
  <c r="U694" i="1"/>
  <c r="U689" i="1"/>
  <c r="U695" i="1"/>
  <c r="U688" i="1"/>
  <c r="U669" i="1"/>
  <c r="U672" i="1"/>
  <c r="U671" i="1"/>
  <c r="U670" i="1"/>
  <c r="U666" i="1"/>
  <c r="U662" i="1"/>
  <c r="U668" i="1"/>
  <c r="U678" i="1"/>
  <c r="U673" i="1"/>
  <c r="U675" i="1"/>
  <c r="U667" i="1"/>
  <c r="U663" i="1"/>
  <c r="U677" i="1"/>
  <c r="U664" i="1"/>
  <c r="U674" i="1"/>
  <c r="U665" i="1"/>
  <c r="U679" i="1"/>
  <c r="U676" i="1"/>
  <c r="U657" i="1"/>
  <c r="U652" i="1"/>
  <c r="U653" i="1"/>
  <c r="U648" i="1"/>
  <c r="U656" i="1"/>
  <c r="U654" i="1"/>
  <c r="U651" i="1"/>
  <c r="U658" i="1"/>
  <c r="U650" i="1"/>
  <c r="U655" i="1"/>
  <c r="U649" i="1"/>
  <c r="U644" i="1"/>
  <c r="U645" i="1"/>
  <c r="U642" i="1"/>
  <c r="U646" i="1"/>
  <c r="U643" i="1"/>
  <c r="U647" i="1"/>
  <c r="U628" i="1"/>
  <c r="U625" i="1"/>
  <c r="U631" i="1"/>
  <c r="U626" i="1"/>
  <c r="U630" i="1"/>
  <c r="U623" i="1"/>
  <c r="U624" i="1"/>
  <c r="U627" i="1"/>
  <c r="U629" i="1"/>
  <c r="U632" i="1"/>
  <c r="U617" i="1"/>
  <c r="U618" i="1"/>
  <c r="U602" i="1"/>
  <c r="U603" i="1"/>
  <c r="U604" i="1"/>
  <c r="U591" i="1"/>
  <c r="U592" i="1"/>
  <c r="U575" i="1"/>
  <c r="U565" i="1"/>
  <c r="U566" i="1"/>
  <c r="U556" i="1"/>
  <c r="U558" i="1"/>
  <c r="U557" i="1"/>
  <c r="U549" i="1"/>
  <c r="U548" i="1"/>
  <c r="U546" i="1"/>
  <c r="U534" i="1"/>
  <c r="U536" i="1"/>
  <c r="U535" i="1"/>
  <c r="U526" i="1"/>
  <c r="U528" i="1"/>
  <c r="U527" i="1"/>
  <c r="U520" i="1"/>
  <c r="U504" i="1"/>
  <c r="U506" i="1"/>
  <c r="U505" i="1"/>
  <c r="U509" i="1"/>
  <c r="U508" i="1"/>
  <c r="U507" i="1"/>
  <c r="U510" i="1"/>
  <c r="U489" i="1"/>
  <c r="U494" i="1"/>
  <c r="U493" i="1"/>
  <c r="U497" i="1"/>
  <c r="U488" i="1"/>
  <c r="U499" i="1"/>
  <c r="U491" i="1"/>
  <c r="U490" i="1"/>
  <c r="U496" i="1"/>
  <c r="U498" i="1"/>
  <c r="U495" i="1"/>
  <c r="U492" i="1"/>
  <c r="U475" i="1"/>
  <c r="U476" i="1"/>
  <c r="U477" i="1"/>
  <c r="U478" i="1"/>
  <c r="U479" i="1"/>
  <c r="U474" i="1"/>
  <c r="U460" i="1"/>
  <c r="U461" i="1"/>
  <c r="U459" i="1"/>
  <c r="U465" i="1"/>
  <c r="U462" i="1"/>
  <c r="U469" i="1"/>
  <c r="U457" i="1"/>
  <c r="U456" i="1"/>
  <c r="U458" i="1"/>
  <c r="U467" i="1"/>
  <c r="U468" i="1"/>
  <c r="U464" i="1"/>
  <c r="U463" i="1"/>
  <c r="U466" i="1"/>
  <c r="U470" i="1"/>
  <c r="U449" i="1"/>
  <c r="U434" i="1"/>
  <c r="U437" i="1"/>
  <c r="U435" i="1"/>
  <c r="U440" i="1"/>
  <c r="U439" i="1"/>
  <c r="U442" i="1"/>
  <c r="U438" i="1"/>
  <c r="U445" i="1"/>
  <c r="U447" i="1"/>
  <c r="U436" i="1"/>
  <c r="U441" i="1"/>
  <c r="U446" i="1"/>
  <c r="U443" i="1"/>
  <c r="U450" i="1"/>
  <c r="U448" i="1"/>
  <c r="U444" i="1"/>
  <c r="U427" i="1"/>
  <c r="U428" i="1"/>
  <c r="U424" i="1"/>
  <c r="U425" i="1"/>
  <c r="U421" i="1"/>
  <c r="U420" i="1"/>
  <c r="U418" i="1"/>
  <c r="U417" i="1"/>
  <c r="U423" i="1"/>
  <c r="U422" i="1"/>
  <c r="U419" i="1"/>
  <c r="U412" i="1"/>
  <c r="U415" i="1"/>
  <c r="U414" i="1"/>
  <c r="U413" i="1"/>
  <c r="U403" i="1"/>
  <c r="U404" i="1"/>
  <c r="U406" i="1"/>
  <c r="U405" i="1"/>
  <c r="U384" i="1"/>
  <c r="U389" i="1"/>
  <c r="U388" i="1"/>
  <c r="U382" i="1"/>
  <c r="U387" i="1"/>
  <c r="U393" i="1"/>
  <c r="U383" i="1"/>
  <c r="U394" i="1"/>
  <c r="U381" i="1"/>
  <c r="U391" i="1"/>
  <c r="U390" i="1"/>
  <c r="U392" i="1"/>
  <c r="U386" i="1"/>
  <c r="U395" i="1"/>
  <c r="U385" i="1"/>
  <c r="U378" i="1"/>
  <c r="U379" i="1"/>
  <c r="U377" i="1"/>
  <c r="U373" i="1"/>
  <c r="U376" i="1"/>
  <c r="U374" i="1"/>
  <c r="U372" i="1"/>
  <c r="U375" i="1"/>
  <c r="U380" i="1"/>
  <c r="U370" i="1"/>
  <c r="U369" i="1"/>
  <c r="U367" i="1"/>
  <c r="U368" i="1"/>
  <c r="U366" i="1"/>
  <c r="U365" i="1"/>
  <c r="U363" i="1"/>
  <c r="U371" i="1"/>
  <c r="U364" i="1"/>
  <c r="U356" i="1"/>
  <c r="U358" i="1"/>
  <c r="U357" i="1"/>
  <c r="U349" i="1"/>
  <c r="U344" i="1"/>
  <c r="U342" i="1"/>
  <c r="U340" i="1"/>
  <c r="U355" i="1"/>
  <c r="U347" i="1"/>
  <c r="U346" i="1"/>
  <c r="U343" i="1"/>
  <c r="U352" i="1"/>
  <c r="U341" i="1"/>
  <c r="U359" i="1"/>
  <c r="U350" i="1"/>
  <c r="U360" i="1"/>
  <c r="U351" i="1"/>
  <c r="U345" i="1"/>
  <c r="U354" i="1"/>
  <c r="U348" i="1"/>
  <c r="U361" i="1"/>
  <c r="U353" i="1"/>
  <c r="U326" i="1"/>
  <c r="U335" i="1"/>
  <c r="U334" i="1"/>
  <c r="U330" i="1"/>
  <c r="U333" i="1"/>
  <c r="U319" i="1"/>
  <c r="U320" i="1"/>
  <c r="U328" i="1"/>
  <c r="U327" i="1"/>
  <c r="U329" i="1"/>
  <c r="U324" i="1"/>
  <c r="U322" i="1"/>
  <c r="U325" i="1"/>
  <c r="U323" i="1"/>
  <c r="U338" i="1"/>
  <c r="U336" i="1"/>
  <c r="U332" i="1"/>
  <c r="U321" i="1"/>
  <c r="U331" i="1"/>
  <c r="U339" i="1"/>
  <c r="U337" i="1"/>
  <c r="U313" i="1"/>
  <c r="U308" i="1"/>
  <c r="U317" i="1"/>
  <c r="U310" i="1"/>
  <c r="U312" i="1"/>
  <c r="U311" i="1"/>
  <c r="U315" i="1"/>
  <c r="U316" i="1"/>
  <c r="U309" i="1"/>
  <c r="U314" i="1"/>
  <c r="U318" i="1"/>
  <c r="U300" i="1"/>
  <c r="U303" i="1"/>
  <c r="U294" i="1"/>
  <c r="U293" i="1"/>
  <c r="U301" i="1"/>
  <c r="U306" i="1"/>
  <c r="U298" i="1"/>
  <c r="U295" i="1"/>
  <c r="U297" i="1"/>
  <c r="U305" i="1"/>
  <c r="U299" i="1"/>
  <c r="U304" i="1"/>
  <c r="U296" i="1"/>
  <c r="U307" i="1"/>
  <c r="U302" i="1"/>
  <c r="U287" i="1"/>
  <c r="U281" i="1"/>
  <c r="U274" i="1"/>
  <c r="U283" i="1"/>
  <c r="U275" i="1"/>
  <c r="U280" i="1"/>
  <c r="U291" i="1"/>
  <c r="U279" i="1"/>
  <c r="U290" i="1"/>
  <c r="U277" i="1"/>
  <c r="U285" i="1"/>
  <c r="U288" i="1"/>
  <c r="U276" i="1"/>
  <c r="U284" i="1"/>
  <c r="U278" i="1"/>
  <c r="U289" i="1"/>
  <c r="U292" i="1"/>
  <c r="U273" i="1"/>
  <c r="U286" i="1"/>
  <c r="U282" i="1"/>
  <c r="U264" i="1"/>
  <c r="U267" i="1"/>
  <c r="U263" i="1"/>
  <c r="U260" i="1"/>
  <c r="U269" i="1"/>
  <c r="U261" i="1"/>
  <c r="U265" i="1"/>
  <c r="U271" i="1"/>
  <c r="U262" i="1"/>
  <c r="U259" i="1"/>
  <c r="U270" i="1"/>
  <c r="U258" i="1"/>
  <c r="U268" i="1"/>
  <c r="U257" i="1"/>
  <c r="U272" i="1"/>
  <c r="U266" i="1"/>
  <c r="U242" i="1"/>
  <c r="U251" i="1"/>
  <c r="U250" i="1"/>
  <c r="U241" i="1"/>
  <c r="U243" i="1"/>
  <c r="U245" i="1"/>
  <c r="U248" i="1"/>
  <c r="U249" i="1"/>
  <c r="U247" i="1"/>
  <c r="U244" i="1"/>
  <c r="U246" i="1"/>
  <c r="U254" i="1"/>
  <c r="U255" i="1"/>
  <c r="U253" i="1"/>
  <c r="U252" i="1"/>
  <c r="U256" i="1"/>
  <c r="U231" i="1"/>
  <c r="U237" i="1"/>
  <c r="U234" i="1"/>
  <c r="U235" i="1"/>
  <c r="U236" i="1"/>
  <c r="U240" i="1"/>
  <c r="U232" i="1"/>
  <c r="U233" i="1"/>
  <c r="U239" i="1"/>
  <c r="U238" i="1"/>
  <c r="U222" i="1"/>
  <c r="U227" i="1"/>
  <c r="U217" i="1"/>
  <c r="U224" i="1"/>
  <c r="U229" i="1"/>
  <c r="U223" i="1"/>
  <c r="U225" i="1"/>
  <c r="U221" i="1"/>
  <c r="U220" i="1"/>
  <c r="U219" i="1"/>
  <c r="U216" i="1"/>
  <c r="U230" i="1"/>
  <c r="U228" i="1"/>
  <c r="U226" i="1"/>
  <c r="U218" i="1"/>
  <c r="U204" i="1"/>
  <c r="U201" i="1"/>
  <c r="U202" i="1"/>
  <c r="U195" i="1"/>
  <c r="U200" i="1"/>
  <c r="U199" i="1"/>
  <c r="U212" i="1"/>
  <c r="U203" i="1"/>
  <c r="U197" i="1"/>
  <c r="U214" i="1"/>
  <c r="U213" i="1"/>
  <c r="U198" i="1"/>
  <c r="U207" i="1"/>
  <c r="U211" i="1"/>
  <c r="U194" i="1"/>
  <c r="U208" i="1"/>
  <c r="U196" i="1"/>
  <c r="U210" i="1"/>
  <c r="U206" i="1"/>
  <c r="U209" i="1"/>
  <c r="U205" i="1"/>
  <c r="U183" i="1"/>
  <c r="U184" i="1"/>
  <c r="U182" i="1"/>
  <c r="U178" i="1"/>
  <c r="U192" i="1"/>
  <c r="U190" i="1"/>
  <c r="U180" i="1"/>
  <c r="U193" i="1"/>
  <c r="U187" i="1"/>
  <c r="U191" i="1"/>
  <c r="U177" i="1"/>
  <c r="U181" i="1"/>
  <c r="U186" i="1"/>
  <c r="U185" i="1"/>
  <c r="U179" i="1"/>
  <c r="U188" i="1"/>
  <c r="U189" i="1"/>
  <c r="U168" i="1"/>
  <c r="U157" i="1"/>
  <c r="U156" i="1"/>
  <c r="U175" i="1"/>
  <c r="U155" i="1"/>
  <c r="U171" i="1"/>
  <c r="U165" i="1"/>
  <c r="U162" i="1"/>
  <c r="U174" i="1"/>
  <c r="U160" i="1"/>
  <c r="U161" i="1"/>
  <c r="U163" i="1"/>
  <c r="U164" i="1"/>
  <c r="U176" i="1"/>
  <c r="U170" i="1"/>
  <c r="U172" i="1"/>
  <c r="U173" i="1"/>
  <c r="U158" i="1"/>
  <c r="U169" i="1"/>
  <c r="U159" i="1"/>
  <c r="U167" i="1"/>
  <c r="U166" i="1"/>
  <c r="U141" i="1"/>
  <c r="U145" i="1"/>
  <c r="U146" i="1"/>
  <c r="U139" i="1"/>
  <c r="U134" i="1"/>
  <c r="U132" i="1"/>
  <c r="U131" i="1"/>
  <c r="U138" i="1"/>
  <c r="U127" i="1"/>
  <c r="U144" i="1"/>
  <c r="U140" i="1"/>
  <c r="U135" i="1"/>
  <c r="U126" i="1"/>
  <c r="U124" i="1"/>
  <c r="U142" i="1"/>
  <c r="U125" i="1"/>
  <c r="U152" i="1"/>
  <c r="U130" i="1"/>
  <c r="U133" i="1"/>
  <c r="U147" i="1"/>
  <c r="U136" i="1"/>
  <c r="U150" i="1"/>
  <c r="U137" i="1"/>
  <c r="U149" i="1"/>
  <c r="U129" i="1"/>
  <c r="U128" i="1"/>
  <c r="U148" i="1"/>
  <c r="U151" i="1"/>
  <c r="U143" i="1"/>
  <c r="U112" i="1"/>
  <c r="U113" i="1"/>
  <c r="U104" i="1"/>
  <c r="U111" i="1"/>
  <c r="U109" i="1"/>
  <c r="U114" i="1"/>
  <c r="U107" i="1"/>
  <c r="U117" i="1"/>
  <c r="U115" i="1"/>
  <c r="U108" i="1"/>
  <c r="U106" i="1"/>
  <c r="U119" i="1"/>
  <c r="U120" i="1"/>
  <c r="U105" i="1"/>
  <c r="U110" i="1"/>
  <c r="U116" i="1"/>
  <c r="U118" i="1"/>
  <c r="U90" i="1"/>
  <c r="U95" i="1"/>
  <c r="U93" i="1"/>
  <c r="U92" i="1"/>
  <c r="U91" i="1"/>
  <c r="U94" i="1"/>
  <c r="U89" i="1"/>
  <c r="U97" i="1"/>
  <c r="U96" i="1"/>
  <c r="U100" i="1"/>
  <c r="U88" i="1"/>
  <c r="U86" i="1"/>
  <c r="U99" i="1"/>
  <c r="U101" i="1"/>
  <c r="U87" i="1"/>
  <c r="U98" i="1"/>
  <c r="U82" i="1"/>
  <c r="U70" i="1"/>
  <c r="U75" i="1"/>
  <c r="U80" i="1"/>
  <c r="U68" i="1"/>
  <c r="U69" i="1"/>
  <c r="U77" i="1"/>
  <c r="U76" i="1"/>
  <c r="U81" i="1"/>
  <c r="U79" i="1"/>
  <c r="U71" i="1"/>
  <c r="U72" i="1"/>
  <c r="U78" i="1"/>
  <c r="U73" i="1"/>
  <c r="U74" i="1"/>
  <c r="U46" i="1"/>
  <c r="U51" i="1"/>
  <c r="U47" i="1"/>
  <c r="U50" i="1"/>
  <c r="U55" i="1"/>
  <c r="U52" i="1"/>
  <c r="U49" i="1"/>
  <c r="U53" i="1"/>
  <c r="U57" i="1"/>
  <c r="U54" i="1"/>
  <c r="U45" i="1"/>
  <c r="U58" i="1"/>
  <c r="U48" i="1"/>
  <c r="U56" i="1"/>
  <c r="U36" i="1"/>
  <c r="U35" i="1"/>
  <c r="U31" i="1"/>
  <c r="U38" i="1"/>
  <c r="U33" i="1"/>
  <c r="U34" i="1"/>
  <c r="U30" i="1"/>
  <c r="U42" i="1"/>
  <c r="U37" i="1"/>
  <c r="U32" i="1"/>
  <c r="U39" i="1"/>
  <c r="U43" i="1"/>
  <c r="U44" i="1"/>
  <c r="U40" i="1"/>
  <c r="U41" i="1"/>
  <c r="U15" i="1"/>
  <c r="U17" i="1"/>
  <c r="U22" i="1"/>
  <c r="U19" i="1"/>
  <c r="U10" i="1"/>
  <c r="U21" i="1"/>
  <c r="U13" i="1"/>
  <c r="U16" i="1"/>
  <c r="U23" i="1"/>
  <c r="U11" i="1"/>
  <c r="U18" i="1"/>
  <c r="U25" i="1"/>
  <c r="U20" i="1"/>
  <c r="U26" i="1"/>
  <c r="U27" i="1"/>
  <c r="U14" i="1"/>
  <c r="U24" i="1"/>
  <c r="U12" i="1"/>
  <c r="D1821" i="1"/>
  <c r="D1807" i="1"/>
  <c r="D1803" i="1"/>
  <c r="D1808" i="1"/>
  <c r="D1818" i="1"/>
  <c r="D1820" i="1"/>
  <c r="D1815" i="1"/>
  <c r="D1817" i="1"/>
  <c r="D1810" i="1"/>
  <c r="D1816" i="1"/>
  <c r="D1805" i="1"/>
  <c r="D1811" i="1"/>
  <c r="D1812" i="1"/>
  <c r="D1804" i="1"/>
  <c r="D1806" i="1"/>
  <c r="D1809" i="1"/>
  <c r="D1813" i="1"/>
  <c r="D1819" i="1"/>
  <c r="D1814" i="1"/>
  <c r="D1792" i="1"/>
  <c r="D1794" i="1"/>
  <c r="D1791" i="1"/>
  <c r="D1793" i="1"/>
  <c r="D1802" i="1"/>
  <c r="D1801" i="1"/>
  <c r="D1800" i="1"/>
  <c r="D1799" i="1"/>
  <c r="D1798" i="1"/>
  <c r="D1797" i="1"/>
  <c r="D1796" i="1"/>
  <c r="D1795" i="1"/>
  <c r="D1782" i="1"/>
  <c r="D1781" i="1"/>
  <c r="D1790" i="1"/>
  <c r="D1789" i="1"/>
  <c r="D1783" i="1"/>
  <c r="D1788" i="1"/>
  <c r="D1787" i="1"/>
  <c r="D1786" i="1"/>
  <c r="D1785" i="1"/>
  <c r="D1784" i="1"/>
  <c r="D1756" i="1"/>
  <c r="D1755" i="1"/>
  <c r="D1752" i="1"/>
  <c r="D1750" i="1"/>
  <c r="D1767" i="1"/>
  <c r="D1763" i="1"/>
  <c r="D1780" i="1"/>
  <c r="D1754" i="1"/>
  <c r="D1757" i="1"/>
  <c r="D1751" i="1"/>
  <c r="D1765" i="1"/>
  <c r="D1768" i="1"/>
  <c r="D1779" i="1"/>
  <c r="D1778" i="1"/>
  <c r="D1770" i="1"/>
  <c r="D1764" i="1"/>
  <c r="D1777" i="1"/>
  <c r="D1766" i="1"/>
  <c r="D1753" i="1"/>
  <c r="D1758" i="1"/>
  <c r="D1759" i="1"/>
  <c r="D1760" i="1"/>
  <c r="D1776" i="1"/>
  <c r="D1762" i="1"/>
  <c r="D1775" i="1"/>
  <c r="D1761" i="1"/>
  <c r="D1769" i="1"/>
  <c r="D1774" i="1"/>
  <c r="D1773" i="1"/>
  <c r="D1772" i="1"/>
  <c r="D1771" i="1"/>
  <c r="D1749" i="1"/>
  <c r="D1748" i="1"/>
  <c r="D1747" i="1"/>
  <c r="D1746" i="1"/>
  <c r="D1745" i="1"/>
  <c r="D1744" i="1"/>
  <c r="D1743" i="1"/>
  <c r="D1742" i="1"/>
  <c r="D1741" i="1"/>
  <c r="D1740" i="1"/>
  <c r="D1737" i="1"/>
  <c r="D1739" i="1"/>
  <c r="D1738" i="1"/>
  <c r="D1736" i="1"/>
  <c r="D1715" i="1"/>
  <c r="D1713" i="1"/>
  <c r="D1735" i="1"/>
  <c r="D1734" i="1"/>
  <c r="D1733" i="1"/>
  <c r="D1716" i="1"/>
  <c r="D1714" i="1"/>
  <c r="D1717" i="1"/>
  <c r="D1732" i="1"/>
  <c r="D1731" i="1"/>
  <c r="D1721" i="1"/>
  <c r="D1725" i="1"/>
  <c r="D1720" i="1"/>
  <c r="D1730" i="1"/>
  <c r="D1722" i="1"/>
  <c r="D1729" i="1"/>
  <c r="D1718" i="1"/>
  <c r="D1719" i="1"/>
  <c r="D1728" i="1"/>
  <c r="D1727" i="1"/>
  <c r="D1726" i="1"/>
  <c r="D1724" i="1"/>
  <c r="D1723" i="1"/>
  <c r="D1712" i="1"/>
  <c r="D1690" i="1"/>
  <c r="D1711" i="1"/>
  <c r="D1710" i="1"/>
  <c r="D1701" i="1"/>
  <c r="D1693" i="1"/>
  <c r="D1688" i="1"/>
  <c r="D1691" i="1"/>
  <c r="D1686" i="1"/>
  <c r="D1685" i="1"/>
  <c r="D1699" i="1"/>
  <c r="D1703" i="1"/>
  <c r="D1702" i="1"/>
  <c r="D1689" i="1"/>
  <c r="D1705" i="1"/>
  <c r="D1697" i="1"/>
  <c r="D1704" i="1"/>
  <c r="D1709" i="1"/>
  <c r="D1694" i="1"/>
  <c r="D1708" i="1"/>
  <c r="D1692" i="1"/>
  <c r="D1687" i="1"/>
  <c r="D1700" i="1"/>
  <c r="D1695" i="1"/>
  <c r="D1696" i="1"/>
  <c r="D1698" i="1"/>
  <c r="D1707" i="1"/>
  <c r="D1706" i="1"/>
  <c r="D1668" i="1"/>
  <c r="D1684" i="1"/>
  <c r="D1664" i="1"/>
  <c r="D1678" i="1"/>
  <c r="D1676" i="1"/>
  <c r="D1667" i="1"/>
  <c r="D1666" i="1"/>
  <c r="D1669" i="1"/>
  <c r="D1683" i="1"/>
  <c r="D1679" i="1"/>
  <c r="D1674" i="1"/>
  <c r="D1682" i="1"/>
  <c r="D1675" i="1"/>
  <c r="D1670" i="1"/>
  <c r="D1681" i="1"/>
  <c r="D1672" i="1"/>
  <c r="D1665" i="1"/>
  <c r="D1680" i="1"/>
  <c r="D1673" i="1"/>
  <c r="D1671" i="1"/>
  <c r="D1677" i="1"/>
  <c r="D1647" i="1"/>
  <c r="D1650" i="1"/>
  <c r="D1641" i="1"/>
  <c r="D1661" i="1"/>
  <c r="D1659" i="1"/>
  <c r="D1645" i="1"/>
  <c r="D1644" i="1"/>
  <c r="D1642" i="1"/>
  <c r="D1649" i="1"/>
  <c r="D1663" i="1"/>
  <c r="D1658" i="1"/>
  <c r="D1656" i="1"/>
  <c r="D1660" i="1"/>
  <c r="D1655" i="1"/>
  <c r="D1653" i="1"/>
  <c r="D1657" i="1"/>
  <c r="D1646" i="1"/>
  <c r="D1648" i="1"/>
  <c r="D1643" i="1"/>
  <c r="D1652" i="1"/>
  <c r="D1662" i="1"/>
  <c r="D1654" i="1"/>
  <c r="D1651" i="1"/>
  <c r="D1627" i="1"/>
  <c r="D1626" i="1"/>
  <c r="D1623" i="1"/>
  <c r="D1639" i="1"/>
  <c r="D1635" i="1"/>
  <c r="D1624" i="1"/>
  <c r="D1640" i="1"/>
  <c r="D1637" i="1"/>
  <c r="D1638" i="1"/>
  <c r="D1634" i="1"/>
  <c r="D1631" i="1"/>
  <c r="D1632" i="1"/>
  <c r="D1625" i="1"/>
  <c r="D1622" i="1"/>
  <c r="D1630" i="1"/>
  <c r="D1629" i="1"/>
  <c r="D1628" i="1"/>
  <c r="D1633" i="1"/>
  <c r="D1636" i="1"/>
  <c r="D1621" i="1"/>
  <c r="D1610" i="1"/>
  <c r="D1620" i="1"/>
  <c r="D1619" i="1"/>
  <c r="D1617" i="1"/>
  <c r="D1615" i="1"/>
  <c r="D1611" i="1"/>
  <c r="D1618" i="1"/>
  <c r="D1614" i="1"/>
  <c r="D1612" i="1"/>
  <c r="D1613" i="1"/>
  <c r="D1616" i="1"/>
  <c r="D1609" i="1"/>
  <c r="D1594" i="1"/>
  <c r="D1590" i="1"/>
  <c r="D1605" i="1"/>
  <c r="D1608" i="1"/>
  <c r="D1601" i="1"/>
  <c r="D1591" i="1"/>
  <c r="D1589" i="1"/>
  <c r="D1588" i="1"/>
  <c r="D1595" i="1"/>
  <c r="D1587" i="1"/>
  <c r="D1604" i="1"/>
  <c r="D1603" i="1"/>
  <c r="D1598" i="1"/>
  <c r="D1607" i="1"/>
  <c r="D1592" i="1"/>
  <c r="D1593" i="1"/>
  <c r="D1596" i="1"/>
  <c r="D1597" i="1"/>
  <c r="D1600" i="1"/>
  <c r="D1599" i="1"/>
  <c r="D1602" i="1"/>
  <c r="D1606" i="1"/>
  <c r="D1562" i="1"/>
  <c r="D1576" i="1"/>
  <c r="D1586" i="1"/>
  <c r="D1585" i="1"/>
  <c r="D1564" i="1"/>
  <c r="D1563" i="1"/>
  <c r="D1565" i="1"/>
  <c r="D1566" i="1"/>
  <c r="D1561" i="1"/>
  <c r="D1575" i="1"/>
  <c r="D1584" i="1"/>
  <c r="D1579" i="1"/>
  <c r="D1574" i="1"/>
  <c r="D1570" i="1"/>
  <c r="D1583" i="1"/>
  <c r="D1569" i="1"/>
  <c r="D1582" i="1"/>
  <c r="D1581" i="1"/>
  <c r="D1580" i="1"/>
  <c r="D1567" i="1"/>
  <c r="D1571" i="1"/>
  <c r="D1568" i="1"/>
  <c r="D1577" i="1"/>
  <c r="D1572" i="1"/>
  <c r="D1573" i="1"/>
  <c r="D1578" i="1"/>
  <c r="D1537" i="1"/>
  <c r="D1535" i="1"/>
  <c r="D1551" i="1"/>
  <c r="D1543" i="1"/>
  <c r="D1552" i="1"/>
  <c r="D1542" i="1"/>
  <c r="D1538" i="1"/>
  <c r="D1536" i="1"/>
  <c r="D1540" i="1"/>
  <c r="D1533" i="1"/>
  <c r="D1560" i="1"/>
  <c r="D1554" i="1"/>
  <c r="D1555" i="1"/>
  <c r="D1532" i="1"/>
  <c r="D1558" i="1"/>
  <c r="D1553" i="1"/>
  <c r="D1545" i="1"/>
  <c r="D1539" i="1"/>
  <c r="D1559" i="1"/>
  <c r="D1541" i="1"/>
  <c r="D1548" i="1"/>
  <c r="D1546" i="1"/>
  <c r="D1534" i="1"/>
  <c r="D1557" i="1"/>
  <c r="D1544" i="1"/>
  <c r="D1547" i="1"/>
  <c r="D1549" i="1"/>
  <c r="D1550" i="1"/>
  <c r="D1556" i="1"/>
  <c r="D1502" i="1"/>
  <c r="D1512" i="1"/>
  <c r="D1510" i="1"/>
  <c r="D1503" i="1"/>
  <c r="D1522" i="1"/>
  <c r="D1520" i="1"/>
  <c r="D1513" i="1"/>
  <c r="D1506" i="1"/>
  <c r="D1508" i="1"/>
  <c r="D1531" i="1"/>
  <c r="D1530" i="1"/>
  <c r="D1501" i="1"/>
  <c r="D1527" i="1"/>
  <c r="D1524" i="1"/>
  <c r="D1514" i="1"/>
  <c r="D1523" i="1"/>
  <c r="D1505" i="1"/>
  <c r="D1504" i="1"/>
  <c r="D1509" i="1"/>
  <c r="D1511" i="1"/>
  <c r="D1529" i="1"/>
  <c r="D1519" i="1"/>
  <c r="D1515" i="1"/>
  <c r="D1507" i="1"/>
  <c r="D1516" i="1"/>
  <c r="D1518" i="1"/>
  <c r="D1517" i="1"/>
  <c r="D1525" i="1"/>
  <c r="D1528" i="1"/>
  <c r="D1521" i="1"/>
  <c r="D1526" i="1"/>
  <c r="D1485" i="1"/>
  <c r="D1482" i="1"/>
  <c r="D1480" i="1"/>
  <c r="D1500" i="1"/>
  <c r="D1487" i="1"/>
  <c r="D1499" i="1"/>
  <c r="D1498" i="1"/>
  <c r="D1497" i="1"/>
  <c r="D1484" i="1"/>
  <c r="D1490" i="1"/>
  <c r="D1491" i="1"/>
  <c r="D1496" i="1"/>
  <c r="D1492" i="1"/>
  <c r="D1488" i="1"/>
  <c r="D1489" i="1"/>
  <c r="D1495" i="1"/>
  <c r="D1481" i="1"/>
  <c r="D1483" i="1"/>
  <c r="D1494" i="1"/>
  <c r="D1486" i="1"/>
  <c r="D1493" i="1"/>
  <c r="D1464" i="1"/>
  <c r="D1460" i="1"/>
  <c r="D1459" i="1"/>
  <c r="D1467" i="1"/>
  <c r="D1466" i="1"/>
  <c r="D1479" i="1"/>
  <c r="D1465" i="1"/>
  <c r="D1463" i="1"/>
  <c r="D1461" i="1"/>
  <c r="D1462" i="1"/>
  <c r="D1468" i="1"/>
  <c r="D1469" i="1"/>
  <c r="D1478" i="1"/>
  <c r="D1477" i="1"/>
  <c r="D1476" i="1"/>
  <c r="D1475" i="1"/>
  <c r="D1474" i="1"/>
  <c r="D1473" i="1"/>
  <c r="D1472" i="1"/>
  <c r="D1471" i="1"/>
  <c r="D1470" i="1"/>
  <c r="D1458" i="1"/>
  <c r="D1449" i="1"/>
  <c r="D1448" i="1"/>
  <c r="D1444" i="1"/>
  <c r="D1452" i="1"/>
  <c r="D1457" i="1"/>
  <c r="D1450" i="1"/>
  <c r="D1446" i="1"/>
  <c r="D1445" i="1"/>
  <c r="D1447" i="1"/>
  <c r="D1451" i="1"/>
  <c r="D1456" i="1"/>
  <c r="D1455" i="1"/>
  <c r="D1454" i="1"/>
  <c r="D1453" i="1"/>
  <c r="D1418" i="1"/>
  <c r="D1426" i="1"/>
  <c r="D1427" i="1"/>
  <c r="D1422" i="1"/>
  <c r="D1438" i="1"/>
  <c r="D1432" i="1"/>
  <c r="D1430" i="1"/>
  <c r="D1425" i="1"/>
  <c r="D1424" i="1"/>
  <c r="D1423" i="1"/>
  <c r="D1421" i="1"/>
  <c r="D1419" i="1"/>
  <c r="D1420" i="1"/>
  <c r="D1436" i="1"/>
  <c r="D1439" i="1"/>
  <c r="D1429" i="1"/>
  <c r="D1435" i="1"/>
  <c r="D1443" i="1"/>
  <c r="D1442" i="1"/>
  <c r="D1441" i="1"/>
  <c r="D1428" i="1"/>
  <c r="D1431" i="1"/>
  <c r="D1440" i="1"/>
  <c r="D1433" i="1"/>
  <c r="D1434" i="1"/>
  <c r="D1437" i="1"/>
  <c r="D1395" i="1"/>
  <c r="D1417" i="1"/>
  <c r="D1396" i="1"/>
  <c r="D1405" i="1"/>
  <c r="D1416" i="1"/>
  <c r="D1398" i="1"/>
  <c r="D1399" i="1"/>
  <c r="D1397" i="1"/>
  <c r="D1407" i="1"/>
  <c r="D1415" i="1"/>
  <c r="D1411" i="1"/>
  <c r="D1402" i="1"/>
  <c r="D1406" i="1"/>
  <c r="D1401" i="1"/>
  <c r="D1414" i="1"/>
  <c r="D1413" i="1"/>
  <c r="D1409" i="1"/>
  <c r="D1400" i="1"/>
  <c r="D1404" i="1"/>
  <c r="D1403" i="1"/>
  <c r="D1412" i="1"/>
  <c r="D1408" i="1"/>
  <c r="D1410" i="1"/>
  <c r="D1370" i="1"/>
  <c r="D1372" i="1"/>
  <c r="D1394" i="1"/>
  <c r="D1381" i="1"/>
  <c r="D1393" i="1"/>
  <c r="D1392" i="1"/>
  <c r="D1391" i="1"/>
  <c r="D1371" i="1"/>
  <c r="D1390" i="1"/>
  <c r="D1368" i="1"/>
  <c r="D1373" i="1"/>
  <c r="D1387" i="1"/>
  <c r="D1383" i="1"/>
  <c r="D1377" i="1"/>
  <c r="D1389" i="1"/>
  <c r="D1385" i="1"/>
  <c r="D1375" i="1"/>
  <c r="D1374" i="1"/>
  <c r="D1388" i="1"/>
  <c r="D1369" i="1"/>
  <c r="D1376" i="1"/>
  <c r="D1384" i="1"/>
  <c r="D1378" i="1"/>
  <c r="D1379" i="1"/>
  <c r="D1380" i="1"/>
  <c r="D1382" i="1"/>
  <c r="D1386" i="1"/>
  <c r="D1338" i="1"/>
  <c r="D1346" i="1"/>
  <c r="D1342" i="1"/>
  <c r="D1341" i="1"/>
  <c r="D1358" i="1"/>
  <c r="D1352" i="1"/>
  <c r="D1347" i="1"/>
  <c r="D1367" i="1"/>
  <c r="D1343" i="1"/>
  <c r="D1345" i="1"/>
  <c r="D1340" i="1"/>
  <c r="D1366" i="1"/>
  <c r="D1360" i="1"/>
  <c r="D1357" i="1"/>
  <c r="D1337" i="1"/>
  <c r="D1339" i="1"/>
  <c r="D1362" i="1"/>
  <c r="D1359" i="1"/>
  <c r="D1351" i="1"/>
  <c r="D1361" i="1"/>
  <c r="D1344" i="1"/>
  <c r="D1349" i="1"/>
  <c r="D1365" i="1"/>
  <c r="D1348" i="1"/>
  <c r="D1353" i="1"/>
  <c r="D1364" i="1"/>
  <c r="D1350" i="1"/>
  <c r="D1355" i="1"/>
  <c r="D1354" i="1"/>
  <c r="D1356" i="1"/>
  <c r="D1363" i="1"/>
  <c r="D1315" i="1"/>
  <c r="D1313" i="1"/>
  <c r="D1307" i="1"/>
  <c r="D1327" i="1"/>
  <c r="D1321" i="1"/>
  <c r="D1312" i="1"/>
  <c r="D1309" i="1"/>
  <c r="D1314" i="1"/>
  <c r="D1306" i="1"/>
  <c r="D1305" i="1"/>
  <c r="D1336" i="1"/>
  <c r="D1331" i="1"/>
  <c r="D1335" i="1"/>
  <c r="D1334" i="1"/>
  <c r="D1304" i="1"/>
  <c r="D1311" i="1"/>
  <c r="D1333" i="1"/>
  <c r="D1330" i="1"/>
  <c r="D1322" i="1"/>
  <c r="D1325" i="1"/>
  <c r="D1308" i="1"/>
  <c r="D1318" i="1"/>
  <c r="D1316" i="1"/>
  <c r="D1317" i="1"/>
  <c r="D1323" i="1"/>
  <c r="D1310" i="1"/>
  <c r="D1319" i="1"/>
  <c r="D1329" i="1"/>
  <c r="D1320" i="1"/>
  <c r="D1324" i="1"/>
  <c r="D1328" i="1"/>
  <c r="D1326" i="1"/>
  <c r="D1332" i="1"/>
  <c r="D1303" i="1"/>
  <c r="D1272" i="1"/>
  <c r="D1275" i="1"/>
  <c r="D1302" i="1"/>
  <c r="D1301" i="1"/>
  <c r="D1284" i="1"/>
  <c r="D1274" i="1"/>
  <c r="D1278" i="1"/>
  <c r="D1300" i="1"/>
  <c r="D1277" i="1"/>
  <c r="D1270" i="1"/>
  <c r="D1299" i="1"/>
  <c r="D1290" i="1"/>
  <c r="D1298" i="1"/>
  <c r="D1297" i="1"/>
  <c r="D1271" i="1"/>
  <c r="D1276" i="1"/>
  <c r="D1287" i="1"/>
  <c r="D1291" i="1"/>
  <c r="D1283" i="1"/>
  <c r="D1289" i="1"/>
  <c r="D1282" i="1"/>
  <c r="D1273" i="1"/>
  <c r="D1279" i="1"/>
  <c r="D1280" i="1"/>
  <c r="D1281" i="1"/>
  <c r="D1296" i="1"/>
  <c r="D1295" i="1"/>
  <c r="D1294" i="1"/>
  <c r="D1288" i="1"/>
  <c r="D1293" i="1"/>
  <c r="D1286" i="1"/>
  <c r="D1285" i="1"/>
  <c r="D1292" i="1"/>
  <c r="D1269" i="1"/>
  <c r="D1268" i="1"/>
  <c r="D1260" i="1"/>
  <c r="D1267" i="1"/>
  <c r="D1261" i="1"/>
  <c r="D1266" i="1"/>
  <c r="D1265" i="1"/>
  <c r="D1264" i="1"/>
  <c r="D1259" i="1"/>
  <c r="D1263" i="1"/>
  <c r="D1262" i="1"/>
  <c r="D1258" i="1"/>
  <c r="D1257" i="1"/>
  <c r="D1242" i="1"/>
  <c r="D1239" i="1"/>
  <c r="D1249" i="1"/>
  <c r="D1248" i="1"/>
  <c r="D1256" i="1"/>
  <c r="D1241" i="1"/>
  <c r="D1240" i="1"/>
  <c r="D1243" i="1"/>
  <c r="D1251" i="1"/>
  <c r="D1255" i="1"/>
  <c r="D1252" i="1"/>
  <c r="D1245" i="1"/>
  <c r="D1247" i="1"/>
  <c r="D1254" i="1"/>
  <c r="D1253" i="1"/>
  <c r="D1244" i="1"/>
  <c r="D1246" i="1"/>
  <c r="D1250" i="1"/>
  <c r="D1223" i="1"/>
  <c r="D1226" i="1"/>
  <c r="D1222" i="1"/>
  <c r="D1235" i="1"/>
  <c r="D1238" i="1"/>
  <c r="D1227" i="1"/>
  <c r="D1233" i="1"/>
  <c r="D1230" i="1"/>
  <c r="D1229" i="1"/>
  <c r="D1236" i="1"/>
  <c r="D1225" i="1"/>
  <c r="D1224" i="1"/>
  <c r="D1232" i="1"/>
  <c r="D1234" i="1"/>
  <c r="D1228" i="1"/>
  <c r="D1231" i="1"/>
  <c r="D1237" i="1"/>
  <c r="D1221" i="1"/>
  <c r="D1220" i="1"/>
  <c r="D1219" i="1"/>
  <c r="D1205" i="1"/>
  <c r="D1218" i="1"/>
  <c r="D1217" i="1"/>
  <c r="D1204" i="1"/>
  <c r="D1216" i="1"/>
  <c r="D1212" i="1"/>
  <c r="D1206" i="1"/>
  <c r="D1215" i="1"/>
  <c r="D1209" i="1"/>
  <c r="D1203" i="1"/>
  <c r="D1210" i="1"/>
  <c r="D1207" i="1"/>
  <c r="D1208" i="1"/>
  <c r="D1211" i="1"/>
  <c r="D1214" i="1"/>
  <c r="D1213" i="1"/>
  <c r="D1177" i="1"/>
  <c r="D1202" i="1"/>
  <c r="D1201" i="1"/>
  <c r="D1186" i="1"/>
  <c r="D1200" i="1"/>
  <c r="D1199" i="1"/>
  <c r="D1180" i="1"/>
  <c r="D1198" i="1"/>
  <c r="D1176" i="1"/>
  <c r="D1188" i="1"/>
  <c r="D1197" i="1"/>
  <c r="D1196" i="1"/>
  <c r="D1195" i="1"/>
  <c r="D1194" i="1"/>
  <c r="D1193" i="1"/>
  <c r="D1192" i="1"/>
  <c r="D1185" i="1"/>
  <c r="D1183" i="1"/>
  <c r="D1179" i="1"/>
  <c r="D1178" i="1"/>
  <c r="D1182" i="1"/>
  <c r="D1175" i="1"/>
  <c r="D1187" i="1"/>
  <c r="D1181" i="1"/>
  <c r="D1184" i="1"/>
  <c r="D1189" i="1"/>
  <c r="D1191" i="1"/>
  <c r="D1190" i="1"/>
  <c r="D1174" i="1"/>
  <c r="D1173" i="1"/>
  <c r="D1172" i="1"/>
  <c r="D1171" i="1"/>
  <c r="D1144" i="1"/>
  <c r="D1170" i="1"/>
  <c r="D1169" i="1"/>
  <c r="D1168" i="1"/>
  <c r="D1167" i="1"/>
  <c r="D1166" i="1"/>
  <c r="D1165" i="1"/>
  <c r="D1164" i="1"/>
  <c r="D1163" i="1"/>
  <c r="D1162" i="1"/>
  <c r="D1161" i="1"/>
  <c r="D1160" i="1"/>
  <c r="D1159" i="1"/>
  <c r="D1158" i="1"/>
  <c r="D1157" i="1"/>
  <c r="D1156" i="1"/>
  <c r="D1155" i="1"/>
  <c r="D1154" i="1"/>
  <c r="D1153" i="1"/>
  <c r="D1152" i="1"/>
  <c r="D1151" i="1"/>
  <c r="D1150" i="1"/>
  <c r="D1149" i="1"/>
  <c r="D1148" i="1"/>
  <c r="D1147" i="1"/>
  <c r="D1146" i="1"/>
  <c r="D1145" i="1"/>
  <c r="D1143" i="1"/>
  <c r="D1119" i="1"/>
  <c r="D1124" i="1"/>
  <c r="D1128" i="1"/>
  <c r="D1123" i="1"/>
  <c r="D1142" i="1"/>
  <c r="D1141" i="1"/>
  <c r="D1126" i="1"/>
  <c r="D1121" i="1"/>
  <c r="D1120" i="1"/>
  <c r="D1122" i="1"/>
  <c r="D1118" i="1"/>
  <c r="D1140" i="1"/>
  <c r="D1139" i="1"/>
  <c r="D1129" i="1"/>
  <c r="D1138" i="1"/>
  <c r="D1130" i="1"/>
  <c r="D1137" i="1"/>
  <c r="D1136" i="1"/>
  <c r="D1135" i="1"/>
  <c r="D1134" i="1"/>
  <c r="D1133" i="1"/>
  <c r="D1125" i="1"/>
  <c r="D1132" i="1"/>
  <c r="D1127" i="1"/>
  <c r="D1131" i="1"/>
  <c r="D1117" i="1"/>
  <c r="D1116" i="1"/>
  <c r="D1115" i="1"/>
  <c r="D1098" i="1"/>
  <c r="D1114" i="1"/>
  <c r="D1113" i="1"/>
  <c r="D1112" i="1"/>
  <c r="D1111" i="1"/>
  <c r="D1110" i="1"/>
  <c r="D1109" i="1"/>
  <c r="D1108" i="1"/>
  <c r="D1107" i="1"/>
  <c r="D1106" i="1"/>
  <c r="D1099" i="1"/>
  <c r="D1105" i="1"/>
  <c r="D1104" i="1"/>
  <c r="D1093" i="1"/>
  <c r="D1103" i="1"/>
  <c r="D1092" i="1"/>
  <c r="D1094" i="1"/>
  <c r="D1097" i="1"/>
  <c r="D1096" i="1"/>
  <c r="D1102" i="1"/>
  <c r="D1095" i="1"/>
  <c r="D1101" i="1"/>
  <c r="D1100" i="1"/>
  <c r="D1077" i="1"/>
  <c r="D1076" i="1"/>
  <c r="D1074" i="1"/>
  <c r="D1079" i="1"/>
  <c r="D1083" i="1"/>
  <c r="D1080" i="1"/>
  <c r="D1075" i="1"/>
  <c r="D1091" i="1"/>
  <c r="D1078" i="1"/>
  <c r="D1082" i="1"/>
  <c r="D1090" i="1"/>
  <c r="D1089" i="1"/>
  <c r="D1088" i="1"/>
  <c r="D1087" i="1"/>
  <c r="D1086" i="1"/>
  <c r="D1081" i="1"/>
  <c r="D1085" i="1"/>
  <c r="D1084" i="1"/>
  <c r="D1054" i="1"/>
  <c r="D1052" i="1"/>
  <c r="D1049" i="1"/>
  <c r="D1067" i="1"/>
  <c r="D1057" i="1"/>
  <c r="D1073" i="1"/>
  <c r="D1059" i="1"/>
  <c r="D1055" i="1"/>
  <c r="D1050" i="1"/>
  <c r="D1051" i="1"/>
  <c r="D1063" i="1"/>
  <c r="D1065" i="1"/>
  <c r="D1072" i="1"/>
  <c r="D1071" i="1"/>
  <c r="D1066" i="1"/>
  <c r="D1062" i="1"/>
  <c r="D1060" i="1"/>
  <c r="D1053" i="1"/>
  <c r="D1070" i="1"/>
  <c r="D1048" i="1"/>
  <c r="D1056" i="1"/>
  <c r="D1069" i="1"/>
  <c r="D1061" i="1"/>
  <c r="D1058" i="1"/>
  <c r="D1068" i="1"/>
  <c r="D1064" i="1"/>
  <c r="D1047" i="1"/>
  <c r="D1046" i="1"/>
  <c r="D1045" i="1"/>
  <c r="D1044" i="1"/>
  <c r="D1043" i="1"/>
  <c r="D1037" i="1"/>
  <c r="D1038" i="1"/>
  <c r="D1042" i="1"/>
  <c r="D1041" i="1"/>
  <c r="D1040" i="1"/>
  <c r="D1039" i="1"/>
  <c r="D1017" i="1"/>
  <c r="D1036" i="1"/>
  <c r="D1015" i="1"/>
  <c r="D1023" i="1"/>
  <c r="D1031" i="1"/>
  <c r="D1027" i="1"/>
  <c r="D1029" i="1"/>
  <c r="D1018" i="1"/>
  <c r="D1035" i="1"/>
  <c r="D1021" i="1"/>
  <c r="D1013" i="1"/>
  <c r="D1028" i="1"/>
  <c r="D1034" i="1"/>
  <c r="D1026" i="1"/>
  <c r="D1033" i="1"/>
  <c r="D1024" i="1"/>
  <c r="D1016" i="1"/>
  <c r="D1025" i="1"/>
  <c r="D1020" i="1"/>
  <c r="D1014" i="1"/>
  <c r="D1019" i="1"/>
  <c r="D1022" i="1"/>
  <c r="D1032" i="1"/>
  <c r="D1030" i="1"/>
  <c r="D1012" i="1"/>
  <c r="D1011" i="1"/>
  <c r="D1010" i="1"/>
  <c r="D1009" i="1"/>
  <c r="D1005" i="1"/>
  <c r="D1008" i="1"/>
  <c r="D1007" i="1"/>
  <c r="D1006" i="1"/>
  <c r="D991" i="1"/>
  <c r="D1004" i="1"/>
  <c r="D994" i="1"/>
  <c r="D990" i="1"/>
  <c r="D998" i="1"/>
  <c r="D996" i="1"/>
  <c r="D988" i="1"/>
  <c r="D999" i="1"/>
  <c r="D1003" i="1"/>
  <c r="D993" i="1"/>
  <c r="D995" i="1"/>
  <c r="D987" i="1"/>
  <c r="D986" i="1"/>
  <c r="D989" i="1"/>
  <c r="D992" i="1"/>
  <c r="D1001" i="1"/>
  <c r="D997" i="1"/>
  <c r="D1000" i="1"/>
  <c r="D1002" i="1"/>
  <c r="D976" i="1"/>
  <c r="D980" i="1"/>
  <c r="D985" i="1"/>
  <c r="D982" i="1"/>
  <c r="D984" i="1"/>
  <c r="D983" i="1"/>
  <c r="D975" i="1"/>
  <c r="D979" i="1"/>
  <c r="D981" i="1"/>
  <c r="D978" i="1"/>
  <c r="D974" i="1"/>
  <c r="D977" i="1"/>
  <c r="D963" i="1"/>
  <c r="D966" i="1"/>
  <c r="D965" i="1"/>
  <c r="D961" i="1"/>
  <c r="D964" i="1"/>
  <c r="D958" i="1"/>
  <c r="D959" i="1"/>
  <c r="D968" i="1"/>
  <c r="D973" i="1"/>
  <c r="D972" i="1"/>
  <c r="D971" i="1"/>
  <c r="D960" i="1"/>
  <c r="D962" i="1"/>
  <c r="D970" i="1"/>
  <c r="D967" i="1"/>
  <c r="D969" i="1"/>
  <c r="D948" i="1"/>
  <c r="D957" i="1"/>
  <c r="D953" i="1"/>
  <c r="D949" i="1"/>
  <c r="D951" i="1"/>
  <c r="D956" i="1"/>
  <c r="D955" i="1"/>
  <c r="D947" i="1"/>
  <c r="D950" i="1"/>
  <c r="D952" i="1"/>
  <c r="D954" i="1"/>
  <c r="D946" i="1"/>
  <c r="D939" i="1"/>
  <c r="D937" i="1"/>
  <c r="D933" i="1"/>
  <c r="D932" i="1"/>
  <c r="D940" i="1"/>
  <c r="D945" i="1"/>
  <c r="D941" i="1"/>
  <c r="D944" i="1"/>
  <c r="D931" i="1"/>
  <c r="D943" i="1"/>
  <c r="D934" i="1"/>
  <c r="D935" i="1"/>
  <c r="D936" i="1"/>
  <c r="D938" i="1"/>
  <c r="D942" i="1"/>
  <c r="D930" i="1"/>
  <c r="D929" i="1"/>
  <c r="D917" i="1"/>
  <c r="D918" i="1"/>
  <c r="D928" i="1"/>
  <c r="D927" i="1"/>
  <c r="D926" i="1"/>
  <c r="D925" i="1"/>
  <c r="D919" i="1"/>
  <c r="D916" i="1"/>
  <c r="D920" i="1"/>
  <c r="D924" i="1"/>
  <c r="D923" i="1"/>
  <c r="D921" i="1"/>
  <c r="D922" i="1"/>
  <c r="D911" i="1"/>
  <c r="D907" i="1"/>
  <c r="D909" i="1"/>
  <c r="D915" i="1"/>
  <c r="D914" i="1"/>
  <c r="D913" i="1"/>
  <c r="D908" i="1"/>
  <c r="D906" i="1"/>
  <c r="D910" i="1"/>
  <c r="D912" i="1"/>
  <c r="D903" i="1"/>
  <c r="D905" i="1"/>
  <c r="D902" i="1"/>
  <c r="D904" i="1"/>
  <c r="D896" i="1"/>
  <c r="D891" i="1"/>
  <c r="D893" i="1"/>
  <c r="D889" i="1"/>
  <c r="D894" i="1"/>
  <c r="D898" i="1"/>
  <c r="D901" i="1"/>
  <c r="D892" i="1"/>
  <c r="D900" i="1"/>
  <c r="D897" i="1"/>
  <c r="D888" i="1"/>
  <c r="D890" i="1"/>
  <c r="D895" i="1"/>
  <c r="D899" i="1"/>
  <c r="D887" i="1"/>
  <c r="D886" i="1"/>
  <c r="D877" i="1"/>
  <c r="D876" i="1"/>
  <c r="D885" i="1"/>
  <c r="D878" i="1"/>
  <c r="D881" i="1"/>
  <c r="D880" i="1"/>
  <c r="D879" i="1"/>
  <c r="D884" i="1"/>
  <c r="D883" i="1"/>
  <c r="D882" i="1"/>
  <c r="D863" i="1"/>
  <c r="D869" i="1"/>
  <c r="D865" i="1"/>
  <c r="D867" i="1"/>
  <c r="D861" i="1"/>
  <c r="D864" i="1"/>
  <c r="D873" i="1"/>
  <c r="D874" i="1"/>
  <c r="D872" i="1"/>
  <c r="D860" i="1"/>
  <c r="D862" i="1"/>
  <c r="D871" i="1"/>
  <c r="D866" i="1"/>
  <c r="D868" i="1"/>
  <c r="D875" i="1"/>
  <c r="D870" i="1"/>
  <c r="D859" i="1"/>
  <c r="D853" i="1"/>
  <c r="D850" i="1"/>
  <c r="D858" i="1"/>
  <c r="D857" i="1"/>
  <c r="D854" i="1"/>
  <c r="D851" i="1"/>
  <c r="D856" i="1"/>
  <c r="D852" i="1"/>
  <c r="D849" i="1"/>
  <c r="D855" i="1"/>
  <c r="D847" i="1"/>
  <c r="D845" i="1"/>
  <c r="D846" i="1"/>
  <c r="D848" i="1"/>
  <c r="D840" i="1"/>
  <c r="D842" i="1"/>
  <c r="D843" i="1"/>
  <c r="D841" i="1"/>
  <c r="D844" i="1"/>
  <c r="D834" i="1"/>
  <c r="D839" i="1"/>
  <c r="D838" i="1"/>
  <c r="D837" i="1"/>
  <c r="D836" i="1"/>
  <c r="D835" i="1"/>
  <c r="D832" i="1"/>
  <c r="D833" i="1"/>
  <c r="D829" i="1"/>
  <c r="D831" i="1"/>
  <c r="D828" i="1"/>
  <c r="D830" i="1"/>
  <c r="D822" i="1"/>
  <c r="D827" i="1"/>
  <c r="D823" i="1"/>
  <c r="D820" i="1"/>
  <c r="D826" i="1"/>
  <c r="D819" i="1"/>
  <c r="D825" i="1"/>
  <c r="D821" i="1"/>
  <c r="D824" i="1"/>
  <c r="D803" i="1"/>
  <c r="D802" i="1"/>
  <c r="D818" i="1"/>
  <c r="D814" i="1"/>
  <c r="D806" i="1"/>
  <c r="D812" i="1"/>
  <c r="D804" i="1"/>
  <c r="D816" i="1"/>
  <c r="D809" i="1"/>
  <c r="D807" i="1"/>
  <c r="D817" i="1"/>
  <c r="D805" i="1"/>
  <c r="D813" i="1"/>
  <c r="D808" i="1"/>
  <c r="D811" i="1"/>
  <c r="D810" i="1"/>
  <c r="D815" i="1"/>
  <c r="D787" i="1"/>
  <c r="D801" i="1"/>
  <c r="D792" i="1"/>
  <c r="D800" i="1"/>
  <c r="D799" i="1"/>
  <c r="D790" i="1"/>
  <c r="D783" i="1"/>
  <c r="D785" i="1"/>
  <c r="D797" i="1"/>
  <c r="D798" i="1"/>
  <c r="D780" i="1"/>
  <c r="D788" i="1"/>
  <c r="D791" i="1"/>
  <c r="D795" i="1"/>
  <c r="D793" i="1"/>
  <c r="D784" i="1"/>
  <c r="D789" i="1"/>
  <c r="D781" i="1"/>
  <c r="D782" i="1"/>
  <c r="D794" i="1"/>
  <c r="D786" i="1"/>
  <c r="D796" i="1"/>
  <c r="D772" i="1"/>
  <c r="D771" i="1"/>
  <c r="D774" i="1"/>
  <c r="D779" i="1"/>
  <c r="D778" i="1"/>
  <c r="D777" i="1"/>
  <c r="D773" i="1"/>
  <c r="D776" i="1"/>
  <c r="D775" i="1"/>
  <c r="D770" i="1"/>
  <c r="D769" i="1"/>
  <c r="D764" i="1"/>
  <c r="D768" i="1"/>
  <c r="D765" i="1"/>
  <c r="D767" i="1"/>
  <c r="D766" i="1"/>
  <c r="D763" i="1"/>
  <c r="D762" i="1"/>
  <c r="D761" i="1"/>
  <c r="D760" i="1"/>
  <c r="D759" i="1"/>
  <c r="D758" i="1"/>
  <c r="D757" i="1"/>
  <c r="D756" i="1"/>
  <c r="D755" i="1"/>
  <c r="D754" i="1"/>
  <c r="D753" i="1"/>
  <c r="D752" i="1"/>
  <c r="D749" i="1"/>
  <c r="D751" i="1"/>
  <c r="D750" i="1"/>
  <c r="D733" i="1"/>
  <c r="D734" i="1"/>
  <c r="D737" i="1"/>
  <c r="D740" i="1"/>
  <c r="D748" i="1"/>
  <c r="D745" i="1"/>
  <c r="D747" i="1"/>
  <c r="D746" i="1"/>
  <c r="D736" i="1"/>
  <c r="D735" i="1"/>
  <c r="D738" i="1"/>
  <c r="D742" i="1"/>
  <c r="D741" i="1"/>
  <c r="D739" i="1"/>
  <c r="D743" i="1"/>
  <c r="D744" i="1"/>
  <c r="D719" i="1"/>
  <c r="D729" i="1"/>
  <c r="D732" i="1"/>
  <c r="D720" i="1"/>
  <c r="D723" i="1"/>
  <c r="D724" i="1"/>
  <c r="D731" i="1"/>
  <c r="D725" i="1"/>
  <c r="D727" i="1"/>
  <c r="D728" i="1"/>
  <c r="D726" i="1"/>
  <c r="D722" i="1"/>
  <c r="D721" i="1"/>
  <c r="D730" i="1"/>
  <c r="D711" i="1"/>
  <c r="D715" i="1"/>
  <c r="D713" i="1"/>
  <c r="D714" i="1"/>
  <c r="D718" i="1"/>
  <c r="D717" i="1"/>
  <c r="D716" i="1"/>
  <c r="D712" i="1"/>
  <c r="D696" i="1"/>
  <c r="D710" i="1"/>
  <c r="D709" i="1"/>
  <c r="D708" i="1"/>
  <c r="D697" i="1"/>
  <c r="D707" i="1"/>
  <c r="D706" i="1"/>
  <c r="D705" i="1"/>
  <c r="D699" i="1"/>
  <c r="D704" i="1"/>
  <c r="D700" i="1"/>
  <c r="D703" i="1"/>
  <c r="D702" i="1"/>
  <c r="D698" i="1"/>
  <c r="D701" i="1"/>
  <c r="D688" i="1"/>
  <c r="D687" i="1"/>
  <c r="D689" i="1"/>
  <c r="D694" i="1"/>
  <c r="D691" i="1"/>
  <c r="D692" i="1"/>
  <c r="D693" i="1"/>
  <c r="D690" i="1"/>
  <c r="D695" i="1"/>
  <c r="D670" i="1"/>
  <c r="D664" i="1"/>
  <c r="D682" i="1"/>
  <c r="D662" i="1"/>
  <c r="D668" i="1"/>
  <c r="D667" i="1"/>
  <c r="D679" i="1"/>
  <c r="D678" i="1"/>
  <c r="D677" i="1"/>
  <c r="D686" i="1"/>
  <c r="D676" i="1"/>
  <c r="D663" i="1"/>
  <c r="D665" i="1"/>
  <c r="D685" i="1"/>
  <c r="D684" i="1"/>
  <c r="D683" i="1"/>
  <c r="D673" i="1"/>
  <c r="D666" i="1"/>
  <c r="D672" i="1"/>
  <c r="D671" i="1"/>
  <c r="D681" i="1"/>
  <c r="D669" i="1"/>
  <c r="D675" i="1"/>
  <c r="D680" i="1"/>
  <c r="D674" i="1"/>
  <c r="D648" i="1"/>
  <c r="D651" i="1"/>
  <c r="D656" i="1"/>
  <c r="D653" i="1"/>
  <c r="D655" i="1"/>
  <c r="D650" i="1"/>
  <c r="D649" i="1"/>
  <c r="D661" i="1"/>
  <c r="D658" i="1"/>
  <c r="D652" i="1"/>
  <c r="D654" i="1"/>
  <c r="D660" i="1"/>
  <c r="D657" i="1"/>
  <c r="D659" i="1"/>
  <c r="D644" i="1"/>
  <c r="D643" i="1"/>
  <c r="D642" i="1"/>
  <c r="D647" i="1"/>
  <c r="D646" i="1"/>
  <c r="D645" i="1"/>
  <c r="D641" i="1"/>
  <c r="D640" i="1"/>
  <c r="D639" i="1"/>
  <c r="D638" i="1"/>
  <c r="D637" i="1"/>
  <c r="D623" i="1"/>
  <c r="D625" i="1"/>
  <c r="D626" i="1"/>
  <c r="D629" i="1"/>
  <c r="D631" i="1"/>
  <c r="D632" i="1"/>
  <c r="D627" i="1"/>
  <c r="D636" i="1"/>
  <c r="D630" i="1"/>
  <c r="D624" i="1"/>
  <c r="D635" i="1"/>
  <c r="D634" i="1"/>
  <c r="D633" i="1"/>
  <c r="D628" i="1"/>
  <c r="D622" i="1"/>
  <c r="D621" i="1"/>
  <c r="D617" i="1"/>
  <c r="D620" i="1"/>
  <c r="D619" i="1"/>
  <c r="D618" i="1"/>
  <c r="D616" i="1"/>
  <c r="D615" i="1"/>
  <c r="D614" i="1"/>
  <c r="D613" i="1"/>
  <c r="D612" i="1"/>
  <c r="D611" i="1"/>
  <c r="D610" i="1"/>
  <c r="D609" i="1"/>
  <c r="D608" i="1"/>
  <c r="D607" i="1"/>
  <c r="D603" i="1"/>
  <c r="D602" i="1"/>
  <c r="D606" i="1"/>
  <c r="D604" i="1"/>
  <c r="D605" i="1"/>
  <c r="D591" i="1"/>
  <c r="D601" i="1"/>
  <c r="D600" i="1"/>
  <c r="D599" i="1"/>
  <c r="D592" i="1"/>
  <c r="D598" i="1"/>
  <c r="D597" i="1"/>
  <c r="D596" i="1"/>
  <c r="D595" i="1"/>
  <c r="D594" i="1"/>
  <c r="D593" i="1"/>
  <c r="D590" i="1"/>
  <c r="D589" i="1"/>
  <c r="D588" i="1"/>
  <c r="D587" i="1"/>
  <c r="D586" i="1"/>
  <c r="D585" i="1"/>
  <c r="D584" i="1"/>
  <c r="D583" i="1"/>
  <c r="D582" i="1"/>
  <c r="D581" i="1"/>
  <c r="D580" i="1"/>
  <c r="D579" i="1"/>
  <c r="D578" i="1"/>
  <c r="D577" i="1"/>
  <c r="D576" i="1"/>
  <c r="D575" i="1"/>
  <c r="D574" i="1"/>
  <c r="D573" i="1"/>
  <c r="D572" i="1"/>
  <c r="D571" i="1"/>
  <c r="D570" i="1"/>
  <c r="D566" i="1"/>
  <c r="D569" i="1"/>
  <c r="D568" i="1"/>
  <c r="D565" i="1"/>
  <c r="D567" i="1"/>
  <c r="D564" i="1"/>
  <c r="D563" i="1"/>
  <c r="D558" i="1"/>
  <c r="D562" i="1"/>
  <c r="D556" i="1"/>
  <c r="D561" i="1"/>
  <c r="D557" i="1"/>
  <c r="D560" i="1"/>
  <c r="D559" i="1"/>
  <c r="D555" i="1"/>
  <c r="D554" i="1"/>
  <c r="D553" i="1"/>
  <c r="D552" i="1"/>
  <c r="D551" i="1"/>
  <c r="D549" i="1"/>
  <c r="D550" i="1"/>
  <c r="D548" i="1"/>
  <c r="D546" i="1"/>
  <c r="D547" i="1"/>
  <c r="D534" i="1"/>
  <c r="D545" i="1"/>
  <c r="D544" i="1"/>
  <c r="D543" i="1"/>
  <c r="D542" i="1"/>
  <c r="D535" i="1"/>
  <c r="D541" i="1"/>
  <c r="D540" i="1"/>
  <c r="D539" i="1"/>
  <c r="D536" i="1"/>
  <c r="D538" i="1"/>
  <c r="D537" i="1"/>
  <c r="D526" i="1"/>
  <c r="D533" i="1"/>
  <c r="D527" i="1"/>
  <c r="D528" i="1"/>
  <c r="D532" i="1"/>
  <c r="D531" i="1"/>
  <c r="D530" i="1"/>
  <c r="D529" i="1"/>
  <c r="D525" i="1"/>
  <c r="D524" i="1"/>
  <c r="D520" i="1"/>
  <c r="D523" i="1"/>
  <c r="D522" i="1"/>
  <c r="D521" i="1"/>
  <c r="D505" i="1"/>
  <c r="D504" i="1"/>
  <c r="D519" i="1"/>
  <c r="D510" i="1"/>
  <c r="D518" i="1"/>
  <c r="D508" i="1"/>
  <c r="D517" i="1"/>
  <c r="D509" i="1"/>
  <c r="D507" i="1"/>
  <c r="D516" i="1"/>
  <c r="D515" i="1"/>
  <c r="D514" i="1"/>
  <c r="D513" i="1"/>
  <c r="D512" i="1"/>
  <c r="D506" i="1"/>
  <c r="D511" i="1"/>
  <c r="D488" i="1"/>
  <c r="D495" i="1"/>
  <c r="D503" i="1"/>
  <c r="D494" i="1"/>
  <c r="D492" i="1"/>
  <c r="D490" i="1"/>
  <c r="D502" i="1"/>
  <c r="D493" i="1"/>
  <c r="D491" i="1"/>
  <c r="D496" i="1"/>
  <c r="D497" i="1"/>
  <c r="D499" i="1"/>
  <c r="D498" i="1"/>
  <c r="D501" i="1"/>
  <c r="D489" i="1"/>
  <c r="D500" i="1"/>
  <c r="D476" i="1"/>
  <c r="D475" i="1"/>
  <c r="D487" i="1"/>
  <c r="D486" i="1"/>
  <c r="D485" i="1"/>
  <c r="D478" i="1"/>
  <c r="D484" i="1"/>
  <c r="D474" i="1"/>
  <c r="D483" i="1"/>
  <c r="D477" i="1"/>
  <c r="D479" i="1"/>
  <c r="D482" i="1"/>
  <c r="D481" i="1"/>
  <c r="D480" i="1"/>
  <c r="D462" i="1"/>
  <c r="D460" i="1"/>
  <c r="D466" i="1"/>
  <c r="D465" i="1"/>
  <c r="D458" i="1"/>
  <c r="D463" i="1"/>
  <c r="D468" i="1"/>
  <c r="D457" i="1"/>
  <c r="D467" i="1"/>
  <c r="D464" i="1"/>
  <c r="D470" i="1"/>
  <c r="D469" i="1"/>
  <c r="D456" i="1"/>
  <c r="D473" i="1"/>
  <c r="D459" i="1"/>
  <c r="D461" i="1"/>
  <c r="D472" i="1"/>
  <c r="D471" i="1"/>
  <c r="D439" i="1"/>
  <c r="D455" i="1"/>
  <c r="D449" i="1"/>
  <c r="D448" i="1"/>
  <c r="D445" i="1"/>
  <c r="D444" i="1"/>
  <c r="D442" i="1"/>
  <c r="D440" i="1"/>
  <c r="D454" i="1"/>
  <c r="D436" i="1"/>
  <c r="D446" i="1"/>
  <c r="D434" i="1"/>
  <c r="D447" i="1"/>
  <c r="D441" i="1"/>
  <c r="D453" i="1"/>
  <c r="D450" i="1"/>
  <c r="D452" i="1"/>
  <c r="D451" i="1"/>
  <c r="D443" i="1"/>
  <c r="D438" i="1"/>
  <c r="D435" i="1"/>
  <c r="D437" i="1"/>
  <c r="D433" i="1"/>
  <c r="D427" i="1"/>
  <c r="D428" i="1"/>
  <c r="D432" i="1"/>
  <c r="D431" i="1"/>
  <c r="D430" i="1"/>
  <c r="D429" i="1"/>
  <c r="D426" i="1"/>
  <c r="D424" i="1"/>
  <c r="D425" i="1"/>
  <c r="D421" i="1"/>
  <c r="D417" i="1"/>
  <c r="D419" i="1"/>
  <c r="D423" i="1"/>
  <c r="D422" i="1"/>
  <c r="D418" i="1"/>
  <c r="D420" i="1"/>
  <c r="D412" i="1"/>
  <c r="D413" i="1"/>
  <c r="D416" i="1"/>
  <c r="D415" i="1"/>
  <c r="D414" i="1"/>
  <c r="D405" i="1"/>
  <c r="D411" i="1"/>
  <c r="D404" i="1"/>
  <c r="D403" i="1"/>
  <c r="D410" i="1"/>
  <c r="D409" i="1"/>
  <c r="D406" i="1"/>
  <c r="D408" i="1"/>
  <c r="D407" i="1"/>
  <c r="D402" i="1"/>
  <c r="D395" i="1"/>
  <c r="D391" i="1"/>
  <c r="D401" i="1"/>
  <c r="D385" i="1"/>
  <c r="D384" i="1"/>
  <c r="D383" i="1"/>
  <c r="D382" i="1"/>
  <c r="D381" i="1"/>
  <c r="D392" i="1"/>
  <c r="D386" i="1"/>
  <c r="D390" i="1"/>
  <c r="D388" i="1"/>
  <c r="D393" i="1"/>
  <c r="D394" i="1"/>
  <c r="D400" i="1"/>
  <c r="D387" i="1"/>
  <c r="D399" i="1"/>
  <c r="D389" i="1"/>
  <c r="D398" i="1"/>
  <c r="D397" i="1"/>
  <c r="D396" i="1"/>
  <c r="D372" i="1"/>
  <c r="D380" i="1"/>
  <c r="D379" i="1"/>
  <c r="D374" i="1"/>
  <c r="D375" i="1"/>
  <c r="D373" i="1"/>
  <c r="D377" i="1"/>
  <c r="D376" i="1"/>
  <c r="D378" i="1"/>
  <c r="D363" i="1"/>
  <c r="D371" i="1"/>
  <c r="D365" i="1"/>
  <c r="D366" i="1"/>
  <c r="D367" i="1"/>
  <c r="D364" i="1"/>
  <c r="D368" i="1"/>
  <c r="D369" i="1"/>
  <c r="D370" i="1"/>
  <c r="D352" i="1"/>
  <c r="D342" i="1"/>
  <c r="D350" i="1"/>
  <c r="D344" i="1"/>
  <c r="D362" i="1"/>
  <c r="D345" i="1"/>
  <c r="D348" i="1"/>
  <c r="D351" i="1"/>
  <c r="D355" i="1"/>
  <c r="D341" i="1"/>
  <c r="D361" i="1"/>
  <c r="D346" i="1"/>
  <c r="D353" i="1"/>
  <c r="D343" i="1"/>
  <c r="D356" i="1"/>
  <c r="D340" i="1"/>
  <c r="D360" i="1"/>
  <c r="D359" i="1"/>
  <c r="D358" i="1"/>
  <c r="D354" i="1"/>
  <c r="D349" i="1"/>
  <c r="D357" i="1"/>
  <c r="D347" i="1"/>
  <c r="D328" i="1"/>
  <c r="D320" i="1"/>
  <c r="D327" i="1"/>
  <c r="D323" i="1"/>
  <c r="D321" i="1"/>
  <c r="D322" i="1"/>
  <c r="D337" i="1"/>
  <c r="D329" i="1"/>
  <c r="D326" i="1"/>
  <c r="D339" i="1"/>
  <c r="D325" i="1"/>
  <c r="D331" i="1"/>
  <c r="D335" i="1"/>
  <c r="D319" i="1"/>
  <c r="D338" i="1"/>
  <c r="D336" i="1"/>
  <c r="D334" i="1"/>
  <c r="D332" i="1"/>
  <c r="D333" i="1"/>
  <c r="D330" i="1"/>
  <c r="D324" i="1"/>
  <c r="D309" i="1"/>
  <c r="D308" i="1"/>
  <c r="D315" i="1"/>
  <c r="D318" i="1"/>
  <c r="D311" i="1"/>
  <c r="D314" i="1"/>
  <c r="D310" i="1"/>
  <c r="D317" i="1"/>
  <c r="D316" i="1"/>
  <c r="D313" i="1"/>
  <c r="D312" i="1"/>
  <c r="D293" i="1"/>
  <c r="D295" i="1"/>
  <c r="D294" i="1"/>
  <c r="D304" i="1"/>
  <c r="D301" i="1"/>
  <c r="D296" i="1"/>
  <c r="D307" i="1"/>
  <c r="D297" i="1"/>
  <c r="D302" i="1"/>
  <c r="D298" i="1"/>
  <c r="D300" i="1"/>
  <c r="D306" i="1"/>
  <c r="D305" i="1"/>
  <c r="D299" i="1"/>
  <c r="D303" i="1"/>
  <c r="D274" i="1"/>
  <c r="D279" i="1"/>
  <c r="D280" i="1"/>
  <c r="D278" i="1"/>
  <c r="D276" i="1"/>
  <c r="D289" i="1"/>
  <c r="D283" i="1"/>
  <c r="D273" i="1"/>
  <c r="D292" i="1"/>
  <c r="D277" i="1"/>
  <c r="D286" i="1"/>
  <c r="D282" i="1"/>
  <c r="D285" i="1"/>
  <c r="D288" i="1"/>
  <c r="D290" i="1"/>
  <c r="D291" i="1"/>
  <c r="D284" i="1"/>
  <c r="D281" i="1"/>
  <c r="D287" i="1"/>
  <c r="D275" i="1"/>
  <c r="D262" i="1"/>
  <c r="D259" i="1"/>
  <c r="D258" i="1"/>
  <c r="D260" i="1"/>
  <c r="D268" i="1"/>
  <c r="D257" i="1"/>
  <c r="D272" i="1"/>
  <c r="D261" i="1"/>
  <c r="D266" i="1"/>
  <c r="D263" i="1"/>
  <c r="D264" i="1"/>
  <c r="D271" i="1"/>
  <c r="D270" i="1"/>
  <c r="D269" i="1"/>
  <c r="D265" i="1"/>
  <c r="D267" i="1"/>
  <c r="D245" i="1"/>
  <c r="D243" i="1"/>
  <c r="D241" i="1"/>
  <c r="D244" i="1"/>
  <c r="D253" i="1"/>
  <c r="D249" i="1"/>
  <c r="D242" i="1"/>
  <c r="D256" i="1"/>
  <c r="D246" i="1"/>
  <c r="D252" i="1"/>
  <c r="D247" i="1"/>
  <c r="D254" i="1"/>
  <c r="D255" i="1"/>
  <c r="D251" i="1"/>
  <c r="D248" i="1"/>
  <c r="D250" i="1"/>
  <c r="D235" i="1"/>
  <c r="D234" i="1"/>
  <c r="D233" i="1"/>
  <c r="D239" i="1"/>
  <c r="D231" i="1"/>
  <c r="D232" i="1"/>
  <c r="D238" i="1"/>
  <c r="D240" i="1"/>
  <c r="D237" i="1"/>
  <c r="D236" i="1"/>
  <c r="D220" i="1"/>
  <c r="D216" i="1"/>
  <c r="D218" i="1"/>
  <c r="D217" i="1"/>
  <c r="D221" i="1"/>
  <c r="D228" i="1"/>
  <c r="D222" i="1"/>
  <c r="D230" i="1"/>
  <c r="D219" i="1"/>
  <c r="D226" i="1"/>
  <c r="D223" i="1"/>
  <c r="D229" i="1"/>
  <c r="D225" i="1"/>
  <c r="D227" i="1"/>
  <c r="D224" i="1"/>
  <c r="D199" i="1"/>
  <c r="D204" i="1"/>
  <c r="D195" i="1"/>
  <c r="D194" i="1"/>
  <c r="D198" i="1"/>
  <c r="D196" i="1"/>
  <c r="D200" i="1"/>
  <c r="D208" i="1"/>
  <c r="D206" i="1"/>
  <c r="D214" i="1"/>
  <c r="D197" i="1"/>
  <c r="D210" i="1"/>
  <c r="D205" i="1"/>
  <c r="D203" i="1"/>
  <c r="D202" i="1"/>
  <c r="D215" i="1"/>
  <c r="D213" i="1"/>
  <c r="D211" i="1"/>
  <c r="D212" i="1"/>
  <c r="D207" i="1"/>
  <c r="D201" i="1"/>
  <c r="D209" i="1"/>
  <c r="D178" i="1"/>
  <c r="D177" i="1"/>
  <c r="D181" i="1"/>
  <c r="D179" i="1"/>
  <c r="D182" i="1"/>
  <c r="D188" i="1"/>
  <c r="D185" i="1"/>
  <c r="D193" i="1"/>
  <c r="D180" i="1"/>
  <c r="D189" i="1"/>
  <c r="D184" i="1"/>
  <c r="D183" i="1"/>
  <c r="D192" i="1"/>
  <c r="D191" i="1"/>
  <c r="D190" i="1"/>
  <c r="D187" i="1"/>
  <c r="D186" i="1"/>
  <c r="D159" i="1"/>
  <c r="D157" i="1"/>
  <c r="D156" i="1"/>
  <c r="D164" i="1"/>
  <c r="D155" i="1"/>
  <c r="D161" i="1"/>
  <c r="D158" i="1"/>
  <c r="D162" i="1"/>
  <c r="D173" i="1"/>
  <c r="D167" i="1"/>
  <c r="D169" i="1"/>
  <c r="D171" i="1"/>
  <c r="D160" i="1"/>
  <c r="D172" i="1"/>
  <c r="D166" i="1"/>
  <c r="D165" i="1"/>
  <c r="D163" i="1"/>
  <c r="D176" i="1"/>
  <c r="D174" i="1"/>
  <c r="D175" i="1"/>
  <c r="D170" i="1"/>
  <c r="D168" i="1"/>
  <c r="D128" i="1"/>
  <c r="D127" i="1"/>
  <c r="D126" i="1"/>
  <c r="D134" i="1"/>
  <c r="D125" i="1"/>
  <c r="D136" i="1"/>
  <c r="D129" i="1"/>
  <c r="D137" i="1"/>
  <c r="D149" i="1"/>
  <c r="D140" i="1"/>
  <c r="D135" i="1"/>
  <c r="D148" i="1"/>
  <c r="D142" i="1"/>
  <c r="D124" i="1"/>
  <c r="D133" i="1"/>
  <c r="D151" i="1"/>
  <c r="D143" i="1"/>
  <c r="D145" i="1"/>
  <c r="D141" i="1"/>
  <c r="D154" i="1"/>
  <c r="D130" i="1"/>
  <c r="D144" i="1"/>
  <c r="D152" i="1"/>
  <c r="D150" i="1"/>
  <c r="D147" i="1"/>
  <c r="D146" i="1"/>
  <c r="D132" i="1"/>
  <c r="D138" i="1"/>
  <c r="D131" i="1"/>
  <c r="D153" i="1"/>
  <c r="D139" i="1"/>
  <c r="D104" i="1"/>
  <c r="D105" i="1"/>
  <c r="D123" i="1"/>
  <c r="D107" i="1"/>
  <c r="D118" i="1"/>
  <c r="D109" i="1"/>
  <c r="D110" i="1"/>
  <c r="D115" i="1"/>
  <c r="D106" i="1"/>
  <c r="D116" i="1"/>
  <c r="D111" i="1"/>
  <c r="D108" i="1"/>
  <c r="D122" i="1"/>
  <c r="D121" i="1"/>
  <c r="D120" i="1"/>
  <c r="D119" i="1"/>
  <c r="D117" i="1"/>
  <c r="D114" i="1"/>
  <c r="D113" i="1"/>
  <c r="D112" i="1"/>
  <c r="D103" i="1"/>
  <c r="D86" i="1"/>
  <c r="D87" i="1"/>
  <c r="D89" i="1"/>
  <c r="D99" i="1"/>
  <c r="D92" i="1"/>
  <c r="D90" i="1"/>
  <c r="D96" i="1"/>
  <c r="D88" i="1"/>
  <c r="D98" i="1"/>
  <c r="D91" i="1"/>
  <c r="D102" i="1"/>
  <c r="D100" i="1"/>
  <c r="D101" i="1"/>
  <c r="D97" i="1"/>
  <c r="D94" i="1"/>
  <c r="D95" i="1"/>
  <c r="D93" i="1"/>
  <c r="D69" i="1"/>
  <c r="D68" i="1"/>
  <c r="D71" i="1"/>
  <c r="D79" i="1"/>
  <c r="D73" i="1"/>
  <c r="D76" i="1"/>
  <c r="D72" i="1"/>
  <c r="D82" i="1"/>
  <c r="D70" i="1"/>
  <c r="D78" i="1"/>
  <c r="D74" i="1"/>
  <c r="D85" i="1"/>
  <c r="D81" i="1"/>
  <c r="D77" i="1"/>
  <c r="D84" i="1"/>
  <c r="D75" i="1"/>
  <c r="D83" i="1"/>
  <c r="D80" i="1"/>
  <c r="D67" i="1"/>
  <c r="D66" i="1"/>
  <c r="D46" i="1"/>
  <c r="D45" i="1"/>
  <c r="D48" i="1"/>
  <c r="D47" i="1"/>
  <c r="D56" i="1"/>
  <c r="D65" i="1"/>
  <c r="D53" i="1"/>
  <c r="D64" i="1"/>
  <c r="D55" i="1"/>
  <c r="D49" i="1"/>
  <c r="D54" i="1"/>
  <c r="D63" i="1"/>
  <c r="D62" i="1"/>
  <c r="D61" i="1"/>
  <c r="D51" i="1"/>
  <c r="D50" i="1"/>
  <c r="D57" i="1"/>
  <c r="D58" i="1"/>
  <c r="D60" i="1"/>
  <c r="D52" i="1"/>
  <c r="D59" i="1"/>
  <c r="D30" i="1"/>
  <c r="D32" i="1"/>
  <c r="D31" i="1"/>
  <c r="D34" i="1"/>
  <c r="D44" i="1"/>
  <c r="D39" i="1"/>
  <c r="D36" i="1"/>
  <c r="D37" i="1"/>
  <c r="D33" i="1"/>
  <c r="D40" i="1"/>
  <c r="D38" i="1"/>
  <c r="D43" i="1"/>
  <c r="D42" i="1"/>
  <c r="D41" i="1"/>
  <c r="D35" i="1"/>
  <c r="D29" i="1"/>
  <c r="D20" i="1"/>
  <c r="D15" i="1"/>
  <c r="D14" i="1"/>
  <c r="D13" i="1"/>
  <c r="D12" i="1"/>
  <c r="D19" i="1"/>
  <c r="D27" i="1"/>
  <c r="D18" i="1"/>
  <c r="D21" i="1"/>
  <c r="D11" i="1"/>
  <c r="D16" i="1"/>
  <c r="D24" i="1"/>
  <c r="D22" i="1"/>
  <c r="D10" i="1"/>
  <c r="D25" i="1"/>
  <c r="D23" i="1"/>
  <c r="D28" i="1"/>
  <c r="D26" i="1"/>
  <c r="D17" i="1"/>
  <c r="C1821" i="1"/>
  <c r="C1807" i="1"/>
  <c r="C1803" i="1"/>
  <c r="C1808" i="1"/>
  <c r="C1818" i="1"/>
  <c r="C1820" i="1"/>
  <c r="C1815" i="1"/>
  <c r="C1817" i="1"/>
  <c r="C1810" i="1"/>
  <c r="C1816" i="1"/>
  <c r="C1805" i="1"/>
  <c r="C1811" i="1"/>
  <c r="C1812" i="1"/>
  <c r="C1804" i="1"/>
  <c r="C1806" i="1"/>
  <c r="C1809" i="1"/>
  <c r="C1813" i="1"/>
  <c r="C1819" i="1"/>
  <c r="C1814" i="1"/>
  <c r="C1792" i="1"/>
  <c r="C1794" i="1"/>
  <c r="C1791" i="1"/>
  <c r="C1793" i="1"/>
  <c r="C1802" i="1"/>
  <c r="C1801" i="1"/>
  <c r="C1800" i="1"/>
  <c r="C1799" i="1"/>
  <c r="C1798" i="1"/>
  <c r="C1797" i="1"/>
  <c r="C1796" i="1"/>
  <c r="C1795" i="1"/>
  <c r="C1782" i="1"/>
  <c r="C1781" i="1"/>
  <c r="C1790" i="1"/>
  <c r="C1789" i="1"/>
  <c r="C1783" i="1"/>
  <c r="C1788" i="1"/>
  <c r="C1787" i="1"/>
  <c r="C1786" i="1"/>
  <c r="C1785" i="1"/>
  <c r="C1784" i="1"/>
  <c r="C1756" i="1"/>
  <c r="C1755" i="1"/>
  <c r="C1752" i="1"/>
  <c r="C1750" i="1"/>
  <c r="C1767" i="1"/>
  <c r="C1763" i="1"/>
  <c r="C1780" i="1"/>
  <c r="C1754" i="1"/>
  <c r="C1757" i="1"/>
  <c r="C1751" i="1"/>
  <c r="C1765" i="1"/>
  <c r="C1768" i="1"/>
  <c r="C1779" i="1"/>
  <c r="C1778" i="1"/>
  <c r="C1770" i="1"/>
  <c r="C1764" i="1"/>
  <c r="C1777" i="1"/>
  <c r="C1766" i="1"/>
  <c r="C1753" i="1"/>
  <c r="C1758" i="1"/>
  <c r="C1759" i="1"/>
  <c r="C1760" i="1"/>
  <c r="C1776" i="1"/>
  <c r="C1762" i="1"/>
  <c r="C1775" i="1"/>
  <c r="C1761" i="1"/>
  <c r="C1769" i="1"/>
  <c r="C1774" i="1"/>
  <c r="C1773" i="1"/>
  <c r="C1772" i="1"/>
  <c r="C1771" i="1"/>
  <c r="C1749" i="1"/>
  <c r="C1748" i="1"/>
  <c r="C1747" i="1"/>
  <c r="C1746" i="1"/>
  <c r="C1745" i="1"/>
  <c r="C1744" i="1"/>
  <c r="C1743" i="1"/>
  <c r="C1742" i="1"/>
  <c r="C1741" i="1"/>
  <c r="C1740" i="1"/>
  <c r="C1737" i="1"/>
  <c r="C1739" i="1"/>
  <c r="C1738" i="1"/>
  <c r="C1736" i="1"/>
  <c r="C1715" i="1"/>
  <c r="C1713" i="1"/>
  <c r="C1735" i="1"/>
  <c r="C1734" i="1"/>
  <c r="C1733" i="1"/>
  <c r="C1716" i="1"/>
  <c r="C1714" i="1"/>
  <c r="C1717" i="1"/>
  <c r="C1732" i="1"/>
  <c r="C1731" i="1"/>
  <c r="C1721" i="1"/>
  <c r="C1725" i="1"/>
  <c r="C1720" i="1"/>
  <c r="C1730" i="1"/>
  <c r="C1722" i="1"/>
  <c r="C1729" i="1"/>
  <c r="C1718" i="1"/>
  <c r="C1719" i="1"/>
  <c r="C1728" i="1"/>
  <c r="C1727" i="1"/>
  <c r="C1726" i="1"/>
  <c r="C1724" i="1"/>
  <c r="C1723" i="1"/>
  <c r="C1712" i="1"/>
  <c r="C1690" i="1"/>
  <c r="C1711" i="1"/>
  <c r="C1710" i="1"/>
  <c r="C1701" i="1"/>
  <c r="C1693" i="1"/>
  <c r="C1688" i="1"/>
  <c r="C1691" i="1"/>
  <c r="C1686" i="1"/>
  <c r="C1685" i="1"/>
  <c r="C1699" i="1"/>
  <c r="C1703" i="1"/>
  <c r="C1702" i="1"/>
  <c r="C1689" i="1"/>
  <c r="C1705" i="1"/>
  <c r="C1697" i="1"/>
  <c r="C1704" i="1"/>
  <c r="C1709" i="1"/>
  <c r="C1694" i="1"/>
  <c r="C1708" i="1"/>
  <c r="C1692" i="1"/>
  <c r="C1687" i="1"/>
  <c r="C1700" i="1"/>
  <c r="C1695" i="1"/>
  <c r="C1696" i="1"/>
  <c r="C1698" i="1"/>
  <c r="C1707" i="1"/>
  <c r="C1706" i="1"/>
  <c r="C1668" i="1"/>
  <c r="C1684" i="1"/>
  <c r="C1664" i="1"/>
  <c r="C1678" i="1"/>
  <c r="C1676" i="1"/>
  <c r="C1667" i="1"/>
  <c r="C1666" i="1"/>
  <c r="C1669" i="1"/>
  <c r="C1683" i="1"/>
  <c r="C1679" i="1"/>
  <c r="C1674" i="1"/>
  <c r="C1682" i="1"/>
  <c r="C1675" i="1"/>
  <c r="C1670" i="1"/>
  <c r="C1681" i="1"/>
  <c r="C1672" i="1"/>
  <c r="C1665" i="1"/>
  <c r="C1680" i="1"/>
  <c r="C1673" i="1"/>
  <c r="C1671" i="1"/>
  <c r="C1677" i="1"/>
  <c r="C1647" i="1"/>
  <c r="C1650" i="1"/>
  <c r="C1641" i="1"/>
  <c r="C1661" i="1"/>
  <c r="C1659" i="1"/>
  <c r="C1645" i="1"/>
  <c r="C1644" i="1"/>
  <c r="C1642" i="1"/>
  <c r="C1649" i="1"/>
  <c r="C1663" i="1"/>
  <c r="C1658" i="1"/>
  <c r="C1656" i="1"/>
  <c r="C1660" i="1"/>
  <c r="C1655" i="1"/>
  <c r="C1653" i="1"/>
  <c r="C1657" i="1"/>
  <c r="C1646" i="1"/>
  <c r="C1648" i="1"/>
  <c r="C1643" i="1"/>
  <c r="C1652" i="1"/>
  <c r="C1662" i="1"/>
  <c r="C1654" i="1"/>
  <c r="C1651" i="1"/>
  <c r="C1627" i="1"/>
  <c r="C1626" i="1"/>
  <c r="C1623" i="1"/>
  <c r="C1639" i="1"/>
  <c r="C1635" i="1"/>
  <c r="C1624" i="1"/>
  <c r="C1640" i="1"/>
  <c r="C1637" i="1"/>
  <c r="C1638" i="1"/>
  <c r="C1634" i="1"/>
  <c r="C1631" i="1"/>
  <c r="C1632" i="1"/>
  <c r="C1625" i="1"/>
  <c r="C1622" i="1"/>
  <c r="C1630" i="1"/>
  <c r="C1629" i="1"/>
  <c r="C1628" i="1"/>
  <c r="C1633" i="1"/>
  <c r="C1636" i="1"/>
  <c r="C1621" i="1"/>
  <c r="C1610" i="1"/>
  <c r="C1620" i="1"/>
  <c r="C1619" i="1"/>
  <c r="C1617" i="1"/>
  <c r="C1615" i="1"/>
  <c r="C1611" i="1"/>
  <c r="C1618" i="1"/>
  <c r="C1614" i="1"/>
  <c r="C1612" i="1"/>
  <c r="C1613" i="1"/>
  <c r="C1616" i="1"/>
  <c r="C1609" i="1"/>
  <c r="C1594" i="1"/>
  <c r="C1590" i="1"/>
  <c r="C1605" i="1"/>
  <c r="C1608" i="1"/>
  <c r="C1601" i="1"/>
  <c r="C1591" i="1"/>
  <c r="C1589" i="1"/>
  <c r="C1588" i="1"/>
  <c r="C1595" i="1"/>
  <c r="C1587" i="1"/>
  <c r="C1604" i="1"/>
  <c r="C1603" i="1"/>
  <c r="C1598" i="1"/>
  <c r="C1607" i="1"/>
  <c r="C1592" i="1"/>
  <c r="C1593" i="1"/>
  <c r="C1596" i="1"/>
  <c r="C1597" i="1"/>
  <c r="C1600" i="1"/>
  <c r="C1599" i="1"/>
  <c r="C1602" i="1"/>
  <c r="C1606" i="1"/>
  <c r="C1562" i="1"/>
  <c r="C1576" i="1"/>
  <c r="C1586" i="1"/>
  <c r="C1585" i="1"/>
  <c r="C1564" i="1"/>
  <c r="C1563" i="1"/>
  <c r="C1565" i="1"/>
  <c r="C1566" i="1"/>
  <c r="C1561" i="1"/>
  <c r="C1575" i="1"/>
  <c r="C1584" i="1"/>
  <c r="C1579" i="1"/>
  <c r="C1574" i="1"/>
  <c r="C1570" i="1"/>
  <c r="C1583" i="1"/>
  <c r="C1569" i="1"/>
  <c r="C1582" i="1"/>
  <c r="C1581" i="1"/>
  <c r="C1580" i="1"/>
  <c r="C1567" i="1"/>
  <c r="C1571" i="1"/>
  <c r="C1568" i="1"/>
  <c r="C1577" i="1"/>
  <c r="C1572" i="1"/>
  <c r="C1573" i="1"/>
  <c r="C1578" i="1"/>
  <c r="C1537" i="1"/>
  <c r="C1535" i="1"/>
  <c r="C1551" i="1"/>
  <c r="C1543" i="1"/>
  <c r="C1552" i="1"/>
  <c r="C1542" i="1"/>
  <c r="C1538" i="1"/>
  <c r="C1536" i="1"/>
  <c r="C1540" i="1"/>
  <c r="C1533" i="1"/>
  <c r="C1560" i="1"/>
  <c r="C1554" i="1"/>
  <c r="C1555" i="1"/>
  <c r="C1532" i="1"/>
  <c r="C1558" i="1"/>
  <c r="C1553" i="1"/>
  <c r="C1545" i="1"/>
  <c r="C1539" i="1"/>
  <c r="C1559" i="1"/>
  <c r="C1541" i="1"/>
  <c r="C1548" i="1"/>
  <c r="C1546" i="1"/>
  <c r="C1534" i="1"/>
  <c r="C1557" i="1"/>
  <c r="C1544" i="1"/>
  <c r="C1547" i="1"/>
  <c r="C1549" i="1"/>
  <c r="C1550" i="1"/>
  <c r="C1556" i="1"/>
  <c r="C1502" i="1"/>
  <c r="C1512" i="1"/>
  <c r="C1510" i="1"/>
  <c r="C1503" i="1"/>
  <c r="C1522" i="1"/>
  <c r="C1520" i="1"/>
  <c r="C1513" i="1"/>
  <c r="C1506" i="1"/>
  <c r="C1508" i="1"/>
  <c r="C1531" i="1"/>
  <c r="C1530" i="1"/>
  <c r="C1501" i="1"/>
  <c r="C1527" i="1"/>
  <c r="C1524" i="1"/>
  <c r="C1514" i="1"/>
  <c r="C1523" i="1"/>
  <c r="C1505" i="1"/>
  <c r="C1504" i="1"/>
  <c r="C1509" i="1"/>
  <c r="C1511" i="1"/>
  <c r="C1529" i="1"/>
  <c r="C1519" i="1"/>
  <c r="C1515" i="1"/>
  <c r="C1507" i="1"/>
  <c r="C1516" i="1"/>
  <c r="C1518" i="1"/>
  <c r="C1517" i="1"/>
  <c r="C1525" i="1"/>
  <c r="C1528" i="1"/>
  <c r="C1521" i="1"/>
  <c r="C1526" i="1"/>
  <c r="C1485" i="1"/>
  <c r="C1482" i="1"/>
  <c r="C1480" i="1"/>
  <c r="C1500" i="1"/>
  <c r="C1487" i="1"/>
  <c r="C1499" i="1"/>
  <c r="C1498" i="1"/>
  <c r="C1497" i="1"/>
  <c r="C1484" i="1"/>
  <c r="C1490" i="1"/>
  <c r="C1491" i="1"/>
  <c r="C1496" i="1"/>
  <c r="C1492" i="1"/>
  <c r="C1488" i="1"/>
  <c r="C1489" i="1"/>
  <c r="C1495" i="1"/>
  <c r="C1481" i="1"/>
  <c r="C1483" i="1"/>
  <c r="C1494" i="1"/>
  <c r="C1486" i="1"/>
  <c r="C1493" i="1"/>
  <c r="C1464" i="1"/>
  <c r="C1460" i="1"/>
  <c r="C1459" i="1"/>
  <c r="C1467" i="1"/>
  <c r="C1466" i="1"/>
  <c r="C1479" i="1"/>
  <c r="C1465" i="1"/>
  <c r="C1463" i="1"/>
  <c r="C1461" i="1"/>
  <c r="C1462" i="1"/>
  <c r="C1468" i="1"/>
  <c r="C1469" i="1"/>
  <c r="C1478" i="1"/>
  <c r="C1477" i="1"/>
  <c r="C1476" i="1"/>
  <c r="C1475" i="1"/>
  <c r="C1474" i="1"/>
  <c r="C1473" i="1"/>
  <c r="C1472" i="1"/>
  <c r="C1471" i="1"/>
  <c r="C1470" i="1"/>
  <c r="C1458" i="1"/>
  <c r="C1449" i="1"/>
  <c r="C1448" i="1"/>
  <c r="C1444" i="1"/>
  <c r="C1452" i="1"/>
  <c r="C1457" i="1"/>
  <c r="C1450" i="1"/>
  <c r="C1446" i="1"/>
  <c r="C1445" i="1"/>
  <c r="C1447" i="1"/>
  <c r="C1451" i="1"/>
  <c r="C1456" i="1"/>
  <c r="C1455" i="1"/>
  <c r="C1454" i="1"/>
  <c r="C1453" i="1"/>
  <c r="C1418" i="1"/>
  <c r="C1426" i="1"/>
  <c r="C1427" i="1"/>
  <c r="C1422" i="1"/>
  <c r="C1438" i="1"/>
  <c r="C1432" i="1"/>
  <c r="C1430" i="1"/>
  <c r="C1425" i="1"/>
  <c r="C1424" i="1"/>
  <c r="C1423" i="1"/>
  <c r="C1421" i="1"/>
  <c r="C1419" i="1"/>
  <c r="C1420" i="1"/>
  <c r="C1436" i="1"/>
  <c r="C1439" i="1"/>
  <c r="C1429" i="1"/>
  <c r="C1435" i="1"/>
  <c r="C1443" i="1"/>
  <c r="C1442" i="1"/>
  <c r="C1441" i="1"/>
  <c r="C1428" i="1"/>
  <c r="C1431" i="1"/>
  <c r="C1440" i="1"/>
  <c r="C1433" i="1"/>
  <c r="C1434" i="1"/>
  <c r="C1437" i="1"/>
  <c r="C1395" i="1"/>
  <c r="C1417" i="1"/>
  <c r="C1396" i="1"/>
  <c r="C1405" i="1"/>
  <c r="C1416" i="1"/>
  <c r="C1398" i="1"/>
  <c r="C1399" i="1"/>
  <c r="C1397" i="1"/>
  <c r="C1407" i="1"/>
  <c r="C1415" i="1"/>
  <c r="C1411" i="1"/>
  <c r="C1402" i="1"/>
  <c r="C1406" i="1"/>
  <c r="C1401" i="1"/>
  <c r="C1414" i="1"/>
  <c r="C1413" i="1"/>
  <c r="C1409" i="1"/>
  <c r="C1400" i="1"/>
  <c r="C1404" i="1"/>
  <c r="C1403" i="1"/>
  <c r="C1412" i="1"/>
  <c r="C1408" i="1"/>
  <c r="C1410" i="1"/>
  <c r="C1370" i="1"/>
  <c r="C1372" i="1"/>
  <c r="C1394" i="1"/>
  <c r="C1381" i="1"/>
  <c r="C1393" i="1"/>
  <c r="C1392" i="1"/>
  <c r="C1391" i="1"/>
  <c r="C1371" i="1"/>
  <c r="C1390" i="1"/>
  <c r="C1368" i="1"/>
  <c r="C1373" i="1"/>
  <c r="C1387" i="1"/>
  <c r="C1383" i="1"/>
  <c r="C1377" i="1"/>
  <c r="C1389" i="1"/>
  <c r="C1385" i="1"/>
  <c r="C1375" i="1"/>
  <c r="C1374" i="1"/>
  <c r="C1388" i="1"/>
  <c r="C1369" i="1"/>
  <c r="C1376" i="1"/>
  <c r="C1384" i="1"/>
  <c r="C1378" i="1"/>
  <c r="C1379" i="1"/>
  <c r="C1380" i="1"/>
  <c r="C1382" i="1"/>
  <c r="C1386" i="1"/>
  <c r="C1338" i="1"/>
  <c r="C1346" i="1"/>
  <c r="C1342" i="1"/>
  <c r="C1341" i="1"/>
  <c r="C1358" i="1"/>
  <c r="C1352" i="1"/>
  <c r="C1347" i="1"/>
  <c r="C1367" i="1"/>
  <c r="C1343" i="1"/>
  <c r="C1345" i="1"/>
  <c r="C1340" i="1"/>
  <c r="C1366" i="1"/>
  <c r="C1360" i="1"/>
  <c r="C1357" i="1"/>
  <c r="C1337" i="1"/>
  <c r="C1339" i="1"/>
  <c r="C1362" i="1"/>
  <c r="C1359" i="1"/>
  <c r="C1351" i="1"/>
  <c r="C1361" i="1"/>
  <c r="C1344" i="1"/>
  <c r="C1349" i="1"/>
  <c r="C1365" i="1"/>
  <c r="C1348" i="1"/>
  <c r="C1353" i="1"/>
  <c r="C1364" i="1"/>
  <c r="C1350" i="1"/>
  <c r="C1355" i="1"/>
  <c r="C1354" i="1"/>
  <c r="C1356" i="1"/>
  <c r="C1363" i="1"/>
  <c r="C1315" i="1"/>
  <c r="C1313" i="1"/>
  <c r="C1307" i="1"/>
  <c r="C1327" i="1"/>
  <c r="C1321" i="1"/>
  <c r="C1312" i="1"/>
  <c r="C1309" i="1"/>
  <c r="C1314" i="1"/>
  <c r="C1306" i="1"/>
  <c r="C1305" i="1"/>
  <c r="C1336" i="1"/>
  <c r="C1331" i="1"/>
  <c r="C1335" i="1"/>
  <c r="C1334" i="1"/>
  <c r="C1304" i="1"/>
  <c r="C1311" i="1"/>
  <c r="C1333" i="1"/>
  <c r="C1330" i="1"/>
  <c r="C1322" i="1"/>
  <c r="C1325" i="1"/>
  <c r="C1308" i="1"/>
  <c r="C1318" i="1"/>
  <c r="C1316" i="1"/>
  <c r="C1317" i="1"/>
  <c r="C1323" i="1"/>
  <c r="C1310" i="1"/>
  <c r="C1319" i="1"/>
  <c r="C1329" i="1"/>
  <c r="C1320" i="1"/>
  <c r="C1324" i="1"/>
  <c r="C1328" i="1"/>
  <c r="C1326" i="1"/>
  <c r="C1332" i="1"/>
  <c r="C1303" i="1"/>
  <c r="C1272" i="1"/>
  <c r="C1275" i="1"/>
  <c r="C1302" i="1"/>
  <c r="C1301" i="1"/>
  <c r="C1284" i="1"/>
  <c r="C1274" i="1"/>
  <c r="C1278" i="1"/>
  <c r="C1300" i="1"/>
  <c r="C1277" i="1"/>
  <c r="C1270" i="1"/>
  <c r="C1299" i="1"/>
  <c r="C1290" i="1"/>
  <c r="C1298" i="1"/>
  <c r="C1297" i="1"/>
  <c r="C1271" i="1"/>
  <c r="C1276" i="1"/>
  <c r="C1287" i="1"/>
  <c r="C1291" i="1"/>
  <c r="C1283" i="1"/>
  <c r="C1289" i="1"/>
  <c r="C1282" i="1"/>
  <c r="C1273" i="1"/>
  <c r="C1279" i="1"/>
  <c r="C1280" i="1"/>
  <c r="C1281" i="1"/>
  <c r="C1296" i="1"/>
  <c r="C1295" i="1"/>
  <c r="C1294" i="1"/>
  <c r="C1288" i="1"/>
  <c r="C1293" i="1"/>
  <c r="C1286" i="1"/>
  <c r="C1285" i="1"/>
  <c r="C1292" i="1"/>
  <c r="C1269" i="1"/>
  <c r="C1268" i="1"/>
  <c r="C1260" i="1"/>
  <c r="C1267" i="1"/>
  <c r="C1261" i="1"/>
  <c r="C1266" i="1"/>
  <c r="C1265" i="1"/>
  <c r="C1264" i="1"/>
  <c r="C1259" i="1"/>
  <c r="C1263" i="1"/>
  <c r="C1262" i="1"/>
  <c r="C1258" i="1"/>
  <c r="C1257" i="1"/>
  <c r="C1242" i="1"/>
  <c r="C1239" i="1"/>
  <c r="C1249" i="1"/>
  <c r="C1248" i="1"/>
  <c r="C1256" i="1"/>
  <c r="C1241" i="1"/>
  <c r="C1240" i="1"/>
  <c r="C1243" i="1"/>
  <c r="C1251" i="1"/>
  <c r="C1255" i="1"/>
  <c r="C1252" i="1"/>
  <c r="C1245" i="1"/>
  <c r="C1247" i="1"/>
  <c r="C1254" i="1"/>
  <c r="C1253" i="1"/>
  <c r="C1244" i="1"/>
  <c r="C1246" i="1"/>
  <c r="C1250" i="1"/>
  <c r="C1223" i="1"/>
  <c r="C1226" i="1"/>
  <c r="C1222" i="1"/>
  <c r="C1235" i="1"/>
  <c r="C1238" i="1"/>
  <c r="C1227" i="1"/>
  <c r="C1233" i="1"/>
  <c r="C1230" i="1"/>
  <c r="C1229" i="1"/>
  <c r="C1236" i="1"/>
  <c r="C1225" i="1"/>
  <c r="C1224" i="1"/>
  <c r="C1232" i="1"/>
  <c r="C1234" i="1"/>
  <c r="C1228" i="1"/>
  <c r="C1231" i="1"/>
  <c r="C1237" i="1"/>
  <c r="C1221" i="1"/>
  <c r="C1220" i="1"/>
  <c r="C1219" i="1"/>
  <c r="C1205" i="1"/>
  <c r="C1218" i="1"/>
  <c r="C1217" i="1"/>
  <c r="C1204" i="1"/>
  <c r="C1216" i="1"/>
  <c r="C1212" i="1"/>
  <c r="C1206" i="1"/>
  <c r="C1215" i="1"/>
  <c r="C1209" i="1"/>
  <c r="C1203" i="1"/>
  <c r="C1210" i="1"/>
  <c r="C1207" i="1"/>
  <c r="C1208" i="1"/>
  <c r="C1211" i="1"/>
  <c r="C1214" i="1"/>
  <c r="C1213" i="1"/>
  <c r="C1177" i="1"/>
  <c r="C1202" i="1"/>
  <c r="C1201" i="1"/>
  <c r="C1186" i="1"/>
  <c r="C1200" i="1"/>
  <c r="C1199" i="1"/>
  <c r="C1180" i="1"/>
  <c r="C1198" i="1"/>
  <c r="C1176" i="1"/>
  <c r="C1188" i="1"/>
  <c r="C1197" i="1"/>
  <c r="C1196" i="1"/>
  <c r="C1195" i="1"/>
  <c r="C1194" i="1"/>
  <c r="C1193" i="1"/>
  <c r="C1192" i="1"/>
  <c r="C1185" i="1"/>
  <c r="C1183" i="1"/>
  <c r="C1179" i="1"/>
  <c r="C1178" i="1"/>
  <c r="C1182" i="1"/>
  <c r="C1175" i="1"/>
  <c r="C1187" i="1"/>
  <c r="C1181" i="1"/>
  <c r="C1184" i="1"/>
  <c r="C1189" i="1"/>
  <c r="C1191" i="1"/>
  <c r="C1190" i="1"/>
  <c r="C1174" i="1"/>
  <c r="C1173" i="1"/>
  <c r="C1172" i="1"/>
  <c r="C1171" i="1"/>
  <c r="C1144" i="1"/>
  <c r="C1170" i="1"/>
  <c r="C1169" i="1"/>
  <c r="C1168" i="1"/>
  <c r="C1167" i="1"/>
  <c r="C1166" i="1"/>
  <c r="C1165" i="1"/>
  <c r="C1164" i="1"/>
  <c r="C1163" i="1"/>
  <c r="C1162" i="1"/>
  <c r="C1161" i="1"/>
  <c r="C1160" i="1"/>
  <c r="C1159" i="1"/>
  <c r="C1158" i="1"/>
  <c r="C1157" i="1"/>
  <c r="C1156" i="1"/>
  <c r="C1155" i="1"/>
  <c r="C1154" i="1"/>
  <c r="C1153" i="1"/>
  <c r="C1152" i="1"/>
  <c r="C1151" i="1"/>
  <c r="C1150" i="1"/>
  <c r="C1149" i="1"/>
  <c r="C1148" i="1"/>
  <c r="C1147" i="1"/>
  <c r="C1146" i="1"/>
  <c r="C1145" i="1"/>
  <c r="C1143" i="1"/>
  <c r="C1119" i="1"/>
  <c r="C1124" i="1"/>
  <c r="C1128" i="1"/>
  <c r="C1123" i="1"/>
  <c r="C1142" i="1"/>
  <c r="C1141" i="1"/>
  <c r="C1126" i="1"/>
  <c r="C1121" i="1"/>
  <c r="C1120" i="1"/>
  <c r="C1122" i="1"/>
  <c r="C1118" i="1"/>
  <c r="C1140" i="1"/>
  <c r="C1139" i="1"/>
  <c r="C1129" i="1"/>
  <c r="C1138" i="1"/>
  <c r="C1130" i="1"/>
  <c r="C1137" i="1"/>
  <c r="C1136" i="1"/>
  <c r="C1135" i="1"/>
  <c r="C1134" i="1"/>
  <c r="C1133" i="1"/>
  <c r="C1125" i="1"/>
  <c r="C1132" i="1"/>
  <c r="C1127" i="1"/>
  <c r="C1131" i="1"/>
  <c r="C1117" i="1"/>
  <c r="C1116" i="1"/>
  <c r="C1115" i="1"/>
  <c r="C1098" i="1"/>
  <c r="C1114" i="1"/>
  <c r="C1113" i="1"/>
  <c r="C1112" i="1"/>
  <c r="C1111" i="1"/>
  <c r="C1110" i="1"/>
  <c r="C1109" i="1"/>
  <c r="C1108" i="1"/>
  <c r="C1107" i="1"/>
  <c r="C1106" i="1"/>
  <c r="C1099" i="1"/>
  <c r="C1105" i="1"/>
  <c r="C1104" i="1"/>
  <c r="C1093" i="1"/>
  <c r="C1103" i="1"/>
  <c r="C1092" i="1"/>
  <c r="C1094" i="1"/>
  <c r="C1097" i="1"/>
  <c r="C1096" i="1"/>
  <c r="C1102" i="1"/>
  <c r="C1095" i="1"/>
  <c r="C1101" i="1"/>
  <c r="C1100" i="1"/>
  <c r="C1077" i="1"/>
  <c r="C1076" i="1"/>
  <c r="C1074" i="1"/>
  <c r="C1079" i="1"/>
  <c r="C1083" i="1"/>
  <c r="C1080" i="1"/>
  <c r="C1075" i="1"/>
  <c r="C1091" i="1"/>
  <c r="C1078" i="1"/>
  <c r="C1082" i="1"/>
  <c r="C1090" i="1"/>
  <c r="C1089" i="1"/>
  <c r="C1088" i="1"/>
  <c r="C1087" i="1"/>
  <c r="C1086" i="1"/>
  <c r="C1081" i="1"/>
  <c r="C1085" i="1"/>
  <c r="C1084" i="1"/>
  <c r="C1054" i="1"/>
  <c r="C1052" i="1"/>
  <c r="C1049" i="1"/>
  <c r="C1067" i="1"/>
  <c r="C1057" i="1"/>
  <c r="C1073" i="1"/>
  <c r="C1059" i="1"/>
  <c r="C1055" i="1"/>
  <c r="C1050" i="1"/>
  <c r="C1051" i="1"/>
  <c r="C1063" i="1"/>
  <c r="C1065" i="1"/>
  <c r="C1072" i="1"/>
  <c r="C1071" i="1"/>
  <c r="C1066" i="1"/>
  <c r="C1062" i="1"/>
  <c r="C1060" i="1"/>
  <c r="C1053" i="1"/>
  <c r="C1070" i="1"/>
  <c r="C1048" i="1"/>
  <c r="C1056" i="1"/>
  <c r="C1069" i="1"/>
  <c r="C1061" i="1"/>
  <c r="C1058" i="1"/>
  <c r="C1068" i="1"/>
  <c r="C1064" i="1"/>
  <c r="C1047" i="1"/>
  <c r="C1046" i="1"/>
  <c r="C1045" i="1"/>
  <c r="C1044" i="1"/>
  <c r="C1043" i="1"/>
  <c r="C1037" i="1"/>
  <c r="C1038" i="1"/>
  <c r="C1042" i="1"/>
  <c r="C1041" i="1"/>
  <c r="C1040" i="1"/>
  <c r="C1039" i="1"/>
  <c r="C1017" i="1"/>
  <c r="C1036" i="1"/>
  <c r="C1015" i="1"/>
  <c r="C1023" i="1"/>
  <c r="C1031" i="1"/>
  <c r="C1027" i="1"/>
  <c r="C1029" i="1"/>
  <c r="C1018" i="1"/>
  <c r="C1035" i="1"/>
  <c r="C1021" i="1"/>
  <c r="C1013" i="1"/>
  <c r="C1028" i="1"/>
  <c r="C1034" i="1"/>
  <c r="C1026" i="1"/>
  <c r="C1033" i="1"/>
  <c r="C1024" i="1"/>
  <c r="C1016" i="1"/>
  <c r="C1025" i="1"/>
  <c r="C1020" i="1"/>
  <c r="C1014" i="1"/>
  <c r="C1019" i="1"/>
  <c r="C1022" i="1"/>
  <c r="C1032" i="1"/>
  <c r="C1030" i="1"/>
  <c r="C1012" i="1"/>
  <c r="C1011" i="1"/>
  <c r="C1010" i="1"/>
  <c r="C1009" i="1"/>
  <c r="C1005" i="1"/>
  <c r="C1008" i="1"/>
  <c r="C1007" i="1"/>
  <c r="C1006" i="1"/>
  <c r="C991" i="1"/>
  <c r="C1004" i="1"/>
  <c r="C994" i="1"/>
  <c r="C990" i="1"/>
  <c r="C998" i="1"/>
  <c r="C996" i="1"/>
  <c r="C988" i="1"/>
  <c r="C999" i="1"/>
  <c r="C1003" i="1"/>
  <c r="C993" i="1"/>
  <c r="C995" i="1"/>
  <c r="C987" i="1"/>
  <c r="C986" i="1"/>
  <c r="C989" i="1"/>
  <c r="C992" i="1"/>
  <c r="C1001" i="1"/>
  <c r="C997" i="1"/>
  <c r="C1000" i="1"/>
  <c r="C1002" i="1"/>
  <c r="C976" i="1"/>
  <c r="C980" i="1"/>
  <c r="C985" i="1"/>
  <c r="C982" i="1"/>
  <c r="C984" i="1"/>
  <c r="C983" i="1"/>
  <c r="C975" i="1"/>
  <c r="C979" i="1"/>
  <c r="C981" i="1"/>
  <c r="C978" i="1"/>
  <c r="C974" i="1"/>
  <c r="C977" i="1"/>
  <c r="C963" i="1"/>
  <c r="C966" i="1"/>
  <c r="C965" i="1"/>
  <c r="C961" i="1"/>
  <c r="C964" i="1"/>
  <c r="C958" i="1"/>
  <c r="C959" i="1"/>
  <c r="C968" i="1"/>
  <c r="C973" i="1"/>
  <c r="C972" i="1"/>
  <c r="C971" i="1"/>
  <c r="C960" i="1"/>
  <c r="C962" i="1"/>
  <c r="C970" i="1"/>
  <c r="C967" i="1"/>
  <c r="C969" i="1"/>
  <c r="C948" i="1"/>
  <c r="C957" i="1"/>
  <c r="C953" i="1"/>
  <c r="C949" i="1"/>
  <c r="C951" i="1"/>
  <c r="C956" i="1"/>
  <c r="C955" i="1"/>
  <c r="C947" i="1"/>
  <c r="C950" i="1"/>
  <c r="C952" i="1"/>
  <c r="C954" i="1"/>
  <c r="C946" i="1"/>
  <c r="C939" i="1"/>
  <c r="C937" i="1"/>
  <c r="C933" i="1"/>
  <c r="C932" i="1"/>
  <c r="C940" i="1"/>
  <c r="C945" i="1"/>
  <c r="C941" i="1"/>
  <c r="C944" i="1"/>
  <c r="C931" i="1"/>
  <c r="C943" i="1"/>
  <c r="C934" i="1"/>
  <c r="C935" i="1"/>
  <c r="C936" i="1"/>
  <c r="C938" i="1"/>
  <c r="C942" i="1"/>
  <c r="C930" i="1"/>
  <c r="C929" i="1"/>
  <c r="C917" i="1"/>
  <c r="C918" i="1"/>
  <c r="C928" i="1"/>
  <c r="C927" i="1"/>
  <c r="C926" i="1"/>
  <c r="C925" i="1"/>
  <c r="C919" i="1"/>
  <c r="C916" i="1"/>
  <c r="C920" i="1"/>
  <c r="C924" i="1"/>
  <c r="C923" i="1"/>
  <c r="C921" i="1"/>
  <c r="C922" i="1"/>
  <c r="C911" i="1"/>
  <c r="C907" i="1"/>
  <c r="C909" i="1"/>
  <c r="C915" i="1"/>
  <c r="C914" i="1"/>
  <c r="C913" i="1"/>
  <c r="C908" i="1"/>
  <c r="C906" i="1"/>
  <c r="C910" i="1"/>
  <c r="C912" i="1"/>
  <c r="C903" i="1"/>
  <c r="C905" i="1"/>
  <c r="C902" i="1"/>
  <c r="C904" i="1"/>
  <c r="C896" i="1"/>
  <c r="C891" i="1"/>
  <c r="C893" i="1"/>
  <c r="C889" i="1"/>
  <c r="C894" i="1"/>
  <c r="C898" i="1"/>
  <c r="C901" i="1"/>
  <c r="C892" i="1"/>
  <c r="C900" i="1"/>
  <c r="C897" i="1"/>
  <c r="C888" i="1"/>
  <c r="C890" i="1"/>
  <c r="C895" i="1"/>
  <c r="C899" i="1"/>
  <c r="C887" i="1"/>
  <c r="C886" i="1"/>
  <c r="C877" i="1"/>
  <c r="C876" i="1"/>
  <c r="C885" i="1"/>
  <c r="C878" i="1"/>
  <c r="C881" i="1"/>
  <c r="C880" i="1"/>
  <c r="C879" i="1"/>
  <c r="C884" i="1"/>
  <c r="C883" i="1"/>
  <c r="C882" i="1"/>
  <c r="C863" i="1"/>
  <c r="C869" i="1"/>
  <c r="C865" i="1"/>
  <c r="C867" i="1"/>
  <c r="C861" i="1"/>
  <c r="C864" i="1"/>
  <c r="C873" i="1"/>
  <c r="C874" i="1"/>
  <c r="C872" i="1"/>
  <c r="C860" i="1"/>
  <c r="C862" i="1"/>
  <c r="C871" i="1"/>
  <c r="C866" i="1"/>
  <c r="C868" i="1"/>
  <c r="C875" i="1"/>
  <c r="C870" i="1"/>
  <c r="C859" i="1"/>
  <c r="C853" i="1"/>
  <c r="C850" i="1"/>
  <c r="C858" i="1"/>
  <c r="C857" i="1"/>
  <c r="C854" i="1"/>
  <c r="C851" i="1"/>
  <c r="C856" i="1"/>
  <c r="C852" i="1"/>
  <c r="C849" i="1"/>
  <c r="C855" i="1"/>
  <c r="C847" i="1"/>
  <c r="C845" i="1"/>
  <c r="C846" i="1"/>
  <c r="C848" i="1"/>
  <c r="C840" i="1"/>
  <c r="C842" i="1"/>
  <c r="C843" i="1"/>
  <c r="C841" i="1"/>
  <c r="C844" i="1"/>
  <c r="C834" i="1"/>
  <c r="C839" i="1"/>
  <c r="C838" i="1"/>
  <c r="C837" i="1"/>
  <c r="C836" i="1"/>
  <c r="C835" i="1"/>
  <c r="C832" i="1"/>
  <c r="C833" i="1"/>
  <c r="C829" i="1"/>
  <c r="C831" i="1"/>
  <c r="C828" i="1"/>
  <c r="C830" i="1"/>
  <c r="C822" i="1"/>
  <c r="C827" i="1"/>
  <c r="C823" i="1"/>
  <c r="C820" i="1"/>
  <c r="C826" i="1"/>
  <c r="C819" i="1"/>
  <c r="C825" i="1"/>
  <c r="C821" i="1"/>
  <c r="C824" i="1"/>
  <c r="C803" i="1"/>
  <c r="C802" i="1"/>
  <c r="C818" i="1"/>
  <c r="C814" i="1"/>
  <c r="C806" i="1"/>
  <c r="C812" i="1"/>
  <c r="C804" i="1"/>
  <c r="C816" i="1"/>
  <c r="C809" i="1"/>
  <c r="C807" i="1"/>
  <c r="C817" i="1"/>
  <c r="C805" i="1"/>
  <c r="C813" i="1"/>
  <c r="C808" i="1"/>
  <c r="C811" i="1"/>
  <c r="C810" i="1"/>
  <c r="C815" i="1"/>
  <c r="C787" i="1"/>
  <c r="C801" i="1"/>
  <c r="C792" i="1"/>
  <c r="C800" i="1"/>
  <c r="C799" i="1"/>
  <c r="C790" i="1"/>
  <c r="C783" i="1"/>
  <c r="C785" i="1"/>
  <c r="C797" i="1"/>
  <c r="C798" i="1"/>
  <c r="C780" i="1"/>
  <c r="C788" i="1"/>
  <c r="C791" i="1"/>
  <c r="C795" i="1"/>
  <c r="C793" i="1"/>
  <c r="C784" i="1"/>
  <c r="C789" i="1"/>
  <c r="C781" i="1"/>
  <c r="C782" i="1"/>
  <c r="C794" i="1"/>
  <c r="C786" i="1"/>
  <c r="C796" i="1"/>
  <c r="C772" i="1"/>
  <c r="C771" i="1"/>
  <c r="C774" i="1"/>
  <c r="C779" i="1"/>
  <c r="C778" i="1"/>
  <c r="C777" i="1"/>
  <c r="C773" i="1"/>
  <c r="C776" i="1"/>
  <c r="C775" i="1"/>
  <c r="C770" i="1"/>
  <c r="C769" i="1"/>
  <c r="C764" i="1"/>
  <c r="C768" i="1"/>
  <c r="C765" i="1"/>
  <c r="C767" i="1"/>
  <c r="C766" i="1"/>
  <c r="C763" i="1"/>
  <c r="C762" i="1"/>
  <c r="C761" i="1"/>
  <c r="C760" i="1"/>
  <c r="C759" i="1"/>
  <c r="C758" i="1"/>
  <c r="C757" i="1"/>
  <c r="C756" i="1"/>
  <c r="C755" i="1"/>
  <c r="C754" i="1"/>
  <c r="C753" i="1"/>
  <c r="C752" i="1"/>
  <c r="C749" i="1"/>
  <c r="C751" i="1"/>
  <c r="C750" i="1"/>
  <c r="C733" i="1"/>
  <c r="C734" i="1"/>
  <c r="C737" i="1"/>
  <c r="C740" i="1"/>
  <c r="C748" i="1"/>
  <c r="C745" i="1"/>
  <c r="C747" i="1"/>
  <c r="C746" i="1"/>
  <c r="C736" i="1"/>
  <c r="C735" i="1"/>
  <c r="C738" i="1"/>
  <c r="C742" i="1"/>
  <c r="C741" i="1"/>
  <c r="C739" i="1"/>
  <c r="C743" i="1"/>
  <c r="C744" i="1"/>
  <c r="C719" i="1"/>
  <c r="C729" i="1"/>
  <c r="C732" i="1"/>
  <c r="C720" i="1"/>
  <c r="C723" i="1"/>
  <c r="C724" i="1"/>
  <c r="C731" i="1"/>
  <c r="C725" i="1"/>
  <c r="C727" i="1"/>
  <c r="C728" i="1"/>
  <c r="C726" i="1"/>
  <c r="C722" i="1"/>
  <c r="C721" i="1"/>
  <c r="C730" i="1"/>
  <c r="C711" i="1"/>
  <c r="C715" i="1"/>
  <c r="C713" i="1"/>
  <c r="C714" i="1"/>
  <c r="C718" i="1"/>
  <c r="C717" i="1"/>
  <c r="C716" i="1"/>
  <c r="C712" i="1"/>
  <c r="C696" i="1"/>
  <c r="C710" i="1"/>
  <c r="C709" i="1"/>
  <c r="C708" i="1"/>
  <c r="C697" i="1"/>
  <c r="C707" i="1"/>
  <c r="C706" i="1"/>
  <c r="C705" i="1"/>
  <c r="C699" i="1"/>
  <c r="C704" i="1"/>
  <c r="C700" i="1"/>
  <c r="C703" i="1"/>
  <c r="C702" i="1"/>
  <c r="C698" i="1"/>
  <c r="C701" i="1"/>
  <c r="C688" i="1"/>
  <c r="C687" i="1"/>
  <c r="C689" i="1"/>
  <c r="C694" i="1"/>
  <c r="C691" i="1"/>
  <c r="C692" i="1"/>
  <c r="C693" i="1"/>
  <c r="C690" i="1"/>
  <c r="C695" i="1"/>
  <c r="C670" i="1"/>
  <c r="C664" i="1"/>
  <c r="C682" i="1"/>
  <c r="C662" i="1"/>
  <c r="C668" i="1"/>
  <c r="C667" i="1"/>
  <c r="C679" i="1"/>
  <c r="C678" i="1"/>
  <c r="C677" i="1"/>
  <c r="C686" i="1"/>
  <c r="C676" i="1"/>
  <c r="C663" i="1"/>
  <c r="C665" i="1"/>
  <c r="C685" i="1"/>
  <c r="C684" i="1"/>
  <c r="C683" i="1"/>
  <c r="C673" i="1"/>
  <c r="C666" i="1"/>
  <c r="C672" i="1"/>
  <c r="C671" i="1"/>
  <c r="C681" i="1"/>
  <c r="C669" i="1"/>
  <c r="C675" i="1"/>
  <c r="C680" i="1"/>
  <c r="C674" i="1"/>
  <c r="C648" i="1"/>
  <c r="C651" i="1"/>
  <c r="C656" i="1"/>
  <c r="C653" i="1"/>
  <c r="C655" i="1"/>
  <c r="C650" i="1"/>
  <c r="C649" i="1"/>
  <c r="C661" i="1"/>
  <c r="C658" i="1"/>
  <c r="C652" i="1"/>
  <c r="C654" i="1"/>
  <c r="C660" i="1"/>
  <c r="C657" i="1"/>
  <c r="C659" i="1"/>
  <c r="C644" i="1"/>
  <c r="C643" i="1"/>
  <c r="C642" i="1"/>
  <c r="C647" i="1"/>
  <c r="C646" i="1"/>
  <c r="C645" i="1"/>
  <c r="C641" i="1"/>
  <c r="C640" i="1"/>
  <c r="C639" i="1"/>
  <c r="C638" i="1"/>
  <c r="C637" i="1"/>
  <c r="C623" i="1"/>
  <c r="C625" i="1"/>
  <c r="C626" i="1"/>
  <c r="C629" i="1"/>
  <c r="C631" i="1"/>
  <c r="C632" i="1"/>
  <c r="C627" i="1"/>
  <c r="C636" i="1"/>
  <c r="C630" i="1"/>
  <c r="C624" i="1"/>
  <c r="C635" i="1"/>
  <c r="C634" i="1"/>
  <c r="C633" i="1"/>
  <c r="C628" i="1"/>
  <c r="C622" i="1"/>
  <c r="C621" i="1"/>
  <c r="C617" i="1"/>
  <c r="C620" i="1"/>
  <c r="C619" i="1"/>
  <c r="C618" i="1"/>
  <c r="C616" i="1"/>
  <c r="C615" i="1"/>
  <c r="C614" i="1"/>
  <c r="C613" i="1"/>
  <c r="C612" i="1"/>
  <c r="C611" i="1"/>
  <c r="C610" i="1"/>
  <c r="C609" i="1"/>
  <c r="C608" i="1"/>
  <c r="C607" i="1"/>
  <c r="C603" i="1"/>
  <c r="C602" i="1"/>
  <c r="C606" i="1"/>
  <c r="C604" i="1"/>
  <c r="C605" i="1"/>
  <c r="C591" i="1"/>
  <c r="C601" i="1"/>
  <c r="C600" i="1"/>
  <c r="C599" i="1"/>
  <c r="C592" i="1"/>
  <c r="C598" i="1"/>
  <c r="C597" i="1"/>
  <c r="C596" i="1"/>
  <c r="C595" i="1"/>
  <c r="C594" i="1"/>
  <c r="C593" i="1"/>
  <c r="C590" i="1"/>
  <c r="C589" i="1"/>
  <c r="C588" i="1"/>
  <c r="C587" i="1"/>
  <c r="C586" i="1"/>
  <c r="C585" i="1"/>
  <c r="C584" i="1"/>
  <c r="C583" i="1"/>
  <c r="C582" i="1"/>
  <c r="C581" i="1"/>
  <c r="C580" i="1"/>
  <c r="C579" i="1"/>
  <c r="C578" i="1"/>
  <c r="C577" i="1"/>
  <c r="C576" i="1"/>
  <c r="C575" i="1"/>
  <c r="C574" i="1"/>
  <c r="C573" i="1"/>
  <c r="C572" i="1"/>
  <c r="C571" i="1"/>
  <c r="C570" i="1"/>
  <c r="C566" i="1"/>
  <c r="C569" i="1"/>
  <c r="C568" i="1"/>
  <c r="C565" i="1"/>
  <c r="C567" i="1"/>
  <c r="C564" i="1"/>
  <c r="C563" i="1"/>
  <c r="C558" i="1"/>
  <c r="C562" i="1"/>
  <c r="C556" i="1"/>
  <c r="C561" i="1"/>
  <c r="C557" i="1"/>
  <c r="C560" i="1"/>
  <c r="C559" i="1"/>
  <c r="C555" i="1"/>
  <c r="C554" i="1"/>
  <c r="C553" i="1"/>
  <c r="C552" i="1"/>
  <c r="C551" i="1"/>
  <c r="C549" i="1"/>
  <c r="C550" i="1"/>
  <c r="C548" i="1"/>
  <c r="C546" i="1"/>
  <c r="C547" i="1"/>
  <c r="C534" i="1"/>
  <c r="C545" i="1"/>
  <c r="C544" i="1"/>
  <c r="C543" i="1"/>
  <c r="C542" i="1"/>
  <c r="C535" i="1"/>
  <c r="C541" i="1"/>
  <c r="C540" i="1"/>
  <c r="C539" i="1"/>
  <c r="C536" i="1"/>
  <c r="C538" i="1"/>
  <c r="C537" i="1"/>
  <c r="C526" i="1"/>
  <c r="C533" i="1"/>
  <c r="C527" i="1"/>
  <c r="C528" i="1"/>
  <c r="C532" i="1"/>
  <c r="C531" i="1"/>
  <c r="C530" i="1"/>
  <c r="C529" i="1"/>
  <c r="C525" i="1"/>
  <c r="C524" i="1"/>
  <c r="C520" i="1"/>
  <c r="C523" i="1"/>
  <c r="C522" i="1"/>
  <c r="C521" i="1"/>
  <c r="C505" i="1"/>
  <c r="C504" i="1"/>
  <c r="C519" i="1"/>
  <c r="C510" i="1"/>
  <c r="C518" i="1"/>
  <c r="C508" i="1"/>
  <c r="C517" i="1"/>
  <c r="C509" i="1"/>
  <c r="C507" i="1"/>
  <c r="C516" i="1"/>
  <c r="C515" i="1"/>
  <c r="C514" i="1"/>
  <c r="C513" i="1"/>
  <c r="C512" i="1"/>
  <c r="C506" i="1"/>
  <c r="C511" i="1"/>
  <c r="C488" i="1"/>
  <c r="C495" i="1"/>
  <c r="C503" i="1"/>
  <c r="C494" i="1"/>
  <c r="C492" i="1"/>
  <c r="C490" i="1"/>
  <c r="C502" i="1"/>
  <c r="C493" i="1"/>
  <c r="C491" i="1"/>
  <c r="C496" i="1"/>
  <c r="C497" i="1"/>
  <c r="C499" i="1"/>
  <c r="C498" i="1"/>
  <c r="C501" i="1"/>
  <c r="C489" i="1"/>
  <c r="C500" i="1"/>
  <c r="C476" i="1"/>
  <c r="C475" i="1"/>
  <c r="C487" i="1"/>
  <c r="C486" i="1"/>
  <c r="C485" i="1"/>
  <c r="C478" i="1"/>
  <c r="C484" i="1"/>
  <c r="C474" i="1"/>
  <c r="C483" i="1"/>
  <c r="C477" i="1"/>
  <c r="C479" i="1"/>
  <c r="C482" i="1"/>
  <c r="C481" i="1"/>
  <c r="C480" i="1"/>
  <c r="C462" i="1"/>
  <c r="C460" i="1"/>
  <c r="C466" i="1"/>
  <c r="C465" i="1"/>
  <c r="C458" i="1"/>
  <c r="C463" i="1"/>
  <c r="C468" i="1"/>
  <c r="C457" i="1"/>
  <c r="C467" i="1"/>
  <c r="C464" i="1"/>
  <c r="C470" i="1"/>
  <c r="C469" i="1"/>
  <c r="C456" i="1"/>
  <c r="C473" i="1"/>
  <c r="C459" i="1"/>
  <c r="C461" i="1"/>
  <c r="C472" i="1"/>
  <c r="C471" i="1"/>
  <c r="C439" i="1"/>
  <c r="C455" i="1"/>
  <c r="C449" i="1"/>
  <c r="C448" i="1"/>
  <c r="C445" i="1"/>
  <c r="C444" i="1"/>
  <c r="C442" i="1"/>
  <c r="C440" i="1"/>
  <c r="C454" i="1"/>
  <c r="C436" i="1"/>
  <c r="C446" i="1"/>
  <c r="C434" i="1"/>
  <c r="C447" i="1"/>
  <c r="C441" i="1"/>
  <c r="C453" i="1"/>
  <c r="C450" i="1"/>
  <c r="C452" i="1"/>
  <c r="C451" i="1"/>
  <c r="C443" i="1"/>
  <c r="C438" i="1"/>
  <c r="C435" i="1"/>
  <c r="C437" i="1"/>
  <c r="C433" i="1"/>
  <c r="C427" i="1"/>
  <c r="C428" i="1"/>
  <c r="C432" i="1"/>
  <c r="C431" i="1"/>
  <c r="C430" i="1"/>
  <c r="C429" i="1"/>
  <c r="C426" i="1"/>
  <c r="C424" i="1"/>
  <c r="C425" i="1"/>
  <c r="C421" i="1"/>
  <c r="C417" i="1"/>
  <c r="C419" i="1"/>
  <c r="C423" i="1"/>
  <c r="C422" i="1"/>
  <c r="C418" i="1"/>
  <c r="C420" i="1"/>
  <c r="C412" i="1"/>
  <c r="C413" i="1"/>
  <c r="C416" i="1"/>
  <c r="C415" i="1"/>
  <c r="C414" i="1"/>
  <c r="C405" i="1"/>
  <c r="C411" i="1"/>
  <c r="C404" i="1"/>
  <c r="C403" i="1"/>
  <c r="C410" i="1"/>
  <c r="C409" i="1"/>
  <c r="C406" i="1"/>
  <c r="C408" i="1"/>
  <c r="C407" i="1"/>
  <c r="C402" i="1"/>
  <c r="C395" i="1"/>
  <c r="C391" i="1"/>
  <c r="C401" i="1"/>
  <c r="C385" i="1"/>
  <c r="C384" i="1"/>
  <c r="C383" i="1"/>
  <c r="C382" i="1"/>
  <c r="C381" i="1"/>
  <c r="C392" i="1"/>
  <c r="C386" i="1"/>
  <c r="C390" i="1"/>
  <c r="C388" i="1"/>
  <c r="C393" i="1"/>
  <c r="C394" i="1"/>
  <c r="C400" i="1"/>
  <c r="C387" i="1"/>
  <c r="C399" i="1"/>
  <c r="C389" i="1"/>
  <c r="C398" i="1"/>
  <c r="C397" i="1"/>
  <c r="C396" i="1"/>
  <c r="C372" i="1"/>
  <c r="C380" i="1"/>
  <c r="C379" i="1"/>
  <c r="C374" i="1"/>
  <c r="C375" i="1"/>
  <c r="C373" i="1"/>
  <c r="C377" i="1"/>
  <c r="C376" i="1"/>
  <c r="C378" i="1"/>
  <c r="C363" i="1"/>
  <c r="C371" i="1"/>
  <c r="C365" i="1"/>
  <c r="C366" i="1"/>
  <c r="C367" i="1"/>
  <c r="C364" i="1"/>
  <c r="C368" i="1"/>
  <c r="C369" i="1"/>
  <c r="C370" i="1"/>
  <c r="C352" i="1"/>
  <c r="C342" i="1"/>
  <c r="C350" i="1"/>
  <c r="C344" i="1"/>
  <c r="C362" i="1"/>
  <c r="C345" i="1"/>
  <c r="C348" i="1"/>
  <c r="C351" i="1"/>
  <c r="C355" i="1"/>
  <c r="C341" i="1"/>
  <c r="C361" i="1"/>
  <c r="C346" i="1"/>
  <c r="C353" i="1"/>
  <c r="C343" i="1"/>
  <c r="C356" i="1"/>
  <c r="C340" i="1"/>
  <c r="C360" i="1"/>
  <c r="C359" i="1"/>
  <c r="C358" i="1"/>
  <c r="C354" i="1"/>
  <c r="C349" i="1"/>
  <c r="C357" i="1"/>
  <c r="C347" i="1"/>
  <c r="C328" i="1"/>
  <c r="C320" i="1"/>
  <c r="C327" i="1"/>
  <c r="C323" i="1"/>
  <c r="C321" i="1"/>
  <c r="C322" i="1"/>
  <c r="C337" i="1"/>
  <c r="C329" i="1"/>
  <c r="C326" i="1"/>
  <c r="C339" i="1"/>
  <c r="C325" i="1"/>
  <c r="C331" i="1"/>
  <c r="C335" i="1"/>
  <c r="C319" i="1"/>
  <c r="C338" i="1"/>
  <c r="C336" i="1"/>
  <c r="C334" i="1"/>
  <c r="C332" i="1"/>
  <c r="C333" i="1"/>
  <c r="C330" i="1"/>
  <c r="C324" i="1"/>
  <c r="C309" i="1"/>
  <c r="C308" i="1"/>
  <c r="C315" i="1"/>
  <c r="C318" i="1"/>
  <c r="C311" i="1"/>
  <c r="C314" i="1"/>
  <c r="C310" i="1"/>
  <c r="C317" i="1"/>
  <c r="C316" i="1"/>
  <c r="C313" i="1"/>
  <c r="C312" i="1"/>
  <c r="C293" i="1"/>
  <c r="C295" i="1"/>
  <c r="C294" i="1"/>
  <c r="C304" i="1"/>
  <c r="C301" i="1"/>
  <c r="C296" i="1"/>
  <c r="C307" i="1"/>
  <c r="C297" i="1"/>
  <c r="C302" i="1"/>
  <c r="C298" i="1"/>
  <c r="C300" i="1"/>
  <c r="C306" i="1"/>
  <c r="C305" i="1"/>
  <c r="C299" i="1"/>
  <c r="C303" i="1"/>
  <c r="C274" i="1"/>
  <c r="C279" i="1"/>
  <c r="C280" i="1"/>
  <c r="C278" i="1"/>
  <c r="C276" i="1"/>
  <c r="C289" i="1"/>
  <c r="C283" i="1"/>
  <c r="C273" i="1"/>
  <c r="C292" i="1"/>
  <c r="C277" i="1"/>
  <c r="C286" i="1"/>
  <c r="C282" i="1"/>
  <c r="C285" i="1"/>
  <c r="C288" i="1"/>
  <c r="C290" i="1"/>
  <c r="C291" i="1"/>
  <c r="C284" i="1"/>
  <c r="C281" i="1"/>
  <c r="C287" i="1"/>
  <c r="C275" i="1"/>
  <c r="C262" i="1"/>
  <c r="C259" i="1"/>
  <c r="C258" i="1"/>
  <c r="C260" i="1"/>
  <c r="C268" i="1"/>
  <c r="C257" i="1"/>
  <c r="C272" i="1"/>
  <c r="C261" i="1"/>
  <c r="C266" i="1"/>
  <c r="C263" i="1"/>
  <c r="C264" i="1"/>
  <c r="C271" i="1"/>
  <c r="C270" i="1"/>
  <c r="C269" i="1"/>
  <c r="C265" i="1"/>
  <c r="C267" i="1"/>
  <c r="C245" i="1"/>
  <c r="C243" i="1"/>
  <c r="C241" i="1"/>
  <c r="C244" i="1"/>
  <c r="C253" i="1"/>
  <c r="C249" i="1"/>
  <c r="C242" i="1"/>
  <c r="C256" i="1"/>
  <c r="C246" i="1"/>
  <c r="C252" i="1"/>
  <c r="C247" i="1"/>
  <c r="C254" i="1"/>
  <c r="C255" i="1"/>
  <c r="C251" i="1"/>
  <c r="C248" i="1"/>
  <c r="C250" i="1"/>
  <c r="C235" i="1"/>
  <c r="C234" i="1"/>
  <c r="C233" i="1"/>
  <c r="C239" i="1"/>
  <c r="C231" i="1"/>
  <c r="C232" i="1"/>
  <c r="C238" i="1"/>
  <c r="C240" i="1"/>
  <c r="C237" i="1"/>
  <c r="C236" i="1"/>
  <c r="C220" i="1"/>
  <c r="C216" i="1"/>
  <c r="C218" i="1"/>
  <c r="C217" i="1"/>
  <c r="C221" i="1"/>
  <c r="C228" i="1"/>
  <c r="C222" i="1"/>
  <c r="C230" i="1"/>
  <c r="C219" i="1"/>
  <c r="C226" i="1"/>
  <c r="C223" i="1"/>
  <c r="C229" i="1"/>
  <c r="C225" i="1"/>
  <c r="C227" i="1"/>
  <c r="C224" i="1"/>
  <c r="C199" i="1"/>
  <c r="C204" i="1"/>
  <c r="C195" i="1"/>
  <c r="C194" i="1"/>
  <c r="C198" i="1"/>
  <c r="C196" i="1"/>
  <c r="C200" i="1"/>
  <c r="C208" i="1"/>
  <c r="C206" i="1"/>
  <c r="C214" i="1"/>
  <c r="C197" i="1"/>
  <c r="C210" i="1"/>
  <c r="C205" i="1"/>
  <c r="C203" i="1"/>
  <c r="C202" i="1"/>
  <c r="C215" i="1"/>
  <c r="C213" i="1"/>
  <c r="C211" i="1"/>
  <c r="C212" i="1"/>
  <c r="C207" i="1"/>
  <c r="C201" i="1"/>
  <c r="C209" i="1"/>
  <c r="C178" i="1"/>
  <c r="C177" i="1"/>
  <c r="C181" i="1"/>
  <c r="C179" i="1"/>
  <c r="C182" i="1"/>
  <c r="C188" i="1"/>
  <c r="C185" i="1"/>
  <c r="C193" i="1"/>
  <c r="C180" i="1"/>
  <c r="C189" i="1"/>
  <c r="C184" i="1"/>
  <c r="C183" i="1"/>
  <c r="C192" i="1"/>
  <c r="C191" i="1"/>
  <c r="C190" i="1"/>
  <c r="C187" i="1"/>
  <c r="C186" i="1"/>
  <c r="C159" i="1"/>
  <c r="C157" i="1"/>
  <c r="C156" i="1"/>
  <c r="C164" i="1"/>
  <c r="C155" i="1"/>
  <c r="C161" i="1"/>
  <c r="C158" i="1"/>
  <c r="C162" i="1"/>
  <c r="C173" i="1"/>
  <c r="C167" i="1"/>
  <c r="C169" i="1"/>
  <c r="C171" i="1"/>
  <c r="C160" i="1"/>
  <c r="C172" i="1"/>
  <c r="C166" i="1"/>
  <c r="C165" i="1"/>
  <c r="C163" i="1"/>
  <c r="C176" i="1"/>
  <c r="C174" i="1"/>
  <c r="C175" i="1"/>
  <c r="C170" i="1"/>
  <c r="C168" i="1"/>
  <c r="C128" i="1"/>
  <c r="C127" i="1"/>
  <c r="C126" i="1"/>
  <c r="C134" i="1"/>
  <c r="C125" i="1"/>
  <c r="C136" i="1"/>
  <c r="C129" i="1"/>
  <c r="C137" i="1"/>
  <c r="C149" i="1"/>
  <c r="C140" i="1"/>
  <c r="C135" i="1"/>
  <c r="C148" i="1"/>
  <c r="C142" i="1"/>
  <c r="C124" i="1"/>
  <c r="C133" i="1"/>
  <c r="C151" i="1"/>
  <c r="C143" i="1"/>
  <c r="C145" i="1"/>
  <c r="C141" i="1"/>
  <c r="C154" i="1"/>
  <c r="C130" i="1"/>
  <c r="C144" i="1"/>
  <c r="C152" i="1"/>
  <c r="C150" i="1"/>
  <c r="C147" i="1"/>
  <c r="C146" i="1"/>
  <c r="C132" i="1"/>
  <c r="C138" i="1"/>
  <c r="C131" i="1"/>
  <c r="C153" i="1"/>
  <c r="C139" i="1"/>
  <c r="C104" i="1"/>
  <c r="C105" i="1"/>
  <c r="C123" i="1"/>
  <c r="C107" i="1"/>
  <c r="C118" i="1"/>
  <c r="C109" i="1"/>
  <c r="C110" i="1"/>
  <c r="C115" i="1"/>
  <c r="C106" i="1"/>
  <c r="C116" i="1"/>
  <c r="C111" i="1"/>
  <c r="C108" i="1"/>
  <c r="C122" i="1"/>
  <c r="C121" i="1"/>
  <c r="C120" i="1"/>
  <c r="C119" i="1"/>
  <c r="C117" i="1"/>
  <c r="C114" i="1"/>
  <c r="C113" i="1"/>
  <c r="C112" i="1"/>
  <c r="C103" i="1"/>
  <c r="C86" i="1"/>
  <c r="C87" i="1"/>
  <c r="C89" i="1"/>
  <c r="C99" i="1"/>
  <c r="C92" i="1"/>
  <c r="C90" i="1"/>
  <c r="C96" i="1"/>
  <c r="C88" i="1"/>
  <c r="C98" i="1"/>
  <c r="C91" i="1"/>
  <c r="C102" i="1"/>
  <c r="C100" i="1"/>
  <c r="C101" i="1"/>
  <c r="C97" i="1"/>
  <c r="C94" i="1"/>
  <c r="C95" i="1"/>
  <c r="C93" i="1"/>
  <c r="C69" i="1"/>
  <c r="C68" i="1"/>
  <c r="C71" i="1"/>
  <c r="C79" i="1"/>
  <c r="C73" i="1"/>
  <c r="C76" i="1"/>
  <c r="C72" i="1"/>
  <c r="C82" i="1"/>
  <c r="C70" i="1"/>
  <c r="C78" i="1"/>
  <c r="C74" i="1"/>
  <c r="C85" i="1"/>
  <c r="C81" i="1"/>
  <c r="C77" i="1"/>
  <c r="C84" i="1"/>
  <c r="C75" i="1"/>
  <c r="C83" i="1"/>
  <c r="C80" i="1"/>
  <c r="C67" i="1"/>
  <c r="C66" i="1"/>
  <c r="C46" i="1"/>
  <c r="C45" i="1"/>
  <c r="C48" i="1"/>
  <c r="C47" i="1"/>
  <c r="C56" i="1"/>
  <c r="C65" i="1"/>
  <c r="C53" i="1"/>
  <c r="C64" i="1"/>
  <c r="C55" i="1"/>
  <c r="C49" i="1"/>
  <c r="C54" i="1"/>
  <c r="C63" i="1"/>
  <c r="C62" i="1"/>
  <c r="C61" i="1"/>
  <c r="C51" i="1"/>
  <c r="C50" i="1"/>
  <c r="C57" i="1"/>
  <c r="C58" i="1"/>
  <c r="C60" i="1"/>
  <c r="C52" i="1"/>
  <c r="C59" i="1"/>
  <c r="C30" i="1"/>
  <c r="C32" i="1"/>
  <c r="C31" i="1"/>
  <c r="C34" i="1"/>
  <c r="C44" i="1"/>
  <c r="C39" i="1"/>
  <c r="C36" i="1"/>
  <c r="C37" i="1"/>
  <c r="C33" i="1"/>
  <c r="C40" i="1"/>
  <c r="C38" i="1"/>
  <c r="C43" i="1"/>
  <c r="C42" i="1"/>
  <c r="C41" i="1"/>
  <c r="C35" i="1"/>
  <c r="C29" i="1"/>
  <c r="C20" i="1"/>
  <c r="C15" i="1"/>
  <c r="C14" i="1"/>
  <c r="C13" i="1"/>
  <c r="C12" i="1"/>
  <c r="C19" i="1"/>
  <c r="C27" i="1"/>
  <c r="C18" i="1"/>
  <c r="C21" i="1"/>
  <c r="C11" i="1"/>
  <c r="C16" i="1"/>
  <c r="C24" i="1"/>
  <c r="C22" i="1"/>
  <c r="C10" i="1"/>
  <c r="C25" i="1"/>
  <c r="C23" i="1"/>
  <c r="C28" i="1"/>
  <c r="C26" i="1"/>
  <c r="C17" i="1"/>
  <c r="B1821" i="1"/>
  <c r="B1807" i="1"/>
  <c r="B1803" i="1"/>
  <c r="B1808" i="1"/>
  <c r="B1818" i="1"/>
  <c r="B1820" i="1"/>
  <c r="B1815" i="1"/>
  <c r="B1817" i="1"/>
  <c r="B1810" i="1"/>
  <c r="B1816" i="1"/>
  <c r="B1805" i="1"/>
  <c r="B1811" i="1"/>
  <c r="B1812" i="1"/>
  <c r="B1804" i="1"/>
  <c r="B1806" i="1"/>
  <c r="B1809" i="1"/>
  <c r="B1813" i="1"/>
  <c r="B1819" i="1"/>
  <c r="B1814" i="1"/>
  <c r="B1792" i="1"/>
  <c r="B1794" i="1"/>
  <c r="B1791" i="1"/>
  <c r="B1793" i="1"/>
  <c r="B1802" i="1"/>
  <c r="B1801" i="1"/>
  <c r="B1800" i="1"/>
  <c r="B1799" i="1"/>
  <c r="B1798" i="1"/>
  <c r="B1797" i="1"/>
  <c r="B1796" i="1"/>
  <c r="B1795" i="1"/>
  <c r="B1782" i="1"/>
  <c r="B1781" i="1"/>
  <c r="B1790" i="1"/>
  <c r="B1789" i="1"/>
  <c r="B1783" i="1"/>
  <c r="B1788" i="1"/>
  <c r="B1787" i="1"/>
  <c r="B1786" i="1"/>
  <c r="B1785" i="1"/>
  <c r="B1784" i="1"/>
  <c r="B1756" i="1"/>
  <c r="B1755" i="1"/>
  <c r="B1752" i="1"/>
  <c r="B1750" i="1"/>
  <c r="B1767" i="1"/>
  <c r="B1763" i="1"/>
  <c r="B1780" i="1"/>
  <c r="B1754" i="1"/>
  <c r="B1757" i="1"/>
  <c r="B1751" i="1"/>
  <c r="B1765" i="1"/>
  <c r="B1768" i="1"/>
  <c r="B1779" i="1"/>
  <c r="B1778" i="1"/>
  <c r="B1770" i="1"/>
  <c r="B1764" i="1"/>
  <c r="B1777" i="1"/>
  <c r="B1766" i="1"/>
  <c r="B1753" i="1"/>
  <c r="B1758" i="1"/>
  <c r="B1759" i="1"/>
  <c r="B1760" i="1"/>
  <c r="B1776" i="1"/>
  <c r="B1762" i="1"/>
  <c r="B1775" i="1"/>
  <c r="B1761" i="1"/>
  <c r="B1769" i="1"/>
  <c r="B1774" i="1"/>
  <c r="B1773" i="1"/>
  <c r="B1772" i="1"/>
  <c r="B1771" i="1"/>
  <c r="B1749" i="1"/>
  <c r="B1748" i="1"/>
  <c r="B1747" i="1"/>
  <c r="B1746" i="1"/>
  <c r="B1745" i="1"/>
  <c r="B1744" i="1"/>
  <c r="B1743" i="1"/>
  <c r="B1742" i="1"/>
  <c r="B1741" i="1"/>
  <c r="B1740" i="1"/>
  <c r="B1737" i="1"/>
  <c r="B1739" i="1"/>
  <c r="B1738" i="1"/>
  <c r="B1736" i="1"/>
  <c r="B1715" i="1"/>
  <c r="B1713" i="1"/>
  <c r="B1735" i="1"/>
  <c r="B1734" i="1"/>
  <c r="B1733" i="1"/>
  <c r="B1716" i="1"/>
  <c r="B1714" i="1"/>
  <c r="B1717" i="1"/>
  <c r="B1732" i="1"/>
  <c r="B1731" i="1"/>
  <c r="B1721" i="1"/>
  <c r="B1725" i="1"/>
  <c r="B1720" i="1"/>
  <c r="B1730" i="1"/>
  <c r="B1722" i="1"/>
  <c r="B1729" i="1"/>
  <c r="B1718" i="1"/>
  <c r="B1719" i="1"/>
  <c r="B1728" i="1"/>
  <c r="B1727" i="1"/>
  <c r="B1726" i="1"/>
  <c r="B1724" i="1"/>
  <c r="B1723" i="1"/>
  <c r="B1712" i="1"/>
  <c r="B1690" i="1"/>
  <c r="B1711" i="1"/>
  <c r="B1710" i="1"/>
  <c r="B1701" i="1"/>
  <c r="B1693" i="1"/>
  <c r="B1688" i="1"/>
  <c r="B1691" i="1"/>
  <c r="B1686" i="1"/>
  <c r="B1685" i="1"/>
  <c r="B1699" i="1"/>
  <c r="B1703" i="1"/>
  <c r="B1702" i="1"/>
  <c r="B1689" i="1"/>
  <c r="B1705" i="1"/>
  <c r="B1697" i="1"/>
  <c r="B1704" i="1"/>
  <c r="B1709" i="1"/>
  <c r="B1694" i="1"/>
  <c r="B1708" i="1"/>
  <c r="B1692" i="1"/>
  <c r="B1687" i="1"/>
  <c r="B1700" i="1"/>
  <c r="B1695" i="1"/>
  <c r="B1696" i="1"/>
  <c r="B1698" i="1"/>
  <c r="B1707" i="1"/>
  <c r="B1706" i="1"/>
  <c r="B1668" i="1"/>
  <c r="B1684" i="1"/>
  <c r="B1664" i="1"/>
  <c r="B1678" i="1"/>
  <c r="B1676" i="1"/>
  <c r="B1667" i="1"/>
  <c r="B1666" i="1"/>
  <c r="B1669" i="1"/>
  <c r="B1683" i="1"/>
  <c r="B1679" i="1"/>
  <c r="B1674" i="1"/>
  <c r="B1682" i="1"/>
  <c r="B1675" i="1"/>
  <c r="B1670" i="1"/>
  <c r="B1681" i="1"/>
  <c r="B1672" i="1"/>
  <c r="B1665" i="1"/>
  <c r="B1680" i="1"/>
  <c r="B1673" i="1"/>
  <c r="B1671" i="1"/>
  <c r="B1677" i="1"/>
  <c r="B1647" i="1"/>
  <c r="B1650" i="1"/>
  <c r="B1641" i="1"/>
  <c r="B1661" i="1"/>
  <c r="B1659" i="1"/>
  <c r="B1645" i="1"/>
  <c r="B1644" i="1"/>
  <c r="B1642" i="1"/>
  <c r="B1649" i="1"/>
  <c r="B1663" i="1"/>
  <c r="B1658" i="1"/>
  <c r="B1656" i="1"/>
  <c r="B1660" i="1"/>
  <c r="B1655" i="1"/>
  <c r="B1653" i="1"/>
  <c r="B1657" i="1"/>
  <c r="B1646" i="1"/>
  <c r="B1648" i="1"/>
  <c r="B1643" i="1"/>
  <c r="B1652" i="1"/>
  <c r="B1662" i="1"/>
  <c r="B1654" i="1"/>
  <c r="B1651" i="1"/>
  <c r="B1627" i="1"/>
  <c r="B1626" i="1"/>
  <c r="B1623" i="1"/>
  <c r="B1639" i="1"/>
  <c r="B1635" i="1"/>
  <c r="B1624" i="1"/>
  <c r="B1640" i="1"/>
  <c r="B1637" i="1"/>
  <c r="B1638" i="1"/>
  <c r="B1634" i="1"/>
  <c r="B1631" i="1"/>
  <c r="B1632" i="1"/>
  <c r="B1625" i="1"/>
  <c r="B1622" i="1"/>
  <c r="B1630" i="1"/>
  <c r="B1629" i="1"/>
  <c r="B1628" i="1"/>
  <c r="B1633" i="1"/>
  <c r="B1636" i="1"/>
  <c r="B1621" i="1"/>
  <c r="B1610" i="1"/>
  <c r="B1620" i="1"/>
  <c r="B1619" i="1"/>
  <c r="B1617" i="1"/>
  <c r="B1615" i="1"/>
  <c r="B1611" i="1"/>
  <c r="B1618" i="1"/>
  <c r="B1614" i="1"/>
  <c r="B1612" i="1"/>
  <c r="B1613" i="1"/>
  <c r="B1616" i="1"/>
  <c r="B1609" i="1"/>
  <c r="B1594" i="1"/>
  <c r="B1590" i="1"/>
  <c r="B1605" i="1"/>
  <c r="B1608" i="1"/>
  <c r="B1601" i="1"/>
  <c r="B1591" i="1"/>
  <c r="B1589" i="1"/>
  <c r="B1588" i="1"/>
  <c r="B1595" i="1"/>
  <c r="B1587" i="1"/>
  <c r="B1604" i="1"/>
  <c r="B1603" i="1"/>
  <c r="B1598" i="1"/>
  <c r="B1607" i="1"/>
  <c r="B1592" i="1"/>
  <c r="B1593" i="1"/>
  <c r="B1596" i="1"/>
  <c r="B1597" i="1"/>
  <c r="B1600" i="1"/>
  <c r="B1599" i="1"/>
  <c r="B1602" i="1"/>
  <c r="B1606" i="1"/>
  <c r="B1562" i="1"/>
  <c r="B1576" i="1"/>
  <c r="B1586" i="1"/>
  <c r="B1585" i="1"/>
  <c r="B1564" i="1"/>
  <c r="B1563" i="1"/>
  <c r="B1565" i="1"/>
  <c r="B1566" i="1"/>
  <c r="B1561" i="1"/>
  <c r="B1575" i="1"/>
  <c r="B1584" i="1"/>
  <c r="B1579" i="1"/>
  <c r="B1574" i="1"/>
  <c r="B1570" i="1"/>
  <c r="B1583" i="1"/>
  <c r="B1569" i="1"/>
  <c r="B1582" i="1"/>
  <c r="B1581" i="1"/>
  <c r="B1580" i="1"/>
  <c r="B1567" i="1"/>
  <c r="B1571" i="1"/>
  <c r="B1568" i="1"/>
  <c r="B1577" i="1"/>
  <c r="B1572" i="1"/>
  <c r="B1573" i="1"/>
  <c r="B1578" i="1"/>
  <c r="B1537" i="1"/>
  <c r="B1535" i="1"/>
  <c r="B1551" i="1"/>
  <c r="B1543" i="1"/>
  <c r="B1552" i="1"/>
  <c r="B1542" i="1"/>
  <c r="B1538" i="1"/>
  <c r="B1536" i="1"/>
  <c r="B1540" i="1"/>
  <c r="B1533" i="1"/>
  <c r="B1560" i="1"/>
  <c r="B1554" i="1"/>
  <c r="B1555" i="1"/>
  <c r="B1532" i="1"/>
  <c r="B1558" i="1"/>
  <c r="B1553" i="1"/>
  <c r="B1545" i="1"/>
  <c r="B1539" i="1"/>
  <c r="B1559" i="1"/>
  <c r="B1541" i="1"/>
  <c r="B1548" i="1"/>
  <c r="B1546" i="1"/>
  <c r="B1534" i="1"/>
  <c r="B1557" i="1"/>
  <c r="B1544" i="1"/>
  <c r="B1547" i="1"/>
  <c r="B1549" i="1"/>
  <c r="B1550" i="1"/>
  <c r="B1556" i="1"/>
  <c r="B1502" i="1"/>
  <c r="B1512" i="1"/>
  <c r="B1510" i="1"/>
  <c r="B1503" i="1"/>
  <c r="B1522" i="1"/>
  <c r="B1520" i="1"/>
  <c r="B1513" i="1"/>
  <c r="B1506" i="1"/>
  <c r="B1508" i="1"/>
  <c r="B1531" i="1"/>
  <c r="B1530" i="1"/>
  <c r="B1501" i="1"/>
  <c r="B1527" i="1"/>
  <c r="B1524" i="1"/>
  <c r="B1514" i="1"/>
  <c r="B1523" i="1"/>
  <c r="B1505" i="1"/>
  <c r="B1504" i="1"/>
  <c r="B1509" i="1"/>
  <c r="B1511" i="1"/>
  <c r="B1529" i="1"/>
  <c r="B1519" i="1"/>
  <c r="B1515" i="1"/>
  <c r="B1507" i="1"/>
  <c r="B1516" i="1"/>
  <c r="B1518" i="1"/>
  <c r="B1517" i="1"/>
  <c r="B1525" i="1"/>
  <c r="B1528" i="1"/>
  <c r="B1521" i="1"/>
  <c r="B1526" i="1"/>
  <c r="B1485" i="1"/>
  <c r="B1482" i="1"/>
  <c r="B1480" i="1"/>
  <c r="B1500" i="1"/>
  <c r="B1487" i="1"/>
  <c r="B1499" i="1"/>
  <c r="B1498" i="1"/>
  <c r="B1497" i="1"/>
  <c r="B1484" i="1"/>
  <c r="B1490" i="1"/>
  <c r="B1491" i="1"/>
  <c r="B1496" i="1"/>
  <c r="B1492" i="1"/>
  <c r="B1488" i="1"/>
  <c r="B1489" i="1"/>
  <c r="B1495" i="1"/>
  <c r="B1481" i="1"/>
  <c r="B1483" i="1"/>
  <c r="B1494" i="1"/>
  <c r="B1486" i="1"/>
  <c r="B1493" i="1"/>
  <c r="B1464" i="1"/>
  <c r="B1460" i="1"/>
  <c r="B1459" i="1"/>
  <c r="B1467" i="1"/>
  <c r="B1466" i="1"/>
  <c r="B1479" i="1"/>
  <c r="B1465" i="1"/>
  <c r="B1463" i="1"/>
  <c r="B1461" i="1"/>
  <c r="B1462" i="1"/>
  <c r="B1468" i="1"/>
  <c r="B1469" i="1"/>
  <c r="B1478" i="1"/>
  <c r="B1477" i="1"/>
  <c r="B1476" i="1"/>
  <c r="B1475" i="1"/>
  <c r="B1474" i="1"/>
  <c r="B1473" i="1"/>
  <c r="B1472" i="1"/>
  <c r="B1471" i="1"/>
  <c r="B1470" i="1"/>
  <c r="B1458" i="1"/>
  <c r="B1449" i="1"/>
  <c r="B1448" i="1"/>
  <c r="B1444" i="1"/>
  <c r="B1452" i="1"/>
  <c r="B1457" i="1"/>
  <c r="B1450" i="1"/>
  <c r="B1446" i="1"/>
  <c r="B1445" i="1"/>
  <c r="B1447" i="1"/>
  <c r="B1451" i="1"/>
  <c r="B1456" i="1"/>
  <c r="B1455" i="1"/>
  <c r="B1454" i="1"/>
  <c r="B1453" i="1"/>
  <c r="B1418" i="1"/>
  <c r="B1426" i="1"/>
  <c r="B1427" i="1"/>
  <c r="B1422" i="1"/>
  <c r="B1438" i="1"/>
  <c r="B1432" i="1"/>
  <c r="B1430" i="1"/>
  <c r="B1425" i="1"/>
  <c r="B1424" i="1"/>
  <c r="B1423" i="1"/>
  <c r="B1421" i="1"/>
  <c r="B1419" i="1"/>
  <c r="B1420" i="1"/>
  <c r="B1436" i="1"/>
  <c r="B1439" i="1"/>
  <c r="B1429" i="1"/>
  <c r="B1435" i="1"/>
  <c r="B1443" i="1"/>
  <c r="B1442" i="1"/>
  <c r="B1441" i="1"/>
  <c r="B1428" i="1"/>
  <c r="B1431" i="1"/>
  <c r="B1440" i="1"/>
  <c r="B1433" i="1"/>
  <c r="B1434" i="1"/>
  <c r="B1437" i="1"/>
  <c r="B1395" i="1"/>
  <c r="B1417" i="1"/>
  <c r="B1396" i="1"/>
  <c r="B1405" i="1"/>
  <c r="B1416" i="1"/>
  <c r="B1398" i="1"/>
  <c r="B1399" i="1"/>
  <c r="B1397" i="1"/>
  <c r="B1407" i="1"/>
  <c r="B1415" i="1"/>
  <c r="B1411" i="1"/>
  <c r="B1402" i="1"/>
  <c r="B1406" i="1"/>
  <c r="B1401" i="1"/>
  <c r="B1414" i="1"/>
  <c r="B1413" i="1"/>
  <c r="B1409" i="1"/>
  <c r="B1400" i="1"/>
  <c r="B1404" i="1"/>
  <c r="B1403" i="1"/>
  <c r="B1412" i="1"/>
  <c r="B1408" i="1"/>
  <c r="B1410" i="1"/>
  <c r="B1370" i="1"/>
  <c r="B1372" i="1"/>
  <c r="B1394" i="1"/>
  <c r="B1381" i="1"/>
  <c r="B1393" i="1"/>
  <c r="B1392" i="1"/>
  <c r="B1391" i="1"/>
  <c r="B1371" i="1"/>
  <c r="B1390" i="1"/>
  <c r="B1368" i="1"/>
  <c r="B1373" i="1"/>
  <c r="B1387" i="1"/>
  <c r="B1383" i="1"/>
  <c r="B1377" i="1"/>
  <c r="B1389" i="1"/>
  <c r="B1385" i="1"/>
  <c r="B1375" i="1"/>
  <c r="B1374" i="1"/>
  <c r="B1388" i="1"/>
  <c r="B1369" i="1"/>
  <c r="B1376" i="1"/>
  <c r="B1384" i="1"/>
  <c r="B1378" i="1"/>
  <c r="B1379" i="1"/>
  <c r="B1380" i="1"/>
  <c r="B1382" i="1"/>
  <c r="B1386" i="1"/>
  <c r="B1338" i="1"/>
  <c r="B1346" i="1"/>
  <c r="B1342" i="1"/>
  <c r="B1341" i="1"/>
  <c r="B1358" i="1"/>
  <c r="B1352" i="1"/>
  <c r="B1347" i="1"/>
  <c r="B1367" i="1"/>
  <c r="B1343" i="1"/>
  <c r="B1345" i="1"/>
  <c r="B1340" i="1"/>
  <c r="B1366" i="1"/>
  <c r="B1360" i="1"/>
  <c r="B1357" i="1"/>
  <c r="B1337" i="1"/>
  <c r="B1339" i="1"/>
  <c r="B1362" i="1"/>
  <c r="B1359" i="1"/>
  <c r="B1351" i="1"/>
  <c r="B1361" i="1"/>
  <c r="B1344" i="1"/>
  <c r="B1349" i="1"/>
  <c r="B1365" i="1"/>
  <c r="B1348" i="1"/>
  <c r="B1353" i="1"/>
  <c r="B1364" i="1"/>
  <c r="B1350" i="1"/>
  <c r="B1355" i="1"/>
  <c r="B1354" i="1"/>
  <c r="B1356" i="1"/>
  <c r="B1363" i="1"/>
  <c r="B1315" i="1"/>
  <c r="B1313" i="1"/>
  <c r="B1307" i="1"/>
  <c r="B1327" i="1"/>
  <c r="B1321" i="1"/>
  <c r="B1312" i="1"/>
  <c r="B1309" i="1"/>
  <c r="B1314" i="1"/>
  <c r="B1306" i="1"/>
  <c r="B1305" i="1"/>
  <c r="B1336" i="1"/>
  <c r="B1331" i="1"/>
  <c r="B1335" i="1"/>
  <c r="B1334" i="1"/>
  <c r="B1304" i="1"/>
  <c r="B1311" i="1"/>
  <c r="B1333" i="1"/>
  <c r="B1330" i="1"/>
  <c r="B1322" i="1"/>
  <c r="B1325" i="1"/>
  <c r="B1308" i="1"/>
  <c r="B1318" i="1"/>
  <c r="B1316" i="1"/>
  <c r="B1317" i="1"/>
  <c r="B1323" i="1"/>
  <c r="B1310" i="1"/>
  <c r="B1319" i="1"/>
  <c r="B1329" i="1"/>
  <c r="B1320" i="1"/>
  <c r="B1324" i="1"/>
  <c r="B1328" i="1"/>
  <c r="B1326" i="1"/>
  <c r="B1332" i="1"/>
  <c r="B1303" i="1"/>
  <c r="B1272" i="1"/>
  <c r="B1275" i="1"/>
  <c r="B1302" i="1"/>
  <c r="B1301" i="1"/>
  <c r="B1284" i="1"/>
  <c r="B1274" i="1"/>
  <c r="B1278" i="1"/>
  <c r="B1300" i="1"/>
  <c r="B1277" i="1"/>
  <c r="B1270" i="1"/>
  <c r="B1299" i="1"/>
  <c r="B1290" i="1"/>
  <c r="B1298" i="1"/>
  <c r="B1297" i="1"/>
  <c r="B1271" i="1"/>
  <c r="B1276" i="1"/>
  <c r="B1287" i="1"/>
  <c r="B1291" i="1"/>
  <c r="B1283" i="1"/>
  <c r="B1289" i="1"/>
  <c r="B1282" i="1"/>
  <c r="B1273" i="1"/>
  <c r="B1279" i="1"/>
  <c r="B1280" i="1"/>
  <c r="B1281" i="1"/>
  <c r="B1296" i="1"/>
  <c r="B1295" i="1"/>
  <c r="B1294" i="1"/>
  <c r="B1288" i="1"/>
  <c r="B1293" i="1"/>
  <c r="B1286" i="1"/>
  <c r="B1285" i="1"/>
  <c r="B1292" i="1"/>
  <c r="B1269" i="1"/>
  <c r="B1268" i="1"/>
  <c r="B1260" i="1"/>
  <c r="B1267" i="1"/>
  <c r="B1261" i="1"/>
  <c r="B1266" i="1"/>
  <c r="B1265" i="1"/>
  <c r="B1264" i="1"/>
  <c r="B1259" i="1"/>
  <c r="B1263" i="1"/>
  <c r="B1262" i="1"/>
  <c r="B1258" i="1"/>
  <c r="B1257" i="1"/>
  <c r="B1242" i="1"/>
  <c r="B1239" i="1"/>
  <c r="B1249" i="1"/>
  <c r="B1248" i="1"/>
  <c r="B1256" i="1"/>
  <c r="B1241" i="1"/>
  <c r="B1240" i="1"/>
  <c r="B1243" i="1"/>
  <c r="B1251" i="1"/>
  <c r="B1255" i="1"/>
  <c r="B1252" i="1"/>
  <c r="B1245" i="1"/>
  <c r="B1247" i="1"/>
  <c r="B1254" i="1"/>
  <c r="B1253" i="1"/>
  <c r="B1244" i="1"/>
  <c r="B1246" i="1"/>
  <c r="B1250" i="1"/>
  <c r="B1223" i="1"/>
  <c r="B1226" i="1"/>
  <c r="B1222" i="1"/>
  <c r="B1235" i="1"/>
  <c r="B1238" i="1"/>
  <c r="B1227" i="1"/>
  <c r="B1233" i="1"/>
  <c r="B1230" i="1"/>
  <c r="B1229" i="1"/>
  <c r="B1236" i="1"/>
  <c r="B1225" i="1"/>
  <c r="B1224" i="1"/>
  <c r="B1232" i="1"/>
  <c r="B1234" i="1"/>
  <c r="B1228" i="1"/>
  <c r="B1231" i="1"/>
  <c r="B1237" i="1"/>
  <c r="B1221" i="1"/>
  <c r="B1220" i="1"/>
  <c r="B1219" i="1"/>
  <c r="B1205" i="1"/>
  <c r="B1218" i="1"/>
  <c r="B1217" i="1"/>
  <c r="B1204" i="1"/>
  <c r="B1216" i="1"/>
  <c r="B1212" i="1"/>
  <c r="B1206" i="1"/>
  <c r="B1215" i="1"/>
  <c r="B1209" i="1"/>
  <c r="B1203" i="1"/>
  <c r="B1210" i="1"/>
  <c r="B1207" i="1"/>
  <c r="B1208" i="1"/>
  <c r="B1211" i="1"/>
  <c r="B1214" i="1"/>
  <c r="B1213" i="1"/>
  <c r="B1177" i="1"/>
  <c r="B1202" i="1"/>
  <c r="B1201" i="1"/>
  <c r="B1186" i="1"/>
  <c r="B1200" i="1"/>
  <c r="B1199" i="1"/>
  <c r="B1180" i="1"/>
  <c r="B1198" i="1"/>
  <c r="B1176" i="1"/>
  <c r="B1188" i="1"/>
  <c r="B1197" i="1"/>
  <c r="B1196" i="1"/>
  <c r="B1195" i="1"/>
  <c r="B1194" i="1"/>
  <c r="B1193" i="1"/>
  <c r="B1192" i="1"/>
  <c r="B1185" i="1"/>
  <c r="B1183" i="1"/>
  <c r="B1179" i="1"/>
  <c r="B1178" i="1"/>
  <c r="B1182" i="1"/>
  <c r="B1175" i="1"/>
  <c r="B1187" i="1"/>
  <c r="B1181" i="1"/>
  <c r="B1184" i="1"/>
  <c r="B1189" i="1"/>
  <c r="B1191" i="1"/>
  <c r="B1190" i="1"/>
  <c r="B1174" i="1"/>
  <c r="B1173" i="1"/>
  <c r="B1172" i="1"/>
  <c r="B1171" i="1"/>
  <c r="B1144" i="1"/>
  <c r="B1170" i="1"/>
  <c r="B1169" i="1"/>
  <c r="B1168" i="1"/>
  <c r="B1167" i="1"/>
  <c r="B1166" i="1"/>
  <c r="B1165" i="1"/>
  <c r="B1164" i="1"/>
  <c r="B1163" i="1"/>
  <c r="B1162" i="1"/>
  <c r="B1161" i="1"/>
  <c r="B1160" i="1"/>
  <c r="B1159" i="1"/>
  <c r="B1158" i="1"/>
  <c r="B1157" i="1"/>
  <c r="B1156" i="1"/>
  <c r="B1155" i="1"/>
  <c r="B1154" i="1"/>
  <c r="B1153" i="1"/>
  <c r="B1152" i="1"/>
  <c r="B1151" i="1"/>
  <c r="B1150" i="1"/>
  <c r="B1149" i="1"/>
  <c r="B1148" i="1"/>
  <c r="B1147" i="1"/>
  <c r="B1146" i="1"/>
  <c r="B1145" i="1"/>
  <c r="B1143" i="1"/>
  <c r="B1119" i="1"/>
  <c r="B1124" i="1"/>
  <c r="B1128" i="1"/>
  <c r="B1123" i="1"/>
  <c r="B1142" i="1"/>
  <c r="B1141" i="1"/>
  <c r="B1126" i="1"/>
  <c r="B1121" i="1"/>
  <c r="B1120" i="1"/>
  <c r="B1122" i="1"/>
  <c r="B1118" i="1"/>
  <c r="B1140" i="1"/>
  <c r="B1139" i="1"/>
  <c r="B1129" i="1"/>
  <c r="B1138" i="1"/>
  <c r="B1130" i="1"/>
  <c r="B1137" i="1"/>
  <c r="B1136" i="1"/>
  <c r="B1135" i="1"/>
  <c r="B1134" i="1"/>
  <c r="B1133" i="1"/>
  <c r="B1125" i="1"/>
  <c r="B1132" i="1"/>
  <c r="B1127" i="1"/>
  <c r="B1131" i="1"/>
  <c r="B1117" i="1"/>
  <c r="B1116" i="1"/>
  <c r="B1115" i="1"/>
  <c r="B1098" i="1"/>
  <c r="B1114" i="1"/>
  <c r="B1113" i="1"/>
  <c r="B1112" i="1"/>
  <c r="B1111" i="1"/>
  <c r="B1110" i="1"/>
  <c r="B1109" i="1"/>
  <c r="B1108" i="1"/>
  <c r="B1107" i="1"/>
  <c r="B1106" i="1"/>
  <c r="B1099" i="1"/>
  <c r="B1105" i="1"/>
  <c r="B1104" i="1"/>
  <c r="B1093" i="1"/>
  <c r="B1103" i="1"/>
  <c r="B1092" i="1"/>
  <c r="B1094" i="1"/>
  <c r="B1097" i="1"/>
  <c r="B1096" i="1"/>
  <c r="B1102" i="1"/>
  <c r="B1095" i="1"/>
  <c r="B1101" i="1"/>
  <c r="B1100" i="1"/>
  <c r="B1077" i="1"/>
  <c r="B1076" i="1"/>
  <c r="B1074" i="1"/>
  <c r="B1079" i="1"/>
  <c r="B1083" i="1"/>
  <c r="B1080" i="1"/>
  <c r="B1075" i="1"/>
  <c r="B1091" i="1"/>
  <c r="B1078" i="1"/>
  <c r="B1082" i="1"/>
  <c r="B1090" i="1"/>
  <c r="B1089" i="1"/>
  <c r="B1088" i="1"/>
  <c r="B1087" i="1"/>
  <c r="B1086" i="1"/>
  <c r="B1081" i="1"/>
  <c r="B1085" i="1"/>
  <c r="B1084" i="1"/>
  <c r="B1054" i="1"/>
  <c r="B1052" i="1"/>
  <c r="B1049" i="1"/>
  <c r="B1067" i="1"/>
  <c r="B1057" i="1"/>
  <c r="B1073" i="1"/>
  <c r="B1059" i="1"/>
  <c r="B1055" i="1"/>
  <c r="B1050" i="1"/>
  <c r="B1051" i="1"/>
  <c r="B1063" i="1"/>
  <c r="B1065" i="1"/>
  <c r="B1072" i="1"/>
  <c r="B1071" i="1"/>
  <c r="B1066" i="1"/>
  <c r="B1062" i="1"/>
  <c r="B1060" i="1"/>
  <c r="B1053" i="1"/>
  <c r="B1070" i="1"/>
  <c r="B1048" i="1"/>
  <c r="B1056" i="1"/>
  <c r="B1069" i="1"/>
  <c r="B1061" i="1"/>
  <c r="B1058" i="1"/>
  <c r="B1068" i="1"/>
  <c r="B1064" i="1"/>
  <c r="B1047" i="1"/>
  <c r="B1046" i="1"/>
  <c r="B1045" i="1"/>
  <c r="B1044" i="1"/>
  <c r="B1043" i="1"/>
  <c r="B1037" i="1"/>
  <c r="B1038" i="1"/>
  <c r="B1042" i="1"/>
  <c r="B1041" i="1"/>
  <c r="B1040" i="1"/>
  <c r="B1039" i="1"/>
  <c r="B1017" i="1"/>
  <c r="B1036" i="1"/>
  <c r="B1015" i="1"/>
  <c r="B1023" i="1"/>
  <c r="B1031" i="1"/>
  <c r="B1027" i="1"/>
  <c r="B1029" i="1"/>
  <c r="B1018" i="1"/>
  <c r="B1035" i="1"/>
  <c r="B1021" i="1"/>
  <c r="B1013" i="1"/>
  <c r="B1028" i="1"/>
  <c r="B1034" i="1"/>
  <c r="B1026" i="1"/>
  <c r="B1033" i="1"/>
  <c r="B1024" i="1"/>
  <c r="B1016" i="1"/>
  <c r="B1025" i="1"/>
  <c r="B1020" i="1"/>
  <c r="B1014" i="1"/>
  <c r="B1019" i="1"/>
  <c r="B1022" i="1"/>
  <c r="B1032" i="1"/>
  <c r="B1030" i="1"/>
  <c r="B1012" i="1"/>
  <c r="B1011" i="1"/>
  <c r="B1010" i="1"/>
  <c r="B1009" i="1"/>
  <c r="B1005" i="1"/>
  <c r="B1008" i="1"/>
  <c r="B1007" i="1"/>
  <c r="B1006" i="1"/>
  <c r="B991" i="1"/>
  <c r="B1004" i="1"/>
  <c r="B994" i="1"/>
  <c r="B990" i="1"/>
  <c r="B998" i="1"/>
  <c r="B996" i="1"/>
  <c r="B988" i="1"/>
  <c r="B999" i="1"/>
  <c r="B1003" i="1"/>
  <c r="B993" i="1"/>
  <c r="B995" i="1"/>
  <c r="B987" i="1"/>
  <c r="B986" i="1"/>
  <c r="B989" i="1"/>
  <c r="B992" i="1"/>
  <c r="B1001" i="1"/>
  <c r="B997" i="1"/>
  <c r="B1000" i="1"/>
  <c r="B1002" i="1"/>
  <c r="B976" i="1"/>
  <c r="B980" i="1"/>
  <c r="B985" i="1"/>
  <c r="B982" i="1"/>
  <c r="B984" i="1"/>
  <c r="B983" i="1"/>
  <c r="B975" i="1"/>
  <c r="B979" i="1"/>
  <c r="B981" i="1"/>
  <c r="B978" i="1"/>
  <c r="B974" i="1"/>
  <c r="B977" i="1"/>
  <c r="B963" i="1"/>
  <c r="B966" i="1"/>
  <c r="B965" i="1"/>
  <c r="B961" i="1"/>
  <c r="B964" i="1"/>
  <c r="B958" i="1"/>
  <c r="B959" i="1"/>
  <c r="B968" i="1"/>
  <c r="B973" i="1"/>
  <c r="B972" i="1"/>
  <c r="B971" i="1"/>
  <c r="B960" i="1"/>
  <c r="B962" i="1"/>
  <c r="B970" i="1"/>
  <c r="B967" i="1"/>
  <c r="B969" i="1"/>
  <c r="B948" i="1"/>
  <c r="B957" i="1"/>
  <c r="B953" i="1"/>
  <c r="B949" i="1"/>
  <c r="B951" i="1"/>
  <c r="B956" i="1"/>
  <c r="B955" i="1"/>
  <c r="B947" i="1"/>
  <c r="B950" i="1"/>
  <c r="B952" i="1"/>
  <c r="B954" i="1"/>
  <c r="B946" i="1"/>
  <c r="B939" i="1"/>
  <c r="B937" i="1"/>
  <c r="B933" i="1"/>
  <c r="B932" i="1"/>
  <c r="B940" i="1"/>
  <c r="B945" i="1"/>
  <c r="B941" i="1"/>
  <c r="B944" i="1"/>
  <c r="B931" i="1"/>
  <c r="B943" i="1"/>
  <c r="B934" i="1"/>
  <c r="B935" i="1"/>
  <c r="B936" i="1"/>
  <c r="B938" i="1"/>
  <c r="B942" i="1"/>
  <c r="B930" i="1"/>
  <c r="B929" i="1"/>
  <c r="B917" i="1"/>
  <c r="B918" i="1"/>
  <c r="B928" i="1"/>
  <c r="B927" i="1"/>
  <c r="B926" i="1"/>
  <c r="B925" i="1"/>
  <c r="B919" i="1"/>
  <c r="B916" i="1"/>
  <c r="B920" i="1"/>
  <c r="B924" i="1"/>
  <c r="B923" i="1"/>
  <c r="B921" i="1"/>
  <c r="B922" i="1"/>
  <c r="B911" i="1"/>
  <c r="B907" i="1"/>
  <c r="B909" i="1"/>
  <c r="B915" i="1"/>
  <c r="B914" i="1"/>
  <c r="B913" i="1"/>
  <c r="B908" i="1"/>
  <c r="B906" i="1"/>
  <c r="B910" i="1"/>
  <c r="B912" i="1"/>
  <c r="B903" i="1"/>
  <c r="B905" i="1"/>
  <c r="B902" i="1"/>
  <c r="B904" i="1"/>
  <c r="B896" i="1"/>
  <c r="B891" i="1"/>
  <c r="B893" i="1"/>
  <c r="B889" i="1"/>
  <c r="B894" i="1"/>
  <c r="B898" i="1"/>
  <c r="B901" i="1"/>
  <c r="B892" i="1"/>
  <c r="B900" i="1"/>
  <c r="B897" i="1"/>
  <c r="B888" i="1"/>
  <c r="B890" i="1"/>
  <c r="B895" i="1"/>
  <c r="B899" i="1"/>
  <c r="B887" i="1"/>
  <c r="B886" i="1"/>
  <c r="B877" i="1"/>
  <c r="B876" i="1"/>
  <c r="B885" i="1"/>
  <c r="B878" i="1"/>
  <c r="B881" i="1"/>
  <c r="B880" i="1"/>
  <c r="B879" i="1"/>
  <c r="B884" i="1"/>
  <c r="B883" i="1"/>
  <c r="B882" i="1"/>
  <c r="B863" i="1"/>
  <c r="B869" i="1"/>
  <c r="B865" i="1"/>
  <c r="B867" i="1"/>
  <c r="B861" i="1"/>
  <c r="B864" i="1"/>
  <c r="B873" i="1"/>
  <c r="B874" i="1"/>
  <c r="B872" i="1"/>
  <c r="B860" i="1"/>
  <c r="B862" i="1"/>
  <c r="B871" i="1"/>
  <c r="B866" i="1"/>
  <c r="B868" i="1"/>
  <c r="B875" i="1"/>
  <c r="B870" i="1"/>
  <c r="B859" i="1"/>
  <c r="B853" i="1"/>
  <c r="B850" i="1"/>
  <c r="B858" i="1"/>
  <c r="B857" i="1"/>
  <c r="B854" i="1"/>
  <c r="B851" i="1"/>
  <c r="B856" i="1"/>
  <c r="B852" i="1"/>
  <c r="B849" i="1"/>
  <c r="B855" i="1"/>
  <c r="B847" i="1"/>
  <c r="B845" i="1"/>
  <c r="B846" i="1"/>
  <c r="B848" i="1"/>
  <c r="B840" i="1"/>
  <c r="B842" i="1"/>
  <c r="B843" i="1"/>
  <c r="B841" i="1"/>
  <c r="B844" i="1"/>
  <c r="B834" i="1"/>
  <c r="B839" i="1"/>
  <c r="B838" i="1"/>
  <c r="B837" i="1"/>
  <c r="B836" i="1"/>
  <c r="B835" i="1"/>
  <c r="B832" i="1"/>
  <c r="B833" i="1"/>
  <c r="B829" i="1"/>
  <c r="B831" i="1"/>
  <c r="B828" i="1"/>
  <c r="B830" i="1"/>
  <c r="B822" i="1"/>
  <c r="B827" i="1"/>
  <c r="B823" i="1"/>
  <c r="B820" i="1"/>
  <c r="B826" i="1"/>
  <c r="B819" i="1"/>
  <c r="B825" i="1"/>
  <c r="B821" i="1"/>
  <c r="B824" i="1"/>
  <c r="B803" i="1"/>
  <c r="B802" i="1"/>
  <c r="B818" i="1"/>
  <c r="B814" i="1"/>
  <c r="B806" i="1"/>
  <c r="B812" i="1"/>
  <c r="B804" i="1"/>
  <c r="B816" i="1"/>
  <c r="B809" i="1"/>
  <c r="B807" i="1"/>
  <c r="B817" i="1"/>
  <c r="B805" i="1"/>
  <c r="B813" i="1"/>
  <c r="B808" i="1"/>
  <c r="B811" i="1"/>
  <c r="B810" i="1"/>
  <c r="B815" i="1"/>
  <c r="B787" i="1"/>
  <c r="B801" i="1"/>
  <c r="B792" i="1"/>
  <c r="B800" i="1"/>
  <c r="B799" i="1"/>
  <c r="B790" i="1"/>
  <c r="B783" i="1"/>
  <c r="B785" i="1"/>
  <c r="B797" i="1"/>
  <c r="B798" i="1"/>
  <c r="B780" i="1"/>
  <c r="B788" i="1"/>
  <c r="B791" i="1"/>
  <c r="B795" i="1"/>
  <c r="B793" i="1"/>
  <c r="B784" i="1"/>
  <c r="B789" i="1"/>
  <c r="B781" i="1"/>
  <c r="B782" i="1"/>
  <c r="B794" i="1"/>
  <c r="B786" i="1"/>
  <c r="B796" i="1"/>
  <c r="B772" i="1"/>
  <c r="B771" i="1"/>
  <c r="B774" i="1"/>
  <c r="B779" i="1"/>
  <c r="B778" i="1"/>
  <c r="B777" i="1"/>
  <c r="B773" i="1"/>
  <c r="B776" i="1"/>
  <c r="B775" i="1"/>
  <c r="B770" i="1"/>
  <c r="B769" i="1"/>
  <c r="B764" i="1"/>
  <c r="B768" i="1"/>
  <c r="B765" i="1"/>
  <c r="B767" i="1"/>
  <c r="B766" i="1"/>
  <c r="B763" i="1"/>
  <c r="B762" i="1"/>
  <c r="B761" i="1"/>
  <c r="B760" i="1"/>
  <c r="B759" i="1"/>
  <c r="B758" i="1"/>
  <c r="B757" i="1"/>
  <c r="B756" i="1"/>
  <c r="B755" i="1"/>
  <c r="B754" i="1"/>
  <c r="B753" i="1"/>
  <c r="B752" i="1"/>
  <c r="B749" i="1"/>
  <c r="B751" i="1"/>
  <c r="B750" i="1"/>
  <c r="B733" i="1"/>
  <c r="B734" i="1"/>
  <c r="B737" i="1"/>
  <c r="B740" i="1"/>
  <c r="B748" i="1"/>
  <c r="B745" i="1"/>
  <c r="B747" i="1"/>
  <c r="B746" i="1"/>
  <c r="B736" i="1"/>
  <c r="B735" i="1"/>
  <c r="B738" i="1"/>
  <c r="B742" i="1"/>
  <c r="B741" i="1"/>
  <c r="B739" i="1"/>
  <c r="B743" i="1"/>
  <c r="B744" i="1"/>
  <c r="B719" i="1"/>
  <c r="B729" i="1"/>
  <c r="B732" i="1"/>
  <c r="B720" i="1"/>
  <c r="B723" i="1"/>
  <c r="B724" i="1"/>
  <c r="B731" i="1"/>
  <c r="B725" i="1"/>
  <c r="B727" i="1"/>
  <c r="B728" i="1"/>
  <c r="B726" i="1"/>
  <c r="B722" i="1"/>
  <c r="B721" i="1"/>
  <c r="B730" i="1"/>
  <c r="B711" i="1"/>
  <c r="B715" i="1"/>
  <c r="B713" i="1"/>
  <c r="B714" i="1"/>
  <c r="B718" i="1"/>
  <c r="B717" i="1"/>
  <c r="B716" i="1"/>
  <c r="B712" i="1"/>
  <c r="B696" i="1"/>
  <c r="B710" i="1"/>
  <c r="B709" i="1"/>
  <c r="B708" i="1"/>
  <c r="B697" i="1"/>
  <c r="B707" i="1"/>
  <c r="B706" i="1"/>
  <c r="B705" i="1"/>
  <c r="B699" i="1"/>
  <c r="B704" i="1"/>
  <c r="B700" i="1"/>
  <c r="B703" i="1"/>
  <c r="B702" i="1"/>
  <c r="B698" i="1"/>
  <c r="B701" i="1"/>
  <c r="B688" i="1"/>
  <c r="B687" i="1"/>
  <c r="B689" i="1"/>
  <c r="B694" i="1"/>
  <c r="B691" i="1"/>
  <c r="B692" i="1"/>
  <c r="B693" i="1"/>
  <c r="B690" i="1"/>
  <c r="B695" i="1"/>
  <c r="B670" i="1"/>
  <c r="B664" i="1"/>
  <c r="B682" i="1"/>
  <c r="B662" i="1"/>
  <c r="B668" i="1"/>
  <c r="B667" i="1"/>
  <c r="B679" i="1"/>
  <c r="B678" i="1"/>
  <c r="B677" i="1"/>
  <c r="B686" i="1"/>
  <c r="B676" i="1"/>
  <c r="B663" i="1"/>
  <c r="B665" i="1"/>
  <c r="B685" i="1"/>
  <c r="B684" i="1"/>
  <c r="B683" i="1"/>
  <c r="B673" i="1"/>
  <c r="B666" i="1"/>
  <c r="B672" i="1"/>
  <c r="B671" i="1"/>
  <c r="B681" i="1"/>
  <c r="B669" i="1"/>
  <c r="B675" i="1"/>
  <c r="B680" i="1"/>
  <c r="B674" i="1"/>
  <c r="B648" i="1"/>
  <c r="B651" i="1"/>
  <c r="B656" i="1"/>
  <c r="B653" i="1"/>
  <c r="B655" i="1"/>
  <c r="B650" i="1"/>
  <c r="B649" i="1"/>
  <c r="B661" i="1"/>
  <c r="B658" i="1"/>
  <c r="B652" i="1"/>
  <c r="B654" i="1"/>
  <c r="B660" i="1"/>
  <c r="B657" i="1"/>
  <c r="B659" i="1"/>
  <c r="B644" i="1"/>
  <c r="B643" i="1"/>
  <c r="B642" i="1"/>
  <c r="B647" i="1"/>
  <c r="B646" i="1"/>
  <c r="B645" i="1"/>
  <c r="B641" i="1"/>
  <c r="B640" i="1"/>
  <c r="B639" i="1"/>
  <c r="B638" i="1"/>
  <c r="B637" i="1"/>
  <c r="B623" i="1"/>
  <c r="B625" i="1"/>
  <c r="B626" i="1"/>
  <c r="B629" i="1"/>
  <c r="B631" i="1"/>
  <c r="B632" i="1"/>
  <c r="B627" i="1"/>
  <c r="B636" i="1"/>
  <c r="B630" i="1"/>
  <c r="B624" i="1"/>
  <c r="B635" i="1"/>
  <c r="B634" i="1"/>
  <c r="B633" i="1"/>
  <c r="B628" i="1"/>
  <c r="B622" i="1"/>
  <c r="B621" i="1"/>
  <c r="B617" i="1"/>
  <c r="B620" i="1"/>
  <c r="B619" i="1"/>
  <c r="B618" i="1"/>
  <c r="B616" i="1"/>
  <c r="B615" i="1"/>
  <c r="B614" i="1"/>
  <c r="B613" i="1"/>
  <c r="B612" i="1"/>
  <c r="B611" i="1"/>
  <c r="B610" i="1"/>
  <c r="B609" i="1"/>
  <c r="B608" i="1"/>
  <c r="B607" i="1"/>
  <c r="B603" i="1"/>
  <c r="B602" i="1"/>
  <c r="B606" i="1"/>
  <c r="B604" i="1"/>
  <c r="B605" i="1"/>
  <c r="B591" i="1"/>
  <c r="B601" i="1"/>
  <c r="B600" i="1"/>
  <c r="B599" i="1"/>
  <c r="B592" i="1"/>
  <c r="B598" i="1"/>
  <c r="B597" i="1"/>
  <c r="B596" i="1"/>
  <c r="B595" i="1"/>
  <c r="B594" i="1"/>
  <c r="B593" i="1"/>
  <c r="B590" i="1"/>
  <c r="B589" i="1"/>
  <c r="B588" i="1"/>
  <c r="B587" i="1"/>
  <c r="B586" i="1"/>
  <c r="B585" i="1"/>
  <c r="B584" i="1"/>
  <c r="B583" i="1"/>
  <c r="B582" i="1"/>
  <c r="B581" i="1"/>
  <c r="B580" i="1"/>
  <c r="B579" i="1"/>
  <c r="B578" i="1"/>
  <c r="B577" i="1"/>
  <c r="B576" i="1"/>
  <c r="B575" i="1"/>
  <c r="B574" i="1"/>
  <c r="B573" i="1"/>
  <c r="B572" i="1"/>
  <c r="B571" i="1"/>
  <c r="B570" i="1"/>
  <c r="B566" i="1"/>
  <c r="B569" i="1"/>
  <c r="B568" i="1"/>
  <c r="B565" i="1"/>
  <c r="B567" i="1"/>
  <c r="B564" i="1"/>
  <c r="B563" i="1"/>
  <c r="B558" i="1"/>
  <c r="B562" i="1"/>
  <c r="B556" i="1"/>
  <c r="B561" i="1"/>
  <c r="B557" i="1"/>
  <c r="B560" i="1"/>
  <c r="B559" i="1"/>
  <c r="B555" i="1"/>
  <c r="B554" i="1"/>
  <c r="B553" i="1"/>
  <c r="B552" i="1"/>
  <c r="B551" i="1"/>
  <c r="B549" i="1"/>
  <c r="B550" i="1"/>
  <c r="B548" i="1"/>
  <c r="B546" i="1"/>
  <c r="B547" i="1"/>
  <c r="B534" i="1"/>
  <c r="B545" i="1"/>
  <c r="B544" i="1"/>
  <c r="B543" i="1"/>
  <c r="B542" i="1"/>
  <c r="B535" i="1"/>
  <c r="B541" i="1"/>
  <c r="B540" i="1"/>
  <c r="B539" i="1"/>
  <c r="B536" i="1"/>
  <c r="B538" i="1"/>
  <c r="B537" i="1"/>
  <c r="B526" i="1"/>
  <c r="B533" i="1"/>
  <c r="B527" i="1"/>
  <c r="B528" i="1"/>
  <c r="B532" i="1"/>
  <c r="B531" i="1"/>
  <c r="B530" i="1"/>
  <c r="B529" i="1"/>
  <c r="B525" i="1"/>
  <c r="B524" i="1"/>
  <c r="B520" i="1"/>
  <c r="B523" i="1"/>
  <c r="B522" i="1"/>
  <c r="B521" i="1"/>
  <c r="B505" i="1"/>
  <c r="B504" i="1"/>
  <c r="B519" i="1"/>
  <c r="B510" i="1"/>
  <c r="B518" i="1"/>
  <c r="B508" i="1"/>
  <c r="B517" i="1"/>
  <c r="B509" i="1"/>
  <c r="B507" i="1"/>
  <c r="B516" i="1"/>
  <c r="B515" i="1"/>
  <c r="B514" i="1"/>
  <c r="B513" i="1"/>
  <c r="B512" i="1"/>
  <c r="B506" i="1"/>
  <c r="B511" i="1"/>
  <c r="B488" i="1"/>
  <c r="B495" i="1"/>
  <c r="B503" i="1"/>
  <c r="B494" i="1"/>
  <c r="B492" i="1"/>
  <c r="B490" i="1"/>
  <c r="B502" i="1"/>
  <c r="B493" i="1"/>
  <c r="B491" i="1"/>
  <c r="B496" i="1"/>
  <c r="B497" i="1"/>
  <c r="B499" i="1"/>
  <c r="B498" i="1"/>
  <c r="B501" i="1"/>
  <c r="B489" i="1"/>
  <c r="B500" i="1"/>
  <c r="B476" i="1"/>
  <c r="B475" i="1"/>
  <c r="B487" i="1"/>
  <c r="B486" i="1"/>
  <c r="B485" i="1"/>
  <c r="B478" i="1"/>
  <c r="B484" i="1"/>
  <c r="B474" i="1"/>
  <c r="B483" i="1"/>
  <c r="B477" i="1"/>
  <c r="B479" i="1"/>
  <c r="B482" i="1"/>
  <c r="B481" i="1"/>
  <c r="B480" i="1"/>
  <c r="B462" i="1"/>
  <c r="B460" i="1"/>
  <c r="B466" i="1"/>
  <c r="B465" i="1"/>
  <c r="B458" i="1"/>
  <c r="B463" i="1"/>
  <c r="B468" i="1"/>
  <c r="B457" i="1"/>
  <c r="B467" i="1"/>
  <c r="B464" i="1"/>
  <c r="B470" i="1"/>
  <c r="B469" i="1"/>
  <c r="B456" i="1"/>
  <c r="B473" i="1"/>
  <c r="B459" i="1"/>
  <c r="B461" i="1"/>
  <c r="B472" i="1"/>
  <c r="B471" i="1"/>
  <c r="B439" i="1"/>
  <c r="B455" i="1"/>
  <c r="B449" i="1"/>
  <c r="B448" i="1"/>
  <c r="B445" i="1"/>
  <c r="B444" i="1"/>
  <c r="B442" i="1"/>
  <c r="B440" i="1"/>
  <c r="B454" i="1"/>
  <c r="B436" i="1"/>
  <c r="B446" i="1"/>
  <c r="B434" i="1"/>
  <c r="B447" i="1"/>
  <c r="B441" i="1"/>
  <c r="B453" i="1"/>
  <c r="B450" i="1"/>
  <c r="B452" i="1"/>
  <c r="B451" i="1"/>
  <c r="B443" i="1"/>
  <c r="B438" i="1"/>
  <c r="B435" i="1"/>
  <c r="B437" i="1"/>
  <c r="B433" i="1"/>
  <c r="B427" i="1"/>
  <c r="B428" i="1"/>
  <c r="B432" i="1"/>
  <c r="B431" i="1"/>
  <c r="B430" i="1"/>
  <c r="B429" i="1"/>
  <c r="B426" i="1"/>
  <c r="B424" i="1"/>
  <c r="B425" i="1"/>
  <c r="B421" i="1"/>
  <c r="B417" i="1"/>
  <c r="B419" i="1"/>
  <c r="B423" i="1"/>
  <c r="B422" i="1"/>
  <c r="B418" i="1"/>
  <c r="B420" i="1"/>
  <c r="B412" i="1"/>
  <c r="B413" i="1"/>
  <c r="B416" i="1"/>
  <c r="B415" i="1"/>
  <c r="B414" i="1"/>
  <c r="B405" i="1"/>
  <c r="B411" i="1"/>
  <c r="B404" i="1"/>
  <c r="B403" i="1"/>
  <c r="B410" i="1"/>
  <c r="B409" i="1"/>
  <c r="B406" i="1"/>
  <c r="B408" i="1"/>
  <c r="B407" i="1"/>
  <c r="B402" i="1"/>
  <c r="B395" i="1"/>
  <c r="B391" i="1"/>
  <c r="B401" i="1"/>
  <c r="B385" i="1"/>
  <c r="B384" i="1"/>
  <c r="B383" i="1"/>
  <c r="B382" i="1"/>
  <c r="B381" i="1"/>
  <c r="B392" i="1"/>
  <c r="B386" i="1"/>
  <c r="B390" i="1"/>
  <c r="B388" i="1"/>
  <c r="B393" i="1"/>
  <c r="B394" i="1"/>
  <c r="B400" i="1"/>
  <c r="B387" i="1"/>
  <c r="B399" i="1"/>
  <c r="B389" i="1"/>
  <c r="B398" i="1"/>
  <c r="B397" i="1"/>
  <c r="B396" i="1"/>
  <c r="B372" i="1"/>
  <c r="B380" i="1"/>
  <c r="B379" i="1"/>
  <c r="B374" i="1"/>
  <c r="B375" i="1"/>
  <c r="B373" i="1"/>
  <c r="B377" i="1"/>
  <c r="B376" i="1"/>
  <c r="B378" i="1"/>
  <c r="B363" i="1"/>
  <c r="B371" i="1"/>
  <c r="B365" i="1"/>
  <c r="B366" i="1"/>
  <c r="B367" i="1"/>
  <c r="B364" i="1"/>
  <c r="B368" i="1"/>
  <c r="B369" i="1"/>
  <c r="B370" i="1"/>
  <c r="B352" i="1"/>
  <c r="B342" i="1"/>
  <c r="B350" i="1"/>
  <c r="B344" i="1"/>
  <c r="B362" i="1"/>
  <c r="B345" i="1"/>
  <c r="B348" i="1"/>
  <c r="B351" i="1"/>
  <c r="B355" i="1"/>
  <c r="B341" i="1"/>
  <c r="B361" i="1"/>
  <c r="B346" i="1"/>
  <c r="B353" i="1"/>
  <c r="B343" i="1"/>
  <c r="B356" i="1"/>
  <c r="B340" i="1"/>
  <c r="B360" i="1"/>
  <c r="B359" i="1"/>
  <c r="B358" i="1"/>
  <c r="B354" i="1"/>
  <c r="B349" i="1"/>
  <c r="B357" i="1"/>
  <c r="B347" i="1"/>
  <c r="B328" i="1"/>
  <c r="B320" i="1"/>
  <c r="B327" i="1"/>
  <c r="B323" i="1"/>
  <c r="B321" i="1"/>
  <c r="B322" i="1"/>
  <c r="B337" i="1"/>
  <c r="B329" i="1"/>
  <c r="B326" i="1"/>
  <c r="B339" i="1"/>
  <c r="B325" i="1"/>
  <c r="B331" i="1"/>
  <c r="B335" i="1"/>
  <c r="B319" i="1"/>
  <c r="B338" i="1"/>
  <c r="B336" i="1"/>
  <c r="B334" i="1"/>
  <c r="B332" i="1"/>
  <c r="B333" i="1"/>
  <c r="B330" i="1"/>
  <c r="B324" i="1"/>
  <c r="B309" i="1"/>
  <c r="B308" i="1"/>
  <c r="B315" i="1"/>
  <c r="B318" i="1"/>
  <c r="B311" i="1"/>
  <c r="B314" i="1"/>
  <c r="B310" i="1"/>
  <c r="B317" i="1"/>
  <c r="B316" i="1"/>
  <c r="B313" i="1"/>
  <c r="B312" i="1"/>
  <c r="B293" i="1"/>
  <c r="B295" i="1"/>
  <c r="B294" i="1"/>
  <c r="B304" i="1"/>
  <c r="B301" i="1"/>
  <c r="B296" i="1"/>
  <c r="B307" i="1"/>
  <c r="B297" i="1"/>
  <c r="B302" i="1"/>
  <c r="B298" i="1"/>
  <c r="B300" i="1"/>
  <c r="B306" i="1"/>
  <c r="B305" i="1"/>
  <c r="B299" i="1"/>
  <c r="B303" i="1"/>
  <c r="B274" i="1"/>
  <c r="B279" i="1"/>
  <c r="B280" i="1"/>
  <c r="B278" i="1"/>
  <c r="B276" i="1"/>
  <c r="B289" i="1"/>
  <c r="B283" i="1"/>
  <c r="B273" i="1"/>
  <c r="B292" i="1"/>
  <c r="B277" i="1"/>
  <c r="B286" i="1"/>
  <c r="B282" i="1"/>
  <c r="B285" i="1"/>
  <c r="B288" i="1"/>
  <c r="B290" i="1"/>
  <c r="B291" i="1"/>
  <c r="B284" i="1"/>
  <c r="B281" i="1"/>
  <c r="B287" i="1"/>
  <c r="B275" i="1"/>
  <c r="B262" i="1"/>
  <c r="B259" i="1"/>
  <c r="B258" i="1"/>
  <c r="B260" i="1"/>
  <c r="B268" i="1"/>
  <c r="B257" i="1"/>
  <c r="B272" i="1"/>
  <c r="B261" i="1"/>
  <c r="B266" i="1"/>
  <c r="B263" i="1"/>
  <c r="B264" i="1"/>
  <c r="B271" i="1"/>
  <c r="B270" i="1"/>
  <c r="B269" i="1"/>
  <c r="B265" i="1"/>
  <c r="B267" i="1"/>
  <c r="B245" i="1"/>
  <c r="B243" i="1"/>
  <c r="B241" i="1"/>
  <c r="B244" i="1"/>
  <c r="B253" i="1"/>
  <c r="B249" i="1"/>
  <c r="B242" i="1"/>
  <c r="B256" i="1"/>
  <c r="B246" i="1"/>
  <c r="B252" i="1"/>
  <c r="B247" i="1"/>
  <c r="B254" i="1"/>
  <c r="B255" i="1"/>
  <c r="B251" i="1"/>
  <c r="B248" i="1"/>
  <c r="B250" i="1"/>
  <c r="B235" i="1"/>
  <c r="B234" i="1"/>
  <c r="B233" i="1"/>
  <c r="B239" i="1"/>
  <c r="B231" i="1"/>
  <c r="B232" i="1"/>
  <c r="B238" i="1"/>
  <c r="B240" i="1"/>
  <c r="B237" i="1"/>
  <c r="B236" i="1"/>
  <c r="B220" i="1"/>
  <c r="B216" i="1"/>
  <c r="B218" i="1"/>
  <c r="B217" i="1"/>
  <c r="B221" i="1"/>
  <c r="B228" i="1"/>
  <c r="B222" i="1"/>
  <c r="B230" i="1"/>
  <c r="B219" i="1"/>
  <c r="B226" i="1"/>
  <c r="B223" i="1"/>
  <c r="B229" i="1"/>
  <c r="B225" i="1"/>
  <c r="B227" i="1"/>
  <c r="B224" i="1"/>
  <c r="B199" i="1"/>
  <c r="B204" i="1"/>
  <c r="B195" i="1"/>
  <c r="B194" i="1"/>
  <c r="B198" i="1"/>
  <c r="B196" i="1"/>
  <c r="B200" i="1"/>
  <c r="B208" i="1"/>
  <c r="B206" i="1"/>
  <c r="B214" i="1"/>
  <c r="B197" i="1"/>
  <c r="B210" i="1"/>
  <c r="B205" i="1"/>
  <c r="B203" i="1"/>
  <c r="B202" i="1"/>
  <c r="B215" i="1"/>
  <c r="B213" i="1"/>
  <c r="B211" i="1"/>
  <c r="B212" i="1"/>
  <c r="B207" i="1"/>
  <c r="B201" i="1"/>
  <c r="B209" i="1"/>
  <c r="B178" i="1"/>
  <c r="B177" i="1"/>
  <c r="B181" i="1"/>
  <c r="B179" i="1"/>
  <c r="B182" i="1"/>
  <c r="B188" i="1"/>
  <c r="B185" i="1"/>
  <c r="B193" i="1"/>
  <c r="B180" i="1"/>
  <c r="B189" i="1"/>
  <c r="B184" i="1"/>
  <c r="B183" i="1"/>
  <c r="B192" i="1"/>
  <c r="B191" i="1"/>
  <c r="B190" i="1"/>
  <c r="B187" i="1"/>
  <c r="B186" i="1"/>
  <c r="B159" i="1"/>
  <c r="B157" i="1"/>
  <c r="B156" i="1"/>
  <c r="B164" i="1"/>
  <c r="B155" i="1"/>
  <c r="B161" i="1"/>
  <c r="B158" i="1"/>
  <c r="B162" i="1"/>
  <c r="B173" i="1"/>
  <c r="B167" i="1"/>
  <c r="B169" i="1"/>
  <c r="B171" i="1"/>
  <c r="B160" i="1"/>
  <c r="B172" i="1"/>
  <c r="B166" i="1"/>
  <c r="B165" i="1"/>
  <c r="B163" i="1"/>
  <c r="B176" i="1"/>
  <c r="B174" i="1"/>
  <c r="B175" i="1"/>
  <c r="B170" i="1"/>
  <c r="B168" i="1"/>
  <c r="B128" i="1"/>
  <c r="B127" i="1"/>
  <c r="B126" i="1"/>
  <c r="B134" i="1"/>
  <c r="B125" i="1"/>
  <c r="B136" i="1"/>
  <c r="B129" i="1"/>
  <c r="B137" i="1"/>
  <c r="B149" i="1"/>
  <c r="B140" i="1"/>
  <c r="B135" i="1"/>
  <c r="B148" i="1"/>
  <c r="B142" i="1"/>
  <c r="B124" i="1"/>
  <c r="B133" i="1"/>
  <c r="B151" i="1"/>
  <c r="B143" i="1"/>
  <c r="B145" i="1"/>
  <c r="B141" i="1"/>
  <c r="B154" i="1"/>
  <c r="B130" i="1"/>
  <c r="B144" i="1"/>
  <c r="B152" i="1"/>
  <c r="B150" i="1"/>
  <c r="B147" i="1"/>
  <c r="B146" i="1"/>
  <c r="B132" i="1"/>
  <c r="B138" i="1"/>
  <c r="B131" i="1"/>
  <c r="B153" i="1"/>
  <c r="B139" i="1"/>
  <c r="B104" i="1"/>
  <c r="B105" i="1"/>
  <c r="B123" i="1"/>
  <c r="B107" i="1"/>
  <c r="B118" i="1"/>
  <c r="B109" i="1"/>
  <c r="B110" i="1"/>
  <c r="B115" i="1"/>
  <c r="B106" i="1"/>
  <c r="B116" i="1"/>
  <c r="B111" i="1"/>
  <c r="B108" i="1"/>
  <c r="B122" i="1"/>
  <c r="B121" i="1"/>
  <c r="B120" i="1"/>
  <c r="B119" i="1"/>
  <c r="B117" i="1"/>
  <c r="B114" i="1"/>
  <c r="B113" i="1"/>
  <c r="B112" i="1"/>
  <c r="B103" i="1"/>
  <c r="B86" i="1"/>
  <c r="B87" i="1"/>
  <c r="B89" i="1"/>
  <c r="B99" i="1"/>
  <c r="B92" i="1"/>
  <c r="B90" i="1"/>
  <c r="B96" i="1"/>
  <c r="B88" i="1"/>
  <c r="B98" i="1"/>
  <c r="B91" i="1"/>
  <c r="B102" i="1"/>
  <c r="B100" i="1"/>
  <c r="B101" i="1"/>
  <c r="B97" i="1"/>
  <c r="B94" i="1"/>
  <c r="B95" i="1"/>
  <c r="B93" i="1"/>
  <c r="B69" i="1"/>
  <c r="B68" i="1"/>
  <c r="B71" i="1"/>
  <c r="B79" i="1"/>
  <c r="B73" i="1"/>
  <c r="B76" i="1"/>
  <c r="B72" i="1"/>
  <c r="B82" i="1"/>
  <c r="B70" i="1"/>
  <c r="B78" i="1"/>
  <c r="B74" i="1"/>
  <c r="B85" i="1"/>
  <c r="B81" i="1"/>
  <c r="B77" i="1"/>
  <c r="B84" i="1"/>
  <c r="B75" i="1"/>
  <c r="B83" i="1"/>
  <c r="B80" i="1"/>
  <c r="B67" i="1"/>
  <c r="B66" i="1"/>
  <c r="B46" i="1"/>
  <c r="B45" i="1"/>
  <c r="B48" i="1"/>
  <c r="B47" i="1"/>
  <c r="B56" i="1"/>
  <c r="B65" i="1"/>
  <c r="B53" i="1"/>
  <c r="B64" i="1"/>
  <c r="B55" i="1"/>
  <c r="B49" i="1"/>
  <c r="B54" i="1"/>
  <c r="B63" i="1"/>
  <c r="B62" i="1"/>
  <c r="B61" i="1"/>
  <c r="B51" i="1"/>
  <c r="B50" i="1"/>
  <c r="B57" i="1"/>
  <c r="B58" i="1"/>
  <c r="B60" i="1"/>
  <c r="B52" i="1"/>
  <c r="B59" i="1"/>
  <c r="B30" i="1"/>
  <c r="B32" i="1"/>
  <c r="B31" i="1"/>
  <c r="B34" i="1"/>
  <c r="B44" i="1"/>
  <c r="B39" i="1"/>
  <c r="B36" i="1"/>
  <c r="B37" i="1"/>
  <c r="B33" i="1"/>
  <c r="B40" i="1"/>
  <c r="B38" i="1"/>
  <c r="B43" i="1"/>
  <c r="B42" i="1"/>
  <c r="B41" i="1"/>
  <c r="B35" i="1"/>
  <c r="B29" i="1"/>
  <c r="B20" i="1"/>
  <c r="B15" i="1"/>
  <c r="B14" i="1"/>
  <c r="B13" i="1"/>
  <c r="B12" i="1"/>
  <c r="B19" i="1"/>
  <c r="B27" i="1"/>
  <c r="B18" i="1"/>
  <c r="B21" i="1"/>
  <c r="B11" i="1"/>
  <c r="B16" i="1"/>
  <c r="B24" i="1"/>
  <c r="B22" i="1"/>
  <c r="B10" i="1"/>
  <c r="B25" i="1"/>
  <c r="B23" i="1"/>
  <c r="B28" i="1"/>
  <c r="B26" i="1"/>
  <c r="B17" i="1"/>
  <c r="U13" i="3"/>
  <c r="U14" i="3"/>
  <c r="U15" i="3"/>
  <c r="U16" i="3"/>
  <c r="U17" i="3"/>
  <c r="U18" i="3"/>
  <c r="U19" i="3"/>
  <c r="U20" i="3"/>
  <c r="U21" i="3"/>
  <c r="U22" i="3"/>
  <c r="U23" i="3"/>
  <c r="U24" i="3"/>
  <c r="U25" i="3"/>
  <c r="U26" i="3"/>
  <c r="U27" i="3"/>
  <c r="U28" i="3"/>
  <c r="U29" i="3"/>
  <c r="U30" i="3"/>
  <c r="U31" i="3"/>
  <c r="U32" i="3"/>
  <c r="U33" i="3"/>
  <c r="U34" i="3"/>
  <c r="U35" i="3"/>
  <c r="U36" i="3"/>
  <c r="U37" i="3"/>
  <c r="U38" i="3"/>
  <c r="U39" i="3"/>
  <c r="U40" i="3"/>
  <c r="U41" i="3"/>
  <c r="U42" i="3"/>
  <c r="U43" i="3"/>
  <c r="U44" i="3"/>
  <c r="U45" i="3"/>
  <c r="U46" i="3"/>
  <c r="U47" i="3"/>
  <c r="U48" i="3"/>
  <c r="U49" i="3"/>
  <c r="U50" i="3"/>
  <c r="U51" i="3"/>
  <c r="U52" i="3"/>
  <c r="U53" i="3"/>
  <c r="U54" i="3"/>
  <c r="U55" i="3"/>
  <c r="U56" i="3"/>
  <c r="U57" i="3"/>
  <c r="U58" i="3"/>
  <c r="U59" i="3"/>
  <c r="U60" i="3"/>
  <c r="U61" i="3"/>
  <c r="U62" i="3"/>
  <c r="U63" i="3"/>
  <c r="U64" i="3"/>
  <c r="U65" i="3"/>
  <c r="U66" i="3"/>
  <c r="U67" i="3"/>
  <c r="U68" i="3"/>
  <c r="U69" i="3"/>
  <c r="U70" i="3"/>
  <c r="U71" i="3"/>
  <c r="U72" i="3"/>
  <c r="U73" i="3"/>
  <c r="U74" i="3"/>
  <c r="U75" i="3"/>
  <c r="U76" i="3"/>
  <c r="U77" i="3"/>
  <c r="U78" i="3"/>
  <c r="U79" i="3"/>
  <c r="U80" i="3"/>
  <c r="U81" i="3"/>
  <c r="U82" i="3"/>
  <c r="U83" i="3"/>
  <c r="U84" i="3"/>
  <c r="U85" i="3"/>
  <c r="U86" i="3"/>
  <c r="U87" i="3"/>
  <c r="U88" i="3"/>
  <c r="U89" i="3"/>
  <c r="U90" i="3"/>
  <c r="U91" i="3"/>
  <c r="U92" i="3"/>
  <c r="U93" i="3"/>
  <c r="U94" i="3"/>
  <c r="U95" i="3"/>
  <c r="U96" i="3"/>
  <c r="U97" i="3"/>
  <c r="U98" i="3"/>
  <c r="U99" i="3"/>
  <c r="U100" i="3"/>
  <c r="U101" i="3"/>
  <c r="U102" i="3"/>
  <c r="U103" i="3"/>
  <c r="U104" i="3"/>
  <c r="U105" i="3"/>
  <c r="U106" i="3"/>
  <c r="U107" i="3"/>
  <c r="U108" i="3"/>
  <c r="U109" i="3"/>
  <c r="U110" i="3"/>
  <c r="U111" i="3"/>
  <c r="U112" i="3"/>
  <c r="U113" i="3"/>
  <c r="U114" i="3"/>
  <c r="U115" i="3"/>
  <c r="U116" i="3"/>
  <c r="U117" i="3"/>
  <c r="U118" i="3"/>
  <c r="U119" i="3"/>
  <c r="U120" i="3"/>
  <c r="U121" i="3"/>
  <c r="U122" i="3"/>
  <c r="U123" i="3"/>
  <c r="U124" i="3"/>
  <c r="U125" i="3"/>
  <c r="U126" i="3"/>
  <c r="U127" i="3"/>
  <c r="U128" i="3"/>
  <c r="U129" i="3"/>
  <c r="U130" i="3"/>
  <c r="U12" i="3"/>
  <c r="U11" i="3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 Office User</author>
  </authors>
  <commentList>
    <comment ref="I1884" authorId="0" shapeId="0" xr:uid="{FDC24AB9-2458-6349-88C4-9D02A3FD9787}">
      <text>
        <r>
          <rPr>
            <b/>
            <sz val="10"/>
            <color rgb="FF000000"/>
            <rFont val="Tahoma"/>
            <family val="2"/>
          </rPr>
          <t>Microsoft Office User:</t>
        </r>
        <r>
          <rPr>
            <sz val="10"/>
            <color rgb="FF000000"/>
            <rFont val="Tahoma"/>
            <family val="2"/>
          </rPr>
          <t xml:space="preserve">
</t>
        </r>
        <r>
          <rPr>
            <sz val="10"/>
            <color rgb="FF000000"/>
            <rFont val="Tahoma"/>
            <family val="2"/>
          </rPr>
          <t xml:space="preserve">Reported as -0.1
</t>
        </r>
        <r>
          <rPr>
            <sz val="10"/>
            <color rgb="FF000000"/>
            <rFont val="Tahoma"/>
            <family val="2"/>
          </rPr>
          <t>therefore value was deleted</t>
        </r>
      </text>
    </comment>
    <comment ref="I1890" authorId="0" shapeId="0" xr:uid="{D665A1B0-AFED-764D-BE78-FB326FA7B600}">
      <text>
        <r>
          <rPr>
            <b/>
            <sz val="10"/>
            <color rgb="FF000000"/>
            <rFont val="Tahoma"/>
            <family val="2"/>
          </rPr>
          <t>Microsoft Office User:</t>
        </r>
        <r>
          <rPr>
            <sz val="10"/>
            <color rgb="FF000000"/>
            <rFont val="Tahoma"/>
            <family val="2"/>
          </rPr>
          <t xml:space="preserve">
</t>
        </r>
        <r>
          <rPr>
            <sz val="10"/>
            <color rgb="FF000000"/>
            <rFont val="Tahoma"/>
            <family val="2"/>
          </rPr>
          <t xml:space="preserve">eported as -0.1
</t>
        </r>
        <r>
          <rPr>
            <sz val="10"/>
            <color rgb="FF000000"/>
            <rFont val="Tahoma"/>
            <family val="2"/>
          </rPr>
          <t xml:space="preserve">therefore value was deleted </t>
        </r>
      </text>
    </comment>
  </commentList>
</comments>
</file>

<file path=xl/sharedStrings.xml><?xml version="1.0" encoding="utf-8"?>
<sst xmlns="http://schemas.openxmlformats.org/spreadsheetml/2006/main" count="4870" uniqueCount="83">
  <si>
    <t>A</t>
  </si>
  <si>
    <t>C</t>
  </si>
  <si>
    <t>B</t>
  </si>
  <si>
    <t>date</t>
  </si>
  <si>
    <t>pH</t>
  </si>
  <si>
    <t>Cond</t>
  </si>
  <si>
    <t>Acidity</t>
  </si>
  <si>
    <t>ANC</t>
  </si>
  <si>
    <t>Cl</t>
  </si>
  <si>
    <t>NO3</t>
  </si>
  <si>
    <t>SO4</t>
  </si>
  <si>
    <t>Ca</t>
  </si>
  <si>
    <t>MG</t>
  </si>
  <si>
    <t>Na</t>
  </si>
  <si>
    <t>K</t>
  </si>
  <si>
    <t>NH4</t>
  </si>
  <si>
    <t>uS/cm</t>
  </si>
  <si>
    <t>mg CaCO3/L</t>
  </si>
  <si>
    <t>ueq/L</t>
  </si>
  <si>
    <t>mg/L</t>
  </si>
  <si>
    <t>location</t>
  </si>
  <si>
    <t>Date</t>
  </si>
  <si>
    <t>Count</t>
  </si>
  <si>
    <t>plot</t>
  </si>
  <si>
    <t>year</t>
  </si>
  <si>
    <t>month</t>
  </si>
  <si>
    <t>day</t>
  </si>
  <si>
    <t>treatment</t>
  </si>
  <si>
    <t>block</t>
  </si>
  <si>
    <t>WT+NS</t>
  </si>
  <si>
    <t>WT+NS+LIME</t>
  </si>
  <si>
    <t>WT</t>
  </si>
  <si>
    <t>UNCUT</t>
  </si>
  <si>
    <t>N</t>
  </si>
  <si>
    <t>SE</t>
  </si>
  <si>
    <t>Mean NO3</t>
  </si>
  <si>
    <t>Treatment</t>
  </si>
  <si>
    <t>Year</t>
  </si>
  <si>
    <t>Summarized using Statistica</t>
  </si>
  <si>
    <t>NO3/Cl Ratio</t>
  </si>
  <si>
    <t>Mean Mg</t>
  </si>
  <si>
    <t>Mean Ca</t>
  </si>
  <si>
    <t>Mean SO4</t>
  </si>
  <si>
    <t>Mean Cl</t>
  </si>
  <si>
    <t>Mean Na</t>
  </si>
  <si>
    <t>Mean K</t>
  </si>
  <si>
    <t>Mean NO3/Cl</t>
  </si>
  <si>
    <t>Mean pH</t>
  </si>
  <si>
    <t>Mean Conductivity</t>
  </si>
  <si>
    <t>mass</t>
  </si>
  <si>
    <t>ueq</t>
  </si>
  <si>
    <t>(mg/L)</t>
  </si>
  <si>
    <t>mass based</t>
  </si>
  <si>
    <t>Plot</t>
  </si>
  <si>
    <t>% of 16 plots</t>
  </si>
  <si>
    <t>Total # of Samples</t>
  </si>
  <si>
    <t>Avg. # of Samples per date</t>
  </si>
  <si>
    <t>Avg. % of Possible Samples per date</t>
  </si>
  <si>
    <t>Lowest</t>
  </si>
  <si>
    <t>Highest</t>
  </si>
  <si>
    <t>Fork Mountain, Fernow Experimental Forest</t>
  </si>
  <si>
    <t>Long Term Soil Productivity Plots (LTSP)</t>
  </si>
  <si>
    <t>Tension Lysimeter Data</t>
  </si>
  <si>
    <t>Source:</t>
  </si>
  <si>
    <t>http://www.fs.usda.gov/wps/portal/fsinternet/!ut/p/c4/04_SB8K8xLLM9MSSzPy8xBz9CP0os3gjAwhwtDDw9_AI8zPyhQoY6BdkOyoCAGixyPg!/?navtype=&amp;cid=stelprdb5262917&amp;navid=181110000000000&amp;pnavid=181000000000000&amp;ss=119850&amp;position=Not%20Yet%20Determined.Html&amp;ttype=detail&amp;pname=Fernow%20Experimental%20Forest-%20Data%20Access%20Policy</t>
  </si>
  <si>
    <t>Description of methods:</t>
  </si>
  <si>
    <t>within plot</t>
  </si>
  <si>
    <t>Data Set Creator =</t>
  </si>
  <si>
    <t>Data Set Contact =</t>
  </si>
  <si>
    <t>William T. Peterjohn</t>
  </si>
  <si>
    <t xml:space="preserve">Mary Beth Adams; mbadams@fs.fed.us; (304) 285-1520; Northern Research Station, USDA Forest Service, Morgantown, WV 26505 </t>
  </si>
  <si>
    <t>Data Set Identifier =    None assigned</t>
  </si>
  <si>
    <t xml:space="preserve">                      Parsons, WV. USA: Department of Agriculture, Forest Service, North Central Research Station.</t>
  </si>
  <si>
    <t>X</t>
  </si>
  <si>
    <t>A value of "X" for within plot location = a composite sample for all lysimeters in a given plot</t>
  </si>
  <si>
    <t>Revision July 2021</t>
  </si>
  <si>
    <t xml:space="preserve">Data Set Citation =      Adams, M.B. 2015. Fernow Experimental Forest LTSP Lysimeter Chemistry Data, 1996-2020. </t>
  </si>
  <si>
    <t>Values appear to be unusual</t>
  </si>
  <si>
    <t>Values = 0 which are likely below detection limits; Many values of NH4 appear to be below detection limits.</t>
  </si>
  <si>
    <t>% of 159 dates with samples</t>
  </si>
  <si>
    <t>Note: On a given date there may not have been enough water for all analyses to be performed.  pH seems to have almost always been measured.</t>
  </si>
  <si>
    <t xml:space="preserve">Collection by plot and date -- only indicates which plots had water.  </t>
  </si>
  <si>
    <t>No outliers removed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</si>
</sst>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yyyymmdd"/>
    <numFmt numFmtId="165" formatCode="0.00000"/>
    <numFmt numFmtId="166" formatCode="0.000000"/>
    <numFmt numFmtId="167" formatCode="0.0000"/>
    <numFmt numFmtId="168" formatCode="0.000"/>
  </numFmts>
  <fonts count="45" x14ac:knownFonts="1">
    <font>
      <sz val="10"/>
      <color theme="1"/>
      <name val="Arial"/>
      <family val="2"/>
    </font>
    <font>
      <sz val="11"/>
      <color theme="1"/>
      <name val="Calibri"/>
      <family val="2"/>
      <scheme val="minor"/>
    </font>
    <font>
      <sz val="10"/>
      <color theme="1"/>
      <name val="Arial"/>
      <family val="2"/>
    </font>
    <font>
      <b/>
      <sz val="18"/>
      <color theme="3"/>
      <name val="Cambria"/>
      <family val="2"/>
      <scheme val="major"/>
    </font>
    <font>
      <b/>
      <sz val="15"/>
      <color theme="3"/>
      <name val="Arial"/>
      <family val="2"/>
    </font>
    <font>
      <b/>
      <sz val="13"/>
      <color theme="3"/>
      <name val="Arial"/>
      <family val="2"/>
    </font>
    <font>
      <b/>
      <sz val="11"/>
      <color theme="3"/>
      <name val="Arial"/>
      <family val="2"/>
    </font>
    <font>
      <sz val="10"/>
      <color rgb="FF006100"/>
      <name val="Arial"/>
      <family val="2"/>
    </font>
    <font>
      <sz val="10"/>
      <color rgb="FF9C0006"/>
      <name val="Arial"/>
      <family val="2"/>
    </font>
    <font>
      <sz val="10"/>
      <color rgb="FF9C6500"/>
      <name val="Arial"/>
      <family val="2"/>
    </font>
    <font>
      <sz val="10"/>
      <color rgb="FF3F3F76"/>
      <name val="Arial"/>
      <family val="2"/>
    </font>
    <font>
      <b/>
      <sz val="10"/>
      <color rgb="FF3F3F3F"/>
      <name val="Arial"/>
      <family val="2"/>
    </font>
    <font>
      <b/>
      <sz val="10"/>
      <color rgb="FFFA7D00"/>
      <name val="Arial"/>
      <family val="2"/>
    </font>
    <font>
      <sz val="10"/>
      <color rgb="FFFA7D00"/>
      <name val="Arial"/>
      <family val="2"/>
    </font>
    <font>
      <b/>
      <sz val="10"/>
      <color theme="0"/>
      <name val="Arial"/>
      <family val="2"/>
    </font>
    <font>
      <sz val="10"/>
      <color rgb="FFFF0000"/>
      <name val="Arial"/>
      <family val="2"/>
    </font>
    <font>
      <i/>
      <sz val="10"/>
      <color rgb="FF7F7F7F"/>
      <name val="Arial"/>
      <family val="2"/>
    </font>
    <font>
      <b/>
      <sz val="10"/>
      <color theme="1"/>
      <name val="Arial"/>
      <family val="2"/>
    </font>
    <font>
      <sz val="10"/>
      <color theme="0"/>
      <name val="Arial"/>
      <family val="2"/>
    </font>
    <font>
      <sz val="10"/>
      <name val="Arial"/>
      <family val="2"/>
    </font>
    <font>
      <sz val="10"/>
      <color indexed="8"/>
      <name val="Arial"/>
      <family val="2"/>
    </font>
    <font>
      <sz val="10"/>
      <name val="Arial"/>
      <family val="2"/>
    </font>
    <font>
      <sz val="10"/>
      <color indexed="8"/>
      <name val="Arial"/>
      <family val="2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14"/>
      <color theme="1"/>
      <name val="Arial"/>
      <family val="2"/>
    </font>
    <font>
      <u/>
      <sz val="10"/>
      <color theme="10"/>
      <name val="Arial"/>
      <family val="2"/>
    </font>
    <font>
      <u/>
      <sz val="10"/>
      <color theme="11"/>
      <name val="Arial"/>
      <family val="2"/>
    </font>
    <font>
      <sz val="20"/>
      <color theme="1"/>
      <name val="Arial"/>
      <family val="2"/>
    </font>
    <font>
      <sz val="10"/>
      <color rgb="FF000000"/>
      <name val="Tahoma"/>
      <family val="2"/>
    </font>
    <font>
      <b/>
      <sz val="10"/>
      <color rgb="FF000000"/>
      <name val="Tahoma"/>
      <family val="2"/>
    </font>
    <font>
      <sz val="10"/>
      <color rgb="FF000000"/>
      <name val="Arial"/>
      <family val="2"/>
    </font>
  </fonts>
  <fills count="41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0" tint="-0.249977111117893"/>
        <bgColor indexed="64"/>
      </patternFill>
    </fill>
  </fills>
  <borders count="10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95">
    <xf numFmtId="0" fontId="0" fillId="0" borderId="0"/>
    <xf numFmtId="0" fontId="3" fillId="0" borderId="0" applyNumberFormat="0" applyFill="0" applyBorder="0" applyAlignment="0" applyProtection="0"/>
    <xf numFmtId="0" fontId="4" fillId="0" borderId="1" applyNumberFormat="0" applyFill="0" applyAlignment="0" applyProtection="0"/>
    <xf numFmtId="0" fontId="5" fillId="0" borderId="2" applyNumberFormat="0" applyFill="0" applyAlignment="0" applyProtection="0"/>
    <xf numFmtId="0" fontId="6" fillId="0" borderId="3" applyNumberFormat="0" applyFill="0" applyAlignment="0" applyProtection="0"/>
    <xf numFmtId="0" fontId="6" fillId="0" borderId="0" applyNumberFormat="0" applyFill="0" applyBorder="0" applyAlignment="0" applyProtection="0"/>
    <xf numFmtId="0" fontId="7" fillId="2" borderId="0" applyNumberFormat="0" applyBorder="0" applyAlignment="0" applyProtection="0"/>
    <xf numFmtId="0" fontId="8" fillId="3" borderId="0" applyNumberFormat="0" applyBorder="0" applyAlignment="0" applyProtection="0"/>
    <xf numFmtId="0" fontId="9" fillId="4" borderId="0" applyNumberFormat="0" applyBorder="0" applyAlignment="0" applyProtection="0"/>
    <xf numFmtId="0" fontId="10" fillId="5" borderId="4" applyNumberFormat="0" applyAlignment="0" applyProtection="0"/>
    <xf numFmtId="0" fontId="11" fillId="6" borderId="5" applyNumberFormat="0" applyAlignment="0" applyProtection="0"/>
    <xf numFmtId="0" fontId="12" fillId="6" borderId="4" applyNumberFormat="0" applyAlignment="0" applyProtection="0"/>
    <xf numFmtId="0" fontId="13" fillId="0" borderId="6" applyNumberFormat="0" applyFill="0" applyAlignment="0" applyProtection="0"/>
    <xf numFmtId="0" fontId="14" fillId="7" borderId="7" applyNumberFormat="0" applyAlignment="0" applyProtection="0"/>
    <xf numFmtId="0" fontId="15" fillId="0" borderId="0" applyNumberFormat="0" applyFill="0" applyBorder="0" applyAlignment="0" applyProtection="0"/>
    <xf numFmtId="0" fontId="2" fillId="8" borderId="8" applyNumberFormat="0" applyFont="0" applyAlignment="0" applyProtection="0"/>
    <xf numFmtId="0" fontId="16" fillId="0" borderId="0" applyNumberFormat="0" applyFill="0" applyBorder="0" applyAlignment="0" applyProtection="0"/>
    <xf numFmtId="0" fontId="17" fillId="0" borderId="9" applyNumberFormat="0" applyFill="0" applyAlignment="0" applyProtection="0"/>
    <xf numFmtId="0" fontId="18" fillId="9" borderId="0" applyNumberFormat="0" applyBorder="0" applyAlignment="0" applyProtection="0"/>
    <xf numFmtId="0" fontId="2" fillId="10" borderId="0" applyNumberFormat="0" applyBorder="0" applyAlignment="0" applyProtection="0"/>
    <xf numFmtId="0" fontId="2" fillId="11" borderId="0" applyNumberFormat="0" applyBorder="0" applyAlignment="0" applyProtection="0"/>
    <xf numFmtId="0" fontId="18" fillId="12" borderId="0" applyNumberFormat="0" applyBorder="0" applyAlignment="0" applyProtection="0"/>
    <xf numFmtId="0" fontId="18" fillId="13" borderId="0" applyNumberFormat="0" applyBorder="0" applyAlignment="0" applyProtection="0"/>
    <xf numFmtId="0" fontId="2" fillId="14" borderId="0" applyNumberFormat="0" applyBorder="0" applyAlignment="0" applyProtection="0"/>
    <xf numFmtId="0" fontId="2" fillId="15" borderId="0" applyNumberFormat="0" applyBorder="0" applyAlignment="0" applyProtection="0"/>
    <xf numFmtId="0" fontId="18" fillId="16" borderId="0" applyNumberFormat="0" applyBorder="0" applyAlignment="0" applyProtection="0"/>
    <xf numFmtId="0" fontId="18" fillId="17" borderId="0" applyNumberFormat="0" applyBorder="0" applyAlignment="0" applyProtection="0"/>
    <xf numFmtId="0" fontId="2" fillId="18" borderId="0" applyNumberFormat="0" applyBorder="0" applyAlignment="0" applyProtection="0"/>
    <xf numFmtId="0" fontId="2" fillId="19" borderId="0" applyNumberFormat="0" applyBorder="0" applyAlignment="0" applyProtection="0"/>
    <xf numFmtId="0" fontId="18" fillId="20" borderId="0" applyNumberFormat="0" applyBorder="0" applyAlignment="0" applyProtection="0"/>
    <xf numFmtId="0" fontId="18" fillId="21" borderId="0" applyNumberFormat="0" applyBorder="0" applyAlignment="0" applyProtection="0"/>
    <xf numFmtId="0" fontId="2" fillId="22" borderId="0" applyNumberFormat="0" applyBorder="0" applyAlignment="0" applyProtection="0"/>
    <xf numFmtId="0" fontId="2" fillId="23" borderId="0" applyNumberFormat="0" applyBorder="0" applyAlignment="0" applyProtection="0"/>
    <xf numFmtId="0" fontId="18" fillId="24" borderId="0" applyNumberFormat="0" applyBorder="0" applyAlignment="0" applyProtection="0"/>
    <xf numFmtId="0" fontId="18" fillId="25" borderId="0" applyNumberFormat="0" applyBorder="0" applyAlignment="0" applyProtection="0"/>
    <xf numFmtId="0" fontId="2" fillId="26" borderId="0" applyNumberFormat="0" applyBorder="0" applyAlignment="0" applyProtection="0"/>
    <xf numFmtId="0" fontId="2" fillId="27" borderId="0" applyNumberFormat="0" applyBorder="0" applyAlignment="0" applyProtection="0"/>
    <xf numFmtId="0" fontId="18" fillId="28" borderId="0" applyNumberFormat="0" applyBorder="0" applyAlignment="0" applyProtection="0"/>
    <xf numFmtId="0" fontId="18" fillId="29" borderId="0" applyNumberFormat="0" applyBorder="0" applyAlignment="0" applyProtection="0"/>
    <xf numFmtId="0" fontId="2" fillId="30" borderId="0" applyNumberFormat="0" applyBorder="0" applyAlignment="0" applyProtection="0"/>
    <xf numFmtId="0" fontId="2" fillId="31" borderId="0" applyNumberFormat="0" applyBorder="0" applyAlignment="0" applyProtection="0"/>
    <xf numFmtId="0" fontId="18" fillId="32" borderId="0" applyNumberFormat="0" applyBorder="0" applyAlignment="0" applyProtection="0"/>
    <xf numFmtId="9" fontId="2" fillId="0" borderId="0" applyFont="0" applyFill="0" applyBorder="0" applyAlignment="0" applyProtection="0"/>
    <xf numFmtId="0" fontId="19" fillId="0" borderId="0"/>
    <xf numFmtId="0" fontId="21" fillId="0" borderId="0"/>
    <xf numFmtId="0" fontId="19" fillId="0" borderId="0"/>
    <xf numFmtId="0" fontId="1" fillId="0" borderId="0"/>
    <xf numFmtId="0" fontId="23" fillId="0" borderId="1" applyNumberFormat="0" applyFill="0" applyAlignment="0" applyProtection="0"/>
    <xf numFmtId="0" fontId="24" fillId="0" borderId="2" applyNumberFormat="0" applyFill="0" applyAlignment="0" applyProtection="0"/>
    <xf numFmtId="0" fontId="25" fillId="0" borderId="3" applyNumberFormat="0" applyFill="0" applyAlignment="0" applyProtection="0"/>
    <xf numFmtId="0" fontId="25" fillId="0" borderId="0" applyNumberFormat="0" applyFill="0" applyBorder="0" applyAlignment="0" applyProtection="0"/>
    <xf numFmtId="0" fontId="26" fillId="2" borderId="0" applyNumberFormat="0" applyBorder="0" applyAlignment="0" applyProtection="0"/>
    <xf numFmtId="0" fontId="27" fillId="3" borderId="0" applyNumberFormat="0" applyBorder="0" applyAlignment="0" applyProtection="0"/>
    <xf numFmtId="0" fontId="28" fillId="4" borderId="0" applyNumberFormat="0" applyBorder="0" applyAlignment="0" applyProtection="0"/>
    <xf numFmtId="0" fontId="29" fillId="5" borderId="4" applyNumberFormat="0" applyAlignment="0" applyProtection="0"/>
    <xf numFmtId="0" fontId="30" fillId="6" borderId="5" applyNumberFormat="0" applyAlignment="0" applyProtection="0"/>
    <xf numFmtId="0" fontId="31" fillId="6" borderId="4" applyNumberFormat="0" applyAlignment="0" applyProtection="0"/>
    <xf numFmtId="0" fontId="32" fillId="0" borderId="6" applyNumberFormat="0" applyFill="0" applyAlignment="0" applyProtection="0"/>
    <xf numFmtId="0" fontId="33" fillId="7" borderId="7" applyNumberFormat="0" applyAlignment="0" applyProtection="0"/>
    <xf numFmtId="0" fontId="3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35" fillId="0" borderId="0" applyNumberFormat="0" applyFill="0" applyBorder="0" applyAlignment="0" applyProtection="0"/>
    <xf numFmtId="0" fontId="36" fillId="0" borderId="9" applyNumberFormat="0" applyFill="0" applyAlignment="0" applyProtection="0"/>
    <xf numFmtId="0" fontId="3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37" fillId="12" borderId="0" applyNumberFormat="0" applyBorder="0" applyAlignment="0" applyProtection="0"/>
    <xf numFmtId="0" fontId="3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37" fillId="16" borderId="0" applyNumberFormat="0" applyBorder="0" applyAlignment="0" applyProtection="0"/>
    <xf numFmtId="0" fontId="3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37" fillId="20" borderId="0" applyNumberFormat="0" applyBorder="0" applyAlignment="0" applyProtection="0"/>
    <xf numFmtId="0" fontId="3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37" fillId="24" borderId="0" applyNumberFormat="0" applyBorder="0" applyAlignment="0" applyProtection="0"/>
    <xf numFmtId="0" fontId="3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37" fillId="28" borderId="0" applyNumberFormat="0" applyBorder="0" applyAlignment="0" applyProtection="0"/>
    <xf numFmtId="0" fontId="3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37" fillId="32" borderId="0" applyNumberFormat="0" applyBorder="0" applyAlignment="0" applyProtection="0"/>
    <xf numFmtId="0" fontId="39" fillId="0" borderId="0" applyNumberFormat="0" applyFill="0" applyBorder="0" applyAlignment="0" applyProtection="0"/>
    <xf numFmtId="0" fontId="40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40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40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40" fillId="0" borderId="0" applyNumberFormat="0" applyFill="0" applyBorder="0" applyAlignment="0" applyProtection="0"/>
  </cellStyleXfs>
  <cellXfs count="53">
    <xf numFmtId="0" fontId="0" fillId="0" borderId="0" xfId="0"/>
    <xf numFmtId="164" fontId="0" fillId="0" borderId="0" xfId="0" applyNumberFormat="1"/>
    <xf numFmtId="0" fontId="0" fillId="0" borderId="0" xfId="0" applyAlignment="1">
      <alignment horizontal="center"/>
    </xf>
    <xf numFmtId="2" fontId="0" fillId="0" borderId="0" xfId="0" applyNumberFormat="1" applyAlignment="1">
      <alignment horizontal="right"/>
    </xf>
    <xf numFmtId="164" fontId="0" fillId="0" borderId="0" xfId="0" applyNumberFormat="1" applyAlignment="1">
      <alignment horizontal="center"/>
    </xf>
    <xf numFmtId="2" fontId="0" fillId="0" borderId="0" xfId="42" applyNumberFormat="1" applyFont="1"/>
    <xf numFmtId="2" fontId="0" fillId="0" borderId="0" xfId="0" applyNumberFormat="1"/>
    <xf numFmtId="0" fontId="0" fillId="0" borderId="0" xfId="0" applyNumberFormat="1" applyAlignment="1">
      <alignment horizontal="center"/>
    </xf>
    <xf numFmtId="0" fontId="0" fillId="0" borderId="0" xfId="0" applyNumberFormat="1"/>
    <xf numFmtId="0" fontId="0" fillId="0" borderId="0" xfId="0" applyFill="1" applyAlignment="1">
      <alignment horizontal="center"/>
    </xf>
    <xf numFmtId="0" fontId="0" fillId="0" borderId="0" xfId="0" applyFill="1"/>
    <xf numFmtId="2" fontId="0" fillId="33" borderId="0" xfId="0" applyNumberFormat="1" applyFill="1" applyAlignment="1">
      <alignment horizontal="right"/>
    </xf>
    <xf numFmtId="0" fontId="20" fillId="0" borderId="0" xfId="43" applyNumberFormat="1" applyFont="1" applyAlignment="1">
      <alignment horizontal="left" vertical="center"/>
    </xf>
    <xf numFmtId="165" fontId="20" fillId="0" borderId="0" xfId="43" applyNumberFormat="1" applyFont="1" applyAlignment="1">
      <alignment horizontal="right" vertical="center"/>
    </xf>
    <xf numFmtId="1" fontId="20" fillId="0" borderId="0" xfId="43" applyNumberFormat="1" applyFont="1" applyAlignment="1">
      <alignment horizontal="right" vertical="center"/>
    </xf>
    <xf numFmtId="166" fontId="22" fillId="0" borderId="0" xfId="44" applyNumberFormat="1" applyFont="1" applyAlignment="1">
      <alignment horizontal="right" vertical="center"/>
    </xf>
    <xf numFmtId="1" fontId="22" fillId="0" borderId="0" xfId="44" applyNumberFormat="1" applyFont="1" applyAlignment="1">
      <alignment horizontal="right" vertical="center"/>
    </xf>
    <xf numFmtId="165" fontId="22" fillId="0" borderId="0" xfId="44" applyNumberFormat="1" applyFont="1" applyAlignment="1">
      <alignment horizontal="right" vertical="center"/>
    </xf>
    <xf numFmtId="2" fontId="0" fillId="34" borderId="0" xfId="0" applyNumberFormat="1" applyFill="1" applyAlignment="1">
      <alignment horizontal="right"/>
    </xf>
    <xf numFmtId="2" fontId="0" fillId="35" borderId="0" xfId="0" applyNumberFormat="1" applyFill="1" applyAlignment="1">
      <alignment horizontal="right"/>
    </xf>
    <xf numFmtId="2" fontId="0" fillId="36" borderId="0" xfId="0" applyNumberFormat="1" applyFill="1"/>
    <xf numFmtId="0" fontId="0" fillId="38" borderId="0" xfId="0" applyFill="1"/>
    <xf numFmtId="0" fontId="0" fillId="39" borderId="0" xfId="0" applyFill="1"/>
    <xf numFmtId="165" fontId="20" fillId="38" borderId="0" xfId="45" applyNumberFormat="1" applyFont="1" applyFill="1" applyAlignment="1">
      <alignment horizontal="right" vertical="center"/>
    </xf>
    <xf numFmtId="2" fontId="0" fillId="37" borderId="0" xfId="0" applyNumberFormat="1" applyFill="1" applyAlignment="1">
      <alignment horizontal="center"/>
    </xf>
    <xf numFmtId="2" fontId="0" fillId="39" borderId="0" xfId="0" applyNumberFormat="1" applyFill="1" applyAlignment="1">
      <alignment horizontal="center"/>
    </xf>
    <xf numFmtId="0" fontId="17" fillId="0" borderId="0" xfId="0" applyFont="1"/>
    <xf numFmtId="0" fontId="17" fillId="36" borderId="0" xfId="0" applyFont="1" applyFill="1" applyAlignment="1">
      <alignment horizontal="center"/>
    </xf>
    <xf numFmtId="0" fontId="17" fillId="39" borderId="0" xfId="0" applyFont="1" applyFill="1" applyAlignment="1">
      <alignment horizontal="center"/>
    </xf>
    <xf numFmtId="2" fontId="0" fillId="39" borderId="0" xfId="0" applyNumberFormat="1" applyFill="1"/>
    <xf numFmtId="0" fontId="17" fillId="0" borderId="0" xfId="0" applyFont="1" applyAlignment="1">
      <alignment horizontal="center"/>
    </xf>
    <xf numFmtId="0" fontId="1" fillId="0" borderId="0" xfId="46"/>
    <xf numFmtId="164" fontId="38" fillId="0" borderId="0" xfId="0" applyNumberFormat="1" applyFont="1"/>
    <xf numFmtId="0" fontId="0" fillId="33" borderId="0" xfId="0" applyFill="1"/>
    <xf numFmtId="0" fontId="0" fillId="33" borderId="0" xfId="0" applyNumberFormat="1" applyFill="1"/>
    <xf numFmtId="0" fontId="0" fillId="40" borderId="0" xfId="0" applyFill="1"/>
    <xf numFmtId="0" fontId="41" fillId="0" borderId="0" xfId="0" applyFont="1"/>
    <xf numFmtId="0" fontId="38" fillId="0" borderId="0" xfId="0" applyFont="1"/>
    <xf numFmtId="14" fontId="0" fillId="0" borderId="0" xfId="0" applyNumberFormat="1"/>
    <xf numFmtId="0" fontId="0" fillId="0" borderId="0" xfId="0" applyAlignment="1">
      <alignment horizontal="right"/>
    </xf>
    <xf numFmtId="165" fontId="0" fillId="0" borderId="0" xfId="0" applyNumberFormat="1"/>
    <xf numFmtId="165" fontId="0" fillId="39" borderId="0" xfId="0" applyNumberFormat="1" applyFill="1"/>
    <xf numFmtId="165" fontId="0" fillId="40" borderId="0" xfId="0" applyNumberFormat="1" applyFill="1"/>
    <xf numFmtId="167" fontId="0" fillId="0" borderId="0" xfId="0" applyNumberFormat="1" applyAlignment="1">
      <alignment vertical="center" wrapText="1"/>
    </xf>
    <xf numFmtId="1" fontId="0" fillId="0" borderId="0" xfId="0" applyNumberFormat="1" applyAlignment="1">
      <alignment vertical="center" wrapText="1"/>
    </xf>
    <xf numFmtId="165" fontId="0" fillId="0" borderId="0" xfId="0" applyNumberFormat="1" applyAlignment="1">
      <alignment vertical="center" wrapText="1"/>
    </xf>
    <xf numFmtId="166" fontId="0" fillId="0" borderId="0" xfId="0" applyNumberFormat="1" applyAlignment="1">
      <alignment vertical="center" wrapText="1"/>
    </xf>
    <xf numFmtId="168" fontId="0" fillId="0" borderId="0" xfId="0" applyNumberFormat="1" applyAlignment="1">
      <alignment vertical="center" wrapText="1"/>
    </xf>
    <xf numFmtId="0" fontId="0" fillId="35" borderId="0" xfId="0" applyFill="1"/>
    <xf numFmtId="0" fontId="0" fillId="35" borderId="0" xfId="0" applyNumberFormat="1" applyFill="1"/>
    <xf numFmtId="0" fontId="0" fillId="33" borderId="0" xfId="0" applyFill="1" applyAlignment="1">
      <alignment horizontal="center"/>
    </xf>
    <xf numFmtId="2" fontId="0" fillId="0" borderId="0" xfId="0" applyNumberFormat="1" applyFill="1" applyAlignment="1">
      <alignment horizontal="right"/>
    </xf>
    <xf numFmtId="0" fontId="44" fillId="0" borderId="0" xfId="0" applyFont="1"/>
  </cellXfs>
  <cellStyles count="95">
    <cellStyle name="20% - Accent1" xfId="19" builtinId="30" customBuiltin="1"/>
    <cellStyle name="20% - Accent1 2" xfId="64" xr:uid="{00000000-0005-0000-0000-000001000000}"/>
    <cellStyle name="20% - Accent2" xfId="23" builtinId="34" customBuiltin="1"/>
    <cellStyle name="20% - Accent2 2" xfId="68" xr:uid="{00000000-0005-0000-0000-000003000000}"/>
    <cellStyle name="20% - Accent3" xfId="27" builtinId="38" customBuiltin="1"/>
    <cellStyle name="20% - Accent3 2" xfId="72" xr:uid="{00000000-0005-0000-0000-000005000000}"/>
    <cellStyle name="20% - Accent4" xfId="31" builtinId="42" customBuiltin="1"/>
    <cellStyle name="20% - Accent4 2" xfId="76" xr:uid="{00000000-0005-0000-0000-000007000000}"/>
    <cellStyle name="20% - Accent5" xfId="35" builtinId="46" customBuiltin="1"/>
    <cellStyle name="20% - Accent5 2" xfId="80" xr:uid="{00000000-0005-0000-0000-000009000000}"/>
    <cellStyle name="20% - Accent6" xfId="39" builtinId="50" customBuiltin="1"/>
    <cellStyle name="20% - Accent6 2" xfId="84" xr:uid="{00000000-0005-0000-0000-00000B000000}"/>
    <cellStyle name="40% - Accent1" xfId="20" builtinId="31" customBuiltin="1"/>
    <cellStyle name="40% - Accent1 2" xfId="65" xr:uid="{00000000-0005-0000-0000-00000D000000}"/>
    <cellStyle name="40% - Accent2" xfId="24" builtinId="35" customBuiltin="1"/>
    <cellStyle name="40% - Accent2 2" xfId="69" xr:uid="{00000000-0005-0000-0000-00000F000000}"/>
    <cellStyle name="40% - Accent3" xfId="28" builtinId="39" customBuiltin="1"/>
    <cellStyle name="40% - Accent3 2" xfId="73" xr:uid="{00000000-0005-0000-0000-000011000000}"/>
    <cellStyle name="40% - Accent4" xfId="32" builtinId="43" customBuiltin="1"/>
    <cellStyle name="40% - Accent4 2" xfId="77" xr:uid="{00000000-0005-0000-0000-000013000000}"/>
    <cellStyle name="40% - Accent5" xfId="36" builtinId="47" customBuiltin="1"/>
    <cellStyle name="40% - Accent5 2" xfId="81" xr:uid="{00000000-0005-0000-0000-000015000000}"/>
    <cellStyle name="40% - Accent6" xfId="40" builtinId="51" customBuiltin="1"/>
    <cellStyle name="40% - Accent6 2" xfId="85" xr:uid="{00000000-0005-0000-0000-000017000000}"/>
    <cellStyle name="60% - Accent1" xfId="21" builtinId="32" customBuiltin="1"/>
    <cellStyle name="60% - Accent1 2" xfId="66" xr:uid="{00000000-0005-0000-0000-000019000000}"/>
    <cellStyle name="60% - Accent2" xfId="25" builtinId="36" customBuiltin="1"/>
    <cellStyle name="60% - Accent2 2" xfId="70" xr:uid="{00000000-0005-0000-0000-00001B000000}"/>
    <cellStyle name="60% - Accent3" xfId="29" builtinId="40" customBuiltin="1"/>
    <cellStyle name="60% - Accent3 2" xfId="74" xr:uid="{00000000-0005-0000-0000-00001D000000}"/>
    <cellStyle name="60% - Accent4" xfId="33" builtinId="44" customBuiltin="1"/>
    <cellStyle name="60% - Accent4 2" xfId="78" xr:uid="{00000000-0005-0000-0000-00001F000000}"/>
    <cellStyle name="60% - Accent5" xfId="37" builtinId="48" customBuiltin="1"/>
    <cellStyle name="60% - Accent5 2" xfId="82" xr:uid="{00000000-0005-0000-0000-000021000000}"/>
    <cellStyle name="60% - Accent6" xfId="41" builtinId="52" customBuiltin="1"/>
    <cellStyle name="60% - Accent6 2" xfId="86" xr:uid="{00000000-0005-0000-0000-000023000000}"/>
    <cellStyle name="Accent1" xfId="18" builtinId="29" customBuiltin="1"/>
    <cellStyle name="Accent1 2" xfId="63" xr:uid="{00000000-0005-0000-0000-000025000000}"/>
    <cellStyle name="Accent2" xfId="22" builtinId="33" customBuiltin="1"/>
    <cellStyle name="Accent2 2" xfId="67" xr:uid="{00000000-0005-0000-0000-000027000000}"/>
    <cellStyle name="Accent3" xfId="26" builtinId="37" customBuiltin="1"/>
    <cellStyle name="Accent3 2" xfId="71" xr:uid="{00000000-0005-0000-0000-000029000000}"/>
    <cellStyle name="Accent4" xfId="30" builtinId="41" customBuiltin="1"/>
    <cellStyle name="Accent4 2" xfId="75" xr:uid="{00000000-0005-0000-0000-00002B000000}"/>
    <cellStyle name="Accent5" xfId="34" builtinId="45" customBuiltin="1"/>
    <cellStyle name="Accent5 2" xfId="79" xr:uid="{00000000-0005-0000-0000-00002D000000}"/>
    <cellStyle name="Accent6" xfId="38" builtinId="49" customBuiltin="1"/>
    <cellStyle name="Accent6 2" xfId="83" xr:uid="{00000000-0005-0000-0000-00002F000000}"/>
    <cellStyle name="Bad" xfId="7" builtinId="27" customBuiltin="1"/>
    <cellStyle name="Bad 2" xfId="52" xr:uid="{00000000-0005-0000-0000-000031000000}"/>
    <cellStyle name="Calculation" xfId="11" builtinId="22" customBuiltin="1"/>
    <cellStyle name="Calculation 2" xfId="56" xr:uid="{00000000-0005-0000-0000-000033000000}"/>
    <cellStyle name="Check Cell" xfId="13" builtinId="23" customBuiltin="1"/>
    <cellStyle name="Check Cell 2" xfId="58" xr:uid="{00000000-0005-0000-0000-000035000000}"/>
    <cellStyle name="Explanatory Text" xfId="16" builtinId="53" customBuiltin="1"/>
    <cellStyle name="Explanatory Text 2" xfId="61" xr:uid="{00000000-0005-0000-0000-000037000000}"/>
    <cellStyle name="Followed Hyperlink" xfId="88" builtinId="9" hidden="1"/>
    <cellStyle name="Followed Hyperlink" xfId="90" builtinId="9" hidden="1"/>
    <cellStyle name="Followed Hyperlink" xfId="92" builtinId="9" hidden="1"/>
    <cellStyle name="Followed Hyperlink" xfId="94" builtinId="9" hidden="1"/>
    <cellStyle name="Good" xfId="6" builtinId="26" customBuiltin="1"/>
    <cellStyle name="Good 2" xfId="51" xr:uid="{00000000-0005-0000-0000-00003D000000}"/>
    <cellStyle name="Heading 1" xfId="2" builtinId="16" customBuiltin="1"/>
    <cellStyle name="Heading 1 2" xfId="47" xr:uid="{00000000-0005-0000-0000-00003F000000}"/>
    <cellStyle name="Heading 2" xfId="3" builtinId="17" customBuiltin="1"/>
    <cellStyle name="Heading 2 2" xfId="48" xr:uid="{00000000-0005-0000-0000-000041000000}"/>
    <cellStyle name="Heading 3" xfId="4" builtinId="18" customBuiltin="1"/>
    <cellStyle name="Heading 3 2" xfId="49" xr:uid="{00000000-0005-0000-0000-000043000000}"/>
    <cellStyle name="Heading 4" xfId="5" builtinId="19" customBuiltin="1"/>
    <cellStyle name="Heading 4 2" xfId="50" xr:uid="{00000000-0005-0000-0000-000045000000}"/>
    <cellStyle name="Hyperlink" xfId="87" builtinId="8" hidden="1"/>
    <cellStyle name="Hyperlink" xfId="89" builtinId="8" hidden="1"/>
    <cellStyle name="Hyperlink" xfId="91" builtinId="8" hidden="1"/>
    <cellStyle name="Hyperlink" xfId="93" builtinId="8" hidden="1"/>
    <cellStyle name="Input" xfId="9" builtinId="20" customBuiltin="1"/>
    <cellStyle name="Input 2" xfId="54" xr:uid="{00000000-0005-0000-0000-00004B000000}"/>
    <cellStyle name="Linked Cell" xfId="12" builtinId="24" customBuiltin="1"/>
    <cellStyle name="Linked Cell 2" xfId="57" xr:uid="{00000000-0005-0000-0000-00004D000000}"/>
    <cellStyle name="Neutral" xfId="8" builtinId="28" customBuiltin="1"/>
    <cellStyle name="Neutral 2" xfId="53" xr:uid="{00000000-0005-0000-0000-00004F000000}"/>
    <cellStyle name="Normal" xfId="0" builtinId="0"/>
    <cellStyle name="Normal 2" xfId="46" xr:uid="{00000000-0005-0000-0000-000051000000}"/>
    <cellStyle name="Normal_Sheet3" xfId="43" xr:uid="{00000000-0005-0000-0000-000053000000}"/>
    <cellStyle name="Normal_Summary" xfId="44" xr:uid="{00000000-0005-0000-0000-000054000000}"/>
    <cellStyle name="Normal_Summary_1" xfId="45" xr:uid="{00000000-0005-0000-0000-000055000000}"/>
    <cellStyle name="Note" xfId="15" builtinId="10" customBuiltin="1"/>
    <cellStyle name="Note 2" xfId="60" xr:uid="{00000000-0005-0000-0000-000057000000}"/>
    <cellStyle name="Output" xfId="10" builtinId="21" customBuiltin="1"/>
    <cellStyle name="Output 2" xfId="55" xr:uid="{00000000-0005-0000-0000-000059000000}"/>
    <cellStyle name="Percent" xfId="42" builtinId="5"/>
    <cellStyle name="Title" xfId="1" builtinId="15" customBuiltin="1"/>
    <cellStyle name="Total" xfId="17" builtinId="25" customBuiltin="1"/>
    <cellStyle name="Total 2" xfId="62" xr:uid="{00000000-0005-0000-0000-00005D000000}"/>
    <cellStyle name="Warning Text" xfId="14" builtinId="11" customBuiltin="1"/>
    <cellStyle name="Warning Text 2" xfId="59" xr:uid="{00000000-0005-0000-0000-00005F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chartsheet" Target="chartsheets/sheet2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hartsheet" Target="chartsheets/sheet1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6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/>
              <a:t>LTSP Lysimeter Nitrate</a:t>
            </a:r>
          </a:p>
        </c:rich>
      </c:tx>
      <c:layout>
        <c:manualLayout>
          <c:xMode val="edge"/>
          <c:yMode val="edge"/>
          <c:x val="0.32723356878092102"/>
          <c:y val="1.69647747158066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0.14611379436817901"/>
          <c:y val="0.1264830819786"/>
          <c:w val="0.79928239465249296"/>
          <c:h val="0.67712605139302595"/>
        </c:manualLayout>
      </c:layout>
      <c:scatterChart>
        <c:scatterStyle val="lineMarker"/>
        <c:varyColors val="0"/>
        <c:ser>
          <c:idx val="0"/>
          <c:order val="0"/>
          <c:tx>
            <c:v>UNCUT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tx1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Graphs'!$E$11:$E$35</c:f>
                <c:numCache>
                  <c:formatCode>General</c:formatCode>
                  <c:ptCount val="25"/>
                  <c:pt idx="0">
                    <c:v>0.42638315214625799</c:v>
                  </c:pt>
                  <c:pt idx="1">
                    <c:v>1.86769385073389</c:v>
                  </c:pt>
                  <c:pt idx="2">
                    <c:v>1.0988524110703799</c:v>
                  </c:pt>
                  <c:pt idx="3">
                    <c:v>0.13804437692278501</c:v>
                  </c:pt>
                  <c:pt idx="4">
                    <c:v>7.1645349465265404</c:v>
                  </c:pt>
                  <c:pt idx="5">
                    <c:v>0.22260319011606999</c:v>
                  </c:pt>
                  <c:pt idx="6">
                    <c:v>0.12905312915589301</c:v>
                  </c:pt>
                  <c:pt idx="7">
                    <c:v>0.116620885089259</c:v>
                  </c:pt>
                  <c:pt idx="8">
                    <c:v>5.9593598162590302</c:v>
                  </c:pt>
                  <c:pt idx="9">
                    <c:v>3.9076228209886299</c:v>
                  </c:pt>
                  <c:pt idx="10">
                    <c:v>0.84744759894060195</c:v>
                  </c:pt>
                  <c:pt idx="11">
                    <c:v>1.3622800072605601</c:v>
                  </c:pt>
                  <c:pt idx="12">
                    <c:v>0.156057681643679</c:v>
                  </c:pt>
                  <c:pt idx="13">
                    <c:v>0.32116108799859999</c:v>
                  </c:pt>
                  <c:pt idx="14">
                    <c:v>2.4350000000000001</c:v>
                  </c:pt>
                  <c:pt idx="16">
                    <c:v>3.32</c:v>
                  </c:pt>
                  <c:pt idx="18">
                    <c:v>0.34851694722064802</c:v>
                  </c:pt>
                  <c:pt idx="19">
                    <c:v>0.54790060141738395</c:v>
                  </c:pt>
                  <c:pt idx="20">
                    <c:v>0.74179582458038396</c:v>
                  </c:pt>
                  <c:pt idx="21">
                    <c:v>0.355783449228738</c:v>
                  </c:pt>
                  <c:pt idx="22">
                    <c:v>0.61572363845992895</c:v>
                  </c:pt>
                  <c:pt idx="23">
                    <c:v>1.63059439936426</c:v>
                  </c:pt>
                  <c:pt idx="24">
                    <c:v>0.66941284251126298</c:v>
                  </c:pt>
                </c:numCache>
              </c:numRef>
            </c:plus>
            <c:minus>
              <c:numRef>
                <c:f>'Summary Data &amp; Graphs'!$E$11:$E$35</c:f>
                <c:numCache>
                  <c:formatCode>General</c:formatCode>
                  <c:ptCount val="25"/>
                  <c:pt idx="0">
                    <c:v>0.42638315214625799</c:v>
                  </c:pt>
                  <c:pt idx="1">
                    <c:v>1.86769385073389</c:v>
                  </c:pt>
                  <c:pt idx="2">
                    <c:v>1.0988524110703799</c:v>
                  </c:pt>
                  <c:pt idx="3">
                    <c:v>0.13804437692278501</c:v>
                  </c:pt>
                  <c:pt idx="4">
                    <c:v>7.1645349465265404</c:v>
                  </c:pt>
                  <c:pt idx="5">
                    <c:v>0.22260319011606999</c:v>
                  </c:pt>
                  <c:pt idx="6">
                    <c:v>0.12905312915589301</c:v>
                  </c:pt>
                  <c:pt idx="7">
                    <c:v>0.116620885089259</c:v>
                  </c:pt>
                  <c:pt idx="8">
                    <c:v>5.9593598162590302</c:v>
                  </c:pt>
                  <c:pt idx="9">
                    <c:v>3.9076228209886299</c:v>
                  </c:pt>
                  <c:pt idx="10">
                    <c:v>0.84744759894060195</c:v>
                  </c:pt>
                  <c:pt idx="11">
                    <c:v>1.3622800072605601</c:v>
                  </c:pt>
                  <c:pt idx="12">
                    <c:v>0.156057681643679</c:v>
                  </c:pt>
                  <c:pt idx="13">
                    <c:v>0.32116108799859999</c:v>
                  </c:pt>
                  <c:pt idx="14">
                    <c:v>2.4350000000000001</c:v>
                  </c:pt>
                  <c:pt idx="16">
                    <c:v>3.32</c:v>
                  </c:pt>
                  <c:pt idx="18">
                    <c:v>0.34851694722064802</c:v>
                  </c:pt>
                  <c:pt idx="19">
                    <c:v>0.54790060141738395</c:v>
                  </c:pt>
                  <c:pt idx="20">
                    <c:v>0.74179582458038396</c:v>
                  </c:pt>
                  <c:pt idx="21">
                    <c:v>0.355783449228738</c:v>
                  </c:pt>
                  <c:pt idx="22">
                    <c:v>0.61572363845992895</c:v>
                  </c:pt>
                  <c:pt idx="23">
                    <c:v>1.63059439936426</c:v>
                  </c:pt>
                  <c:pt idx="24">
                    <c:v>0.66941284251126298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Graphs'!$C$11:$C$35</c:f>
              <c:numCache>
                <c:formatCode>0.0000</c:formatCode>
                <c:ptCount val="25"/>
                <c:pt idx="0">
                  <c:v>7.0983333333333398</c:v>
                </c:pt>
                <c:pt idx="1">
                  <c:v>11.838235294117601</c:v>
                </c:pt>
                <c:pt idx="2">
                  <c:v>7.2890476190476203</c:v>
                </c:pt>
                <c:pt idx="3">
                  <c:v>0.89749999999999996</c:v>
                </c:pt>
                <c:pt idx="4">
                  <c:v>7.6909999999999998</c:v>
                </c:pt>
                <c:pt idx="5">
                  <c:v>1.0339024390243901</c:v>
                </c:pt>
                <c:pt idx="6">
                  <c:v>0.70499999999999996</c:v>
                </c:pt>
                <c:pt idx="7">
                  <c:v>0.58904761904761904</c:v>
                </c:pt>
                <c:pt idx="8">
                  <c:v>6.5412499999999998</c:v>
                </c:pt>
                <c:pt idx="9">
                  <c:v>10.395</c:v>
                </c:pt>
                <c:pt idx="10">
                  <c:v>2.2666666666666702</c:v>
                </c:pt>
                <c:pt idx="11">
                  <c:v>2.8849999999999998</c:v>
                </c:pt>
                <c:pt idx="12">
                  <c:v>0.69799999999999995</c:v>
                </c:pt>
                <c:pt idx="13">
                  <c:v>0.75333333333333297</c:v>
                </c:pt>
                <c:pt idx="14">
                  <c:v>3.5449999999999999</c:v>
                </c:pt>
                <c:pt idx="16">
                  <c:v>3.36</c:v>
                </c:pt>
                <c:pt idx="17">
                  <c:v>0.18</c:v>
                </c:pt>
                <c:pt idx="18">
                  <c:v>1.20625</c:v>
                </c:pt>
                <c:pt idx="19">
                  <c:v>1.37230769230769</c:v>
                </c:pt>
                <c:pt idx="20">
                  <c:v>1.94461538461538</c:v>
                </c:pt>
                <c:pt idx="21">
                  <c:v>1.335</c:v>
                </c:pt>
                <c:pt idx="22">
                  <c:v>2.0168750000000002</c:v>
                </c:pt>
                <c:pt idx="23">
                  <c:v>3.48</c:v>
                </c:pt>
                <c:pt idx="24">
                  <c:v>1.7090909090909101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141C-4C6A-8AE8-9A5A29944D2E}"/>
            </c:ext>
          </c:extLst>
        </c:ser>
        <c:ser>
          <c:idx val="1"/>
          <c:order val="1"/>
          <c:tx>
            <c:v>WT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2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Graphs'!$E$36:$E$60</c:f>
                <c:numCache>
                  <c:formatCode>General</c:formatCode>
                  <c:ptCount val="25"/>
                  <c:pt idx="0">
                    <c:v>0.44282064297406898</c:v>
                  </c:pt>
                  <c:pt idx="1">
                    <c:v>4.6775691502978898</c:v>
                  </c:pt>
                  <c:pt idx="2">
                    <c:v>3.5606927472384799</c:v>
                  </c:pt>
                  <c:pt idx="4">
                    <c:v>5.4529527668549502E-2</c:v>
                  </c:pt>
                  <c:pt idx="5">
                    <c:v>0.99699092625232999</c:v>
                  </c:pt>
                  <c:pt idx="6">
                    <c:v>0.17007025818850999</c:v>
                  </c:pt>
                  <c:pt idx="7">
                    <c:v>5.8008053706979298E-2</c:v>
                  </c:pt>
                  <c:pt idx="8">
                    <c:v>0.33548932998039899</c:v>
                  </c:pt>
                  <c:pt idx="9">
                    <c:v>1.00655585250423</c:v>
                  </c:pt>
                  <c:pt idx="10">
                    <c:v>0.67548147849459605</c:v>
                  </c:pt>
                  <c:pt idx="11">
                    <c:v>0.55875359134963598</c:v>
                  </c:pt>
                  <c:pt idx="12">
                    <c:v>0.64148769538165795</c:v>
                  </c:pt>
                  <c:pt idx="13">
                    <c:v>0.269235012699857</c:v>
                  </c:pt>
                  <c:pt idx="14">
                    <c:v>0.93570175685299295</c:v>
                  </c:pt>
                  <c:pt idx="16">
                    <c:v>1.24590180262136</c:v>
                  </c:pt>
                  <c:pt idx="17">
                    <c:v>0.64618332736305095</c:v>
                  </c:pt>
                  <c:pt idx="18">
                    <c:v>1.2591761422818</c:v>
                  </c:pt>
                  <c:pt idx="19">
                    <c:v>0.95572691303094903</c:v>
                  </c:pt>
                  <c:pt idx="20">
                    <c:v>0.83328818925339798</c:v>
                  </c:pt>
                  <c:pt idx="21">
                    <c:v>0.867479819536908</c:v>
                  </c:pt>
                  <c:pt idx="22">
                    <c:v>0.65912891048331401</c:v>
                  </c:pt>
                  <c:pt idx="23">
                    <c:v>1.5981015125593401</c:v>
                  </c:pt>
                  <c:pt idx="24">
                    <c:v>1.32835044002655</c:v>
                  </c:pt>
                </c:numCache>
              </c:numRef>
            </c:plus>
            <c:minus>
              <c:numRef>
                <c:f>'Summary Data &amp; Graphs'!$E$36:$E$60</c:f>
                <c:numCache>
                  <c:formatCode>General</c:formatCode>
                  <c:ptCount val="25"/>
                  <c:pt idx="0">
                    <c:v>0.44282064297406898</c:v>
                  </c:pt>
                  <c:pt idx="1">
                    <c:v>4.6775691502978898</c:v>
                  </c:pt>
                  <c:pt idx="2">
                    <c:v>3.5606927472384799</c:v>
                  </c:pt>
                  <c:pt idx="4">
                    <c:v>5.4529527668549502E-2</c:v>
                  </c:pt>
                  <c:pt idx="5">
                    <c:v>0.99699092625232999</c:v>
                  </c:pt>
                  <c:pt idx="6">
                    <c:v>0.17007025818850999</c:v>
                  </c:pt>
                  <c:pt idx="7">
                    <c:v>5.8008053706979298E-2</c:v>
                  </c:pt>
                  <c:pt idx="8">
                    <c:v>0.33548932998039899</c:v>
                  </c:pt>
                  <c:pt idx="9">
                    <c:v>1.00655585250423</c:v>
                  </c:pt>
                  <c:pt idx="10">
                    <c:v>0.67548147849459605</c:v>
                  </c:pt>
                  <c:pt idx="11">
                    <c:v>0.55875359134963598</c:v>
                  </c:pt>
                  <c:pt idx="12">
                    <c:v>0.64148769538165795</c:v>
                  </c:pt>
                  <c:pt idx="13">
                    <c:v>0.269235012699857</c:v>
                  </c:pt>
                  <c:pt idx="14">
                    <c:v>0.93570175685299295</c:v>
                  </c:pt>
                  <c:pt idx="16">
                    <c:v>1.24590180262136</c:v>
                  </c:pt>
                  <c:pt idx="17">
                    <c:v>0.64618332736305095</c:v>
                  </c:pt>
                  <c:pt idx="18">
                    <c:v>1.2591761422818</c:v>
                  </c:pt>
                  <c:pt idx="19">
                    <c:v>0.95572691303094903</c:v>
                  </c:pt>
                  <c:pt idx="20">
                    <c:v>0.83328818925339798</c:v>
                  </c:pt>
                  <c:pt idx="21">
                    <c:v>0.867479819536908</c:v>
                  </c:pt>
                  <c:pt idx="22">
                    <c:v>0.65912891048331401</c:v>
                  </c:pt>
                  <c:pt idx="23">
                    <c:v>1.5981015125593401</c:v>
                  </c:pt>
                  <c:pt idx="24">
                    <c:v>1.32835044002655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Graphs'!$C$36:$C$60</c:f>
              <c:numCache>
                <c:formatCode>0.0000</c:formatCode>
                <c:ptCount val="25"/>
                <c:pt idx="0">
                  <c:v>4.5987179487179501</c:v>
                </c:pt>
                <c:pt idx="1">
                  <c:v>22.0092307692308</c:v>
                </c:pt>
                <c:pt idx="2">
                  <c:v>13.064615384615401</c:v>
                </c:pt>
                <c:pt idx="3">
                  <c:v>0.31</c:v>
                </c:pt>
                <c:pt idx="4">
                  <c:v>0.22857142857142901</c:v>
                </c:pt>
                <c:pt idx="5">
                  <c:v>1.7509523809523799</c:v>
                </c:pt>
                <c:pt idx="6">
                  <c:v>0.60933333333333295</c:v>
                </c:pt>
                <c:pt idx="7">
                  <c:v>0.46224999999999999</c:v>
                </c:pt>
                <c:pt idx="8">
                  <c:v>1.31516129032258</c:v>
                </c:pt>
                <c:pt idx="9">
                  <c:v>2.7290000000000001</c:v>
                </c:pt>
                <c:pt idx="10">
                  <c:v>1.7956164383561699</c:v>
                </c:pt>
                <c:pt idx="11">
                  <c:v>2.7721621621621599</c:v>
                </c:pt>
                <c:pt idx="12">
                  <c:v>1.6711111111111101</c:v>
                </c:pt>
                <c:pt idx="13">
                  <c:v>0.81133333333333302</c:v>
                </c:pt>
                <c:pt idx="14">
                  <c:v>1.2533333333333301</c:v>
                </c:pt>
                <c:pt idx="16">
                  <c:v>3.4353846153846201</c:v>
                </c:pt>
                <c:pt idx="17">
                  <c:v>3.3772727272727301</c:v>
                </c:pt>
                <c:pt idx="18">
                  <c:v>3.2406250000000001</c:v>
                </c:pt>
                <c:pt idx="19">
                  <c:v>2.2468750000000002</c:v>
                </c:pt>
                <c:pt idx="20">
                  <c:v>1.9866666666666699</c:v>
                </c:pt>
                <c:pt idx="21">
                  <c:v>2.86421052631579</c:v>
                </c:pt>
                <c:pt idx="22">
                  <c:v>2.8106666666666702</c:v>
                </c:pt>
                <c:pt idx="23">
                  <c:v>4.5380000000000003</c:v>
                </c:pt>
                <c:pt idx="24">
                  <c:v>4.5553846153846198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141C-4C6A-8AE8-9A5A29944D2E}"/>
            </c:ext>
          </c:extLst>
        </c:ser>
        <c:ser>
          <c:idx val="2"/>
          <c:order val="2"/>
          <c:tx>
            <c:v>WT+NS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3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Graphs'!$E$61:$E$85</c:f>
                <c:numCache>
                  <c:formatCode>General</c:formatCode>
                  <c:ptCount val="25"/>
                  <c:pt idx="0">
                    <c:v>0.73446202379580905</c:v>
                  </c:pt>
                  <c:pt idx="1">
                    <c:v>9.4180422727431701</c:v>
                  </c:pt>
                  <c:pt idx="2">
                    <c:v>16.658201763695899</c:v>
                  </c:pt>
                  <c:pt idx="5">
                    <c:v>24.090078467193798</c:v>
                  </c:pt>
                  <c:pt idx="6">
                    <c:v>19.6343920461115</c:v>
                  </c:pt>
                  <c:pt idx="7">
                    <c:v>9.5347173725365195</c:v>
                  </c:pt>
                  <c:pt idx="8">
                    <c:v>4.1944485074311801</c:v>
                  </c:pt>
                  <c:pt idx="9">
                    <c:v>8.62699363136697</c:v>
                  </c:pt>
                  <c:pt idx="10">
                    <c:v>5.1392090490513596</c:v>
                  </c:pt>
                  <c:pt idx="11">
                    <c:v>10.060627879677</c:v>
                  </c:pt>
                  <c:pt idx="12">
                    <c:v>3.6855765569706498</c:v>
                  </c:pt>
                  <c:pt idx="13">
                    <c:v>12.9611070514829</c:v>
                  </c:pt>
                  <c:pt idx="14">
                    <c:v>7.2472142234102597</c:v>
                  </c:pt>
                  <c:pt idx="16">
                    <c:v>15.194314383457201</c:v>
                  </c:pt>
                  <c:pt idx="17">
                    <c:v>18.3617767658797</c:v>
                  </c:pt>
                  <c:pt idx="18">
                    <c:v>39.663630867653097</c:v>
                  </c:pt>
                  <c:pt idx="19">
                    <c:v>7.8475481278580004</c:v>
                  </c:pt>
                  <c:pt idx="20">
                    <c:v>10.7103648668873</c:v>
                  </c:pt>
                  <c:pt idx="21">
                    <c:v>19.322274254159101</c:v>
                  </c:pt>
                  <c:pt idx="22">
                    <c:v>20.8435688654227</c:v>
                  </c:pt>
                  <c:pt idx="23">
                    <c:v>36.019467091670002</c:v>
                  </c:pt>
                  <c:pt idx="24">
                    <c:v>33.134880784023203</c:v>
                  </c:pt>
                </c:numCache>
              </c:numRef>
            </c:plus>
            <c:minus>
              <c:numRef>
                <c:f>'Summary Data &amp; Graphs'!$E$61:$E$85</c:f>
                <c:numCache>
                  <c:formatCode>General</c:formatCode>
                  <c:ptCount val="25"/>
                  <c:pt idx="0">
                    <c:v>0.73446202379580905</c:v>
                  </c:pt>
                  <c:pt idx="1">
                    <c:v>9.4180422727431701</c:v>
                  </c:pt>
                  <c:pt idx="2">
                    <c:v>16.658201763695899</c:v>
                  </c:pt>
                  <c:pt idx="5">
                    <c:v>24.090078467193798</c:v>
                  </c:pt>
                  <c:pt idx="6">
                    <c:v>19.6343920461115</c:v>
                  </c:pt>
                  <c:pt idx="7">
                    <c:v>9.5347173725365195</c:v>
                  </c:pt>
                  <c:pt idx="8">
                    <c:v>4.1944485074311801</c:v>
                  </c:pt>
                  <c:pt idx="9">
                    <c:v>8.62699363136697</c:v>
                  </c:pt>
                  <c:pt idx="10">
                    <c:v>5.1392090490513596</c:v>
                  </c:pt>
                  <c:pt idx="11">
                    <c:v>10.060627879677</c:v>
                  </c:pt>
                  <c:pt idx="12">
                    <c:v>3.6855765569706498</c:v>
                  </c:pt>
                  <c:pt idx="13">
                    <c:v>12.9611070514829</c:v>
                  </c:pt>
                  <c:pt idx="14">
                    <c:v>7.2472142234102597</c:v>
                  </c:pt>
                  <c:pt idx="16">
                    <c:v>15.194314383457201</c:v>
                  </c:pt>
                  <c:pt idx="17">
                    <c:v>18.3617767658797</c:v>
                  </c:pt>
                  <c:pt idx="18">
                    <c:v>39.663630867653097</c:v>
                  </c:pt>
                  <c:pt idx="19">
                    <c:v>7.8475481278580004</c:v>
                  </c:pt>
                  <c:pt idx="20">
                    <c:v>10.7103648668873</c:v>
                  </c:pt>
                  <c:pt idx="21">
                    <c:v>19.322274254159101</c:v>
                  </c:pt>
                  <c:pt idx="22">
                    <c:v>20.8435688654227</c:v>
                  </c:pt>
                  <c:pt idx="23">
                    <c:v>36.019467091670002</c:v>
                  </c:pt>
                  <c:pt idx="24">
                    <c:v>33.134880784023203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Graphs'!$C$61:$C$85</c:f>
              <c:numCache>
                <c:formatCode>0.0000</c:formatCode>
                <c:ptCount val="25"/>
                <c:pt idx="0">
                  <c:v>5.9445652173913004</c:v>
                </c:pt>
                <c:pt idx="1">
                  <c:v>14.672857142857101</c:v>
                </c:pt>
                <c:pt idx="2">
                  <c:v>47.404000000000003</c:v>
                </c:pt>
                <c:pt idx="5">
                  <c:v>84.02</c:v>
                </c:pt>
                <c:pt idx="6">
                  <c:v>57.9828571428571</c:v>
                </c:pt>
                <c:pt idx="7">
                  <c:v>28.511428571428599</c:v>
                </c:pt>
                <c:pt idx="8">
                  <c:v>25.221739130434798</c:v>
                </c:pt>
                <c:pt idx="9">
                  <c:v>49.502857142857103</c:v>
                </c:pt>
                <c:pt idx="10">
                  <c:v>40.852978723404199</c:v>
                </c:pt>
                <c:pt idx="11">
                  <c:v>63.01</c:v>
                </c:pt>
                <c:pt idx="12">
                  <c:v>24.979375000000001</c:v>
                </c:pt>
                <c:pt idx="13">
                  <c:v>32.954000000000001</c:v>
                </c:pt>
                <c:pt idx="14">
                  <c:v>32.281999999999996</c:v>
                </c:pt>
                <c:pt idx="16">
                  <c:v>48.807499999999997</c:v>
                </c:pt>
                <c:pt idx="17">
                  <c:v>65.926000000000002</c:v>
                </c:pt>
                <c:pt idx="18">
                  <c:v>130.724285714286</c:v>
                </c:pt>
                <c:pt idx="19">
                  <c:v>54.798000000000002</c:v>
                </c:pt>
                <c:pt idx="20">
                  <c:v>58.187692307692302</c:v>
                </c:pt>
                <c:pt idx="21">
                  <c:v>115.773333333333</c:v>
                </c:pt>
                <c:pt idx="22">
                  <c:v>111.812</c:v>
                </c:pt>
                <c:pt idx="23">
                  <c:v>106.278888888889</c:v>
                </c:pt>
                <c:pt idx="24">
                  <c:v>161.494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141C-4C6A-8AE8-9A5A29944D2E}"/>
            </c:ext>
          </c:extLst>
        </c:ser>
        <c:ser>
          <c:idx val="3"/>
          <c:order val="3"/>
          <c:tx>
            <c:v>WT+NS+LIME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4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Graphs'!$E$86:$E$110</c:f>
                <c:numCache>
                  <c:formatCode>General</c:formatCode>
                  <c:ptCount val="25"/>
                  <c:pt idx="0">
                    <c:v>1.07535382944336</c:v>
                  </c:pt>
                  <c:pt idx="1">
                    <c:v>11.551187236059301</c:v>
                  </c:pt>
                  <c:pt idx="2">
                    <c:v>10.5239105321591</c:v>
                  </c:pt>
                  <c:pt idx="4">
                    <c:v>7.8224121031246598</c:v>
                  </c:pt>
                  <c:pt idx="5">
                    <c:v>8.5558893621749093</c:v>
                  </c:pt>
                  <c:pt idx="6">
                    <c:v>14.479432343845501</c:v>
                  </c:pt>
                  <c:pt idx="7">
                    <c:v>2.9137766240527099</c:v>
                  </c:pt>
                  <c:pt idx="8">
                    <c:v>6.5915387725881196</c:v>
                  </c:pt>
                  <c:pt idx="9">
                    <c:v>4.2596442139923401</c:v>
                  </c:pt>
                  <c:pt idx="10">
                    <c:v>6.8056847218407697</c:v>
                  </c:pt>
                  <c:pt idx="11">
                    <c:v>9.3606186658626491</c:v>
                  </c:pt>
                  <c:pt idx="12">
                    <c:v>7.0013716754304403</c:v>
                  </c:pt>
                  <c:pt idx="13">
                    <c:v>9.1414938604147196</c:v>
                  </c:pt>
                  <c:pt idx="14">
                    <c:v>13.693922901946101</c:v>
                  </c:pt>
                  <c:pt idx="16">
                    <c:v>6.8876403648795703</c:v>
                  </c:pt>
                  <c:pt idx="17">
                    <c:v>11.136917077156999</c:v>
                  </c:pt>
                  <c:pt idx="18">
                    <c:v>9.3442604639986193</c:v>
                  </c:pt>
                  <c:pt idx="19">
                    <c:v>4.3008226733021599</c:v>
                  </c:pt>
                  <c:pt idx="20">
                    <c:v>14.5228281258831</c:v>
                  </c:pt>
                  <c:pt idx="21">
                    <c:v>10.421280694607001</c:v>
                  </c:pt>
                  <c:pt idx="22">
                    <c:v>10.4087860673487</c:v>
                  </c:pt>
                  <c:pt idx="23">
                    <c:v>11.790101661566901</c:v>
                  </c:pt>
                  <c:pt idx="24">
                    <c:v>43.166642904787302</c:v>
                  </c:pt>
                </c:numCache>
              </c:numRef>
            </c:plus>
            <c:minus>
              <c:numRef>
                <c:f>'Summary Data &amp; Graphs'!$E$86:$E$110</c:f>
                <c:numCache>
                  <c:formatCode>General</c:formatCode>
                  <c:ptCount val="25"/>
                  <c:pt idx="0">
                    <c:v>1.07535382944336</c:v>
                  </c:pt>
                  <c:pt idx="1">
                    <c:v>11.551187236059301</c:v>
                  </c:pt>
                  <c:pt idx="2">
                    <c:v>10.5239105321591</c:v>
                  </c:pt>
                  <c:pt idx="4">
                    <c:v>7.8224121031246598</c:v>
                  </c:pt>
                  <c:pt idx="5">
                    <c:v>8.5558893621749093</c:v>
                  </c:pt>
                  <c:pt idx="6">
                    <c:v>14.479432343845501</c:v>
                  </c:pt>
                  <c:pt idx="7">
                    <c:v>2.9137766240527099</c:v>
                  </c:pt>
                  <c:pt idx="8">
                    <c:v>6.5915387725881196</c:v>
                  </c:pt>
                  <c:pt idx="9">
                    <c:v>4.2596442139923401</c:v>
                  </c:pt>
                  <c:pt idx="10">
                    <c:v>6.8056847218407697</c:v>
                  </c:pt>
                  <c:pt idx="11">
                    <c:v>9.3606186658626491</c:v>
                  </c:pt>
                  <c:pt idx="12">
                    <c:v>7.0013716754304403</c:v>
                  </c:pt>
                  <c:pt idx="13">
                    <c:v>9.1414938604147196</c:v>
                  </c:pt>
                  <c:pt idx="14">
                    <c:v>13.693922901946101</c:v>
                  </c:pt>
                  <c:pt idx="16">
                    <c:v>6.8876403648795703</c:v>
                  </c:pt>
                  <c:pt idx="17">
                    <c:v>11.136917077156999</c:v>
                  </c:pt>
                  <c:pt idx="18">
                    <c:v>9.3442604639986193</c:v>
                  </c:pt>
                  <c:pt idx="19">
                    <c:v>4.3008226733021599</c:v>
                  </c:pt>
                  <c:pt idx="20">
                    <c:v>14.5228281258831</c:v>
                  </c:pt>
                  <c:pt idx="21">
                    <c:v>10.421280694607001</c:v>
                  </c:pt>
                  <c:pt idx="22">
                    <c:v>10.4087860673487</c:v>
                  </c:pt>
                  <c:pt idx="23">
                    <c:v>11.790101661566901</c:v>
                  </c:pt>
                  <c:pt idx="24">
                    <c:v>43.166642904787302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Graphs'!$C$86:$C$110</c:f>
              <c:numCache>
                <c:formatCode>0.0000</c:formatCode>
                <c:ptCount val="25"/>
                <c:pt idx="0">
                  <c:v>7.5289333333333301</c:v>
                </c:pt>
                <c:pt idx="1">
                  <c:v>37.158749999999998</c:v>
                </c:pt>
                <c:pt idx="2">
                  <c:v>66.688000000000002</c:v>
                </c:pt>
                <c:pt idx="3">
                  <c:v>0.53</c:v>
                </c:pt>
                <c:pt idx="4">
                  <c:v>9.6666666666666696</c:v>
                </c:pt>
                <c:pt idx="5">
                  <c:v>27.7083333333333</c:v>
                </c:pt>
                <c:pt idx="6">
                  <c:v>58.009</c:v>
                </c:pt>
                <c:pt idx="7">
                  <c:v>4.7718181818181797</c:v>
                </c:pt>
                <c:pt idx="8">
                  <c:v>30.338076923076901</c:v>
                </c:pt>
                <c:pt idx="9">
                  <c:v>30.7374074074074</c:v>
                </c:pt>
                <c:pt idx="10">
                  <c:v>48.551666666666698</c:v>
                </c:pt>
                <c:pt idx="11">
                  <c:v>43.8705882352941</c:v>
                </c:pt>
                <c:pt idx="12">
                  <c:v>30.9514285714286</c:v>
                </c:pt>
                <c:pt idx="13">
                  <c:v>57.11</c:v>
                </c:pt>
                <c:pt idx="14">
                  <c:v>30.5766666666667</c:v>
                </c:pt>
                <c:pt idx="16">
                  <c:v>62.925714285714299</c:v>
                </c:pt>
                <c:pt idx="17">
                  <c:v>99.647272727272707</c:v>
                </c:pt>
                <c:pt idx="18">
                  <c:v>65.224000000000004</c:v>
                </c:pt>
                <c:pt idx="19">
                  <c:v>28.671428571428599</c:v>
                </c:pt>
                <c:pt idx="20">
                  <c:v>76.899285714285696</c:v>
                </c:pt>
                <c:pt idx="21">
                  <c:v>62.655000000000001</c:v>
                </c:pt>
                <c:pt idx="22">
                  <c:v>36.408749999999998</c:v>
                </c:pt>
                <c:pt idx="23">
                  <c:v>60.1309090909091</c:v>
                </c:pt>
                <c:pt idx="24">
                  <c:v>162.101818181818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141C-4C6A-8AE8-9A5A29944D2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143586216"/>
        <c:axId val="2142699928"/>
      </c:scatterChart>
      <c:valAx>
        <c:axId val="2143586216"/>
        <c:scaling>
          <c:orientation val="minMax"/>
          <c:max val="2022"/>
          <c:min val="1995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Year</a:t>
                </a:r>
              </a:p>
            </c:rich>
          </c:tx>
          <c:layout>
            <c:manualLayout>
              <c:xMode val="edge"/>
              <c:yMode val="edge"/>
              <c:x val="0.520595696014583"/>
              <c:y val="0.8849461001055289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0"/>
        <c:majorTickMark val="in"/>
        <c:minorTickMark val="in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2699928"/>
        <c:crosses val="autoZero"/>
        <c:crossBetween val="midCat"/>
      </c:valAx>
      <c:valAx>
        <c:axId val="2142699928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Soil</a:t>
                </a:r>
                <a:r>
                  <a:rPr lang="en-US" sz="1400" b="0" baseline="0"/>
                  <a:t> Water Nitrate (mg/L)</a:t>
                </a:r>
                <a:endParaRPr lang="en-US" sz="1400" b="0"/>
              </a:p>
            </c:rich>
          </c:tx>
          <c:layout>
            <c:manualLayout>
              <c:xMode val="edge"/>
              <c:yMode val="edge"/>
              <c:x val="3.2626234554140598E-2"/>
              <c:y val="0.2344382700382489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#,##0" sourceLinked="0"/>
        <c:majorTickMark val="in"/>
        <c:minorTickMark val="none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3586216"/>
        <c:crosses val="autoZero"/>
        <c:crossBetween val="midCat"/>
        <c:majorUnit val="20"/>
      </c:valAx>
      <c:spPr>
        <a:noFill/>
        <a:ln>
          <a:noFill/>
        </a:ln>
        <a:effectLst/>
      </c:spPr>
    </c:plotArea>
    <c:legend>
      <c:legendPos val="r"/>
      <c:legendEntry>
        <c:idx val="4"/>
        <c:delete val="1"/>
      </c:legendEntry>
      <c:legendEntry>
        <c:idx val="5"/>
        <c:delete val="1"/>
      </c:legendEntry>
      <c:legendEntry>
        <c:idx val="6"/>
        <c:delete val="1"/>
      </c:legendEntry>
      <c:legendEntry>
        <c:idx val="7"/>
        <c:delete val="1"/>
      </c:legendEntry>
      <c:layout>
        <c:manualLayout>
          <c:xMode val="edge"/>
          <c:yMode val="edge"/>
          <c:x val="0.45558259620766001"/>
          <c:y val="0.19184017298907013"/>
          <c:w val="0.11173555697133745"/>
          <c:h val="0.24055129291858918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/>
              <a:t>LTSP Lysimeter Sulfate</a:t>
            </a:r>
          </a:p>
        </c:rich>
      </c:tx>
      <c:layout>
        <c:manualLayout>
          <c:xMode val="edge"/>
          <c:yMode val="edge"/>
          <c:x val="0.32723356878092102"/>
          <c:y val="1.69647747158066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0.14611379436817901"/>
          <c:y val="0.1264830819786"/>
          <c:w val="0.79928239465249296"/>
          <c:h val="0.67712605139302595"/>
        </c:manualLayout>
      </c:layout>
      <c:scatterChart>
        <c:scatterStyle val="lineMarker"/>
        <c:varyColors val="0"/>
        <c:ser>
          <c:idx val="0"/>
          <c:order val="0"/>
          <c:tx>
            <c:v>UNCUT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tx1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Graphs'!$K$11:$K$35</c:f>
                <c:numCache>
                  <c:formatCode>General</c:formatCode>
                  <c:ptCount val="25"/>
                  <c:pt idx="0">
                    <c:v>0.268611226932844</c:v>
                  </c:pt>
                  <c:pt idx="1">
                    <c:v>1.02186420068259</c:v>
                  </c:pt>
                  <c:pt idx="2">
                    <c:v>0.57594833558295</c:v>
                  </c:pt>
                  <c:pt idx="3">
                    <c:v>1.46838914006699</c:v>
                  </c:pt>
                  <c:pt idx="4">
                    <c:v>1.8803280151198201</c:v>
                  </c:pt>
                  <c:pt idx="5">
                    <c:v>0.26709663556570201</c:v>
                  </c:pt>
                  <c:pt idx="6">
                    <c:v>0.31266715336323803</c:v>
                  </c:pt>
                  <c:pt idx="7">
                    <c:v>0.38472963678931199</c:v>
                  </c:pt>
                  <c:pt idx="8">
                    <c:v>1.01552491265074</c:v>
                  </c:pt>
                  <c:pt idx="9">
                    <c:v>1.2025304800941901</c:v>
                  </c:pt>
                  <c:pt idx="10">
                    <c:v>0.32822046604302701</c:v>
                  </c:pt>
                  <c:pt idx="11">
                    <c:v>0.50865364970039795</c:v>
                  </c:pt>
                  <c:pt idx="12">
                    <c:v>1.0485866678534499</c:v>
                  </c:pt>
                  <c:pt idx="13">
                    <c:v>0.27654615849398001</c:v>
                  </c:pt>
                  <c:pt idx="14">
                    <c:v>0.56999999999999995</c:v>
                  </c:pt>
                  <c:pt idx="16">
                    <c:v>1.45</c:v>
                  </c:pt>
                  <c:pt idx="18">
                    <c:v>0.86825306959269799</c:v>
                  </c:pt>
                  <c:pt idx="19">
                    <c:v>0.482729235486002</c:v>
                  </c:pt>
                  <c:pt idx="20">
                    <c:v>0.43280893015246802</c:v>
                  </c:pt>
                  <c:pt idx="21">
                    <c:v>0.52018921826888698</c:v>
                  </c:pt>
                  <c:pt idx="22">
                    <c:v>0.49671728728932302</c:v>
                  </c:pt>
                  <c:pt idx="23">
                    <c:v>0.688475591038478</c:v>
                  </c:pt>
                  <c:pt idx="24">
                    <c:v>0.37680803802554602</c:v>
                  </c:pt>
                </c:numCache>
              </c:numRef>
            </c:plus>
            <c:minus>
              <c:numRef>
                <c:f>'Summary Data &amp; Graphs'!$K$11:$K$35</c:f>
                <c:numCache>
                  <c:formatCode>General</c:formatCode>
                  <c:ptCount val="25"/>
                  <c:pt idx="0">
                    <c:v>0.268611226932844</c:v>
                  </c:pt>
                  <c:pt idx="1">
                    <c:v>1.02186420068259</c:v>
                  </c:pt>
                  <c:pt idx="2">
                    <c:v>0.57594833558295</c:v>
                  </c:pt>
                  <c:pt idx="3">
                    <c:v>1.46838914006699</c:v>
                  </c:pt>
                  <c:pt idx="4">
                    <c:v>1.8803280151198201</c:v>
                  </c:pt>
                  <c:pt idx="5">
                    <c:v>0.26709663556570201</c:v>
                  </c:pt>
                  <c:pt idx="6">
                    <c:v>0.31266715336323803</c:v>
                  </c:pt>
                  <c:pt idx="7">
                    <c:v>0.38472963678931199</c:v>
                  </c:pt>
                  <c:pt idx="8">
                    <c:v>1.01552491265074</c:v>
                  </c:pt>
                  <c:pt idx="9">
                    <c:v>1.2025304800941901</c:v>
                  </c:pt>
                  <c:pt idx="10">
                    <c:v>0.32822046604302701</c:v>
                  </c:pt>
                  <c:pt idx="11">
                    <c:v>0.50865364970039795</c:v>
                  </c:pt>
                  <c:pt idx="12">
                    <c:v>1.0485866678534499</c:v>
                  </c:pt>
                  <c:pt idx="13">
                    <c:v>0.27654615849398001</c:v>
                  </c:pt>
                  <c:pt idx="14">
                    <c:v>0.56999999999999995</c:v>
                  </c:pt>
                  <c:pt idx="16">
                    <c:v>1.45</c:v>
                  </c:pt>
                  <c:pt idx="18">
                    <c:v>0.86825306959269799</c:v>
                  </c:pt>
                  <c:pt idx="19">
                    <c:v>0.482729235486002</c:v>
                  </c:pt>
                  <c:pt idx="20">
                    <c:v>0.43280893015246802</c:v>
                  </c:pt>
                  <c:pt idx="21">
                    <c:v>0.52018921826888698</c:v>
                  </c:pt>
                  <c:pt idx="22">
                    <c:v>0.49671728728932302</c:v>
                  </c:pt>
                  <c:pt idx="23">
                    <c:v>0.688475591038478</c:v>
                  </c:pt>
                  <c:pt idx="24">
                    <c:v>0.37680803802554602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Graphs'!$I$11:$I$35</c:f>
              <c:numCache>
                <c:formatCode>0.0000</c:formatCode>
                <c:ptCount val="25"/>
                <c:pt idx="0">
                  <c:v>8.2958928571428494</c:v>
                </c:pt>
                <c:pt idx="1">
                  <c:v>9.5970588235294105</c:v>
                </c:pt>
                <c:pt idx="2">
                  <c:v>7.9947619047618996</c:v>
                </c:pt>
                <c:pt idx="3">
                  <c:v>7.59</c:v>
                </c:pt>
                <c:pt idx="4">
                  <c:v>9.6430000000000007</c:v>
                </c:pt>
                <c:pt idx="5">
                  <c:v>8.2473170731707306</c:v>
                </c:pt>
                <c:pt idx="6">
                  <c:v>8.4583333333333304</c:v>
                </c:pt>
                <c:pt idx="7">
                  <c:v>9.3004761904761892</c:v>
                </c:pt>
                <c:pt idx="8">
                  <c:v>8.9287500000000009</c:v>
                </c:pt>
                <c:pt idx="9">
                  <c:v>8.7420000000000009</c:v>
                </c:pt>
                <c:pt idx="10">
                  <c:v>8.3046666666666695</c:v>
                </c:pt>
                <c:pt idx="11">
                  <c:v>8.3616666666666699</c:v>
                </c:pt>
                <c:pt idx="12">
                  <c:v>9.3819999999999997</c:v>
                </c:pt>
                <c:pt idx="13">
                  <c:v>8.5866666666666696</c:v>
                </c:pt>
                <c:pt idx="14">
                  <c:v>8.85</c:v>
                </c:pt>
                <c:pt idx="16">
                  <c:v>7.51</c:v>
                </c:pt>
                <c:pt idx="17">
                  <c:v>6.83</c:v>
                </c:pt>
                <c:pt idx="18">
                  <c:v>5.9325000000000001</c:v>
                </c:pt>
                <c:pt idx="19">
                  <c:v>7.0292307692307698</c:v>
                </c:pt>
                <c:pt idx="20">
                  <c:v>7.2369230769230803</c:v>
                </c:pt>
                <c:pt idx="21">
                  <c:v>6.4861111111111098</c:v>
                </c:pt>
                <c:pt idx="22">
                  <c:v>6.5106666666666699</c:v>
                </c:pt>
                <c:pt idx="23">
                  <c:v>4.79285714285714</c:v>
                </c:pt>
                <c:pt idx="24">
                  <c:v>5.9054545454545497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6086-4A10-80CC-C047C34F57C8}"/>
            </c:ext>
          </c:extLst>
        </c:ser>
        <c:ser>
          <c:idx val="1"/>
          <c:order val="1"/>
          <c:tx>
            <c:v>WT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2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Graphs'!$K$36:$K$60</c:f>
                <c:numCache>
                  <c:formatCode>General</c:formatCode>
                  <c:ptCount val="25"/>
                  <c:pt idx="0">
                    <c:v>0.51264489466194696</c:v>
                  </c:pt>
                  <c:pt idx="1">
                    <c:v>0.75647715914473701</c:v>
                  </c:pt>
                  <c:pt idx="2">
                    <c:v>0.59313977517901195</c:v>
                  </c:pt>
                  <c:pt idx="4">
                    <c:v>0.26551579888169002</c:v>
                  </c:pt>
                  <c:pt idx="5">
                    <c:v>0.19322686488993401</c:v>
                  </c:pt>
                  <c:pt idx="6">
                    <c:v>0.15331204249986</c:v>
                  </c:pt>
                  <c:pt idx="7">
                    <c:v>0.171787505702204</c:v>
                  </c:pt>
                  <c:pt idx="8">
                    <c:v>0.738896252909231</c:v>
                  </c:pt>
                  <c:pt idx="9">
                    <c:v>0.222264038097887</c:v>
                  </c:pt>
                  <c:pt idx="10">
                    <c:v>0.76916943629757295</c:v>
                  </c:pt>
                  <c:pt idx="11">
                    <c:v>0.194025182507639</c:v>
                  </c:pt>
                  <c:pt idx="12">
                    <c:v>0.325522344332005</c:v>
                  </c:pt>
                  <c:pt idx="13">
                    <c:v>0.29126304044653301</c:v>
                  </c:pt>
                  <c:pt idx="14">
                    <c:v>0.34593592855710498</c:v>
                  </c:pt>
                  <c:pt idx="16">
                    <c:v>0.26583963222057699</c:v>
                  </c:pt>
                  <c:pt idx="17">
                    <c:v>0.32134891312550301</c:v>
                  </c:pt>
                  <c:pt idx="18">
                    <c:v>0.20852457888699799</c:v>
                  </c:pt>
                  <c:pt idx="19">
                    <c:v>0.177222714754627</c:v>
                  </c:pt>
                  <c:pt idx="20">
                    <c:v>0.22075153022173599</c:v>
                  </c:pt>
                  <c:pt idx="21">
                    <c:v>0.48593273691698602</c:v>
                  </c:pt>
                  <c:pt idx="22">
                    <c:v>0.27130525185211501</c:v>
                  </c:pt>
                  <c:pt idx="23">
                    <c:v>0.53016517342344505</c:v>
                  </c:pt>
                  <c:pt idx="24">
                    <c:v>0.33698014971474999</c:v>
                  </c:pt>
                </c:numCache>
              </c:numRef>
            </c:plus>
            <c:minus>
              <c:numRef>
                <c:f>'Summary Data &amp; Graphs'!$K$36:$K$60</c:f>
                <c:numCache>
                  <c:formatCode>General</c:formatCode>
                  <c:ptCount val="25"/>
                  <c:pt idx="0">
                    <c:v>0.51264489466194696</c:v>
                  </c:pt>
                  <c:pt idx="1">
                    <c:v>0.75647715914473701</c:v>
                  </c:pt>
                  <c:pt idx="2">
                    <c:v>0.59313977517901195</c:v>
                  </c:pt>
                  <c:pt idx="4">
                    <c:v>0.26551579888169002</c:v>
                  </c:pt>
                  <c:pt idx="5">
                    <c:v>0.19322686488993401</c:v>
                  </c:pt>
                  <c:pt idx="6">
                    <c:v>0.15331204249986</c:v>
                  </c:pt>
                  <c:pt idx="7">
                    <c:v>0.171787505702204</c:v>
                  </c:pt>
                  <c:pt idx="8">
                    <c:v>0.738896252909231</c:v>
                  </c:pt>
                  <c:pt idx="9">
                    <c:v>0.222264038097887</c:v>
                  </c:pt>
                  <c:pt idx="10">
                    <c:v>0.76916943629757295</c:v>
                  </c:pt>
                  <c:pt idx="11">
                    <c:v>0.194025182507639</c:v>
                  </c:pt>
                  <c:pt idx="12">
                    <c:v>0.325522344332005</c:v>
                  </c:pt>
                  <c:pt idx="13">
                    <c:v>0.29126304044653301</c:v>
                  </c:pt>
                  <c:pt idx="14">
                    <c:v>0.34593592855710498</c:v>
                  </c:pt>
                  <c:pt idx="16">
                    <c:v>0.26583963222057699</c:v>
                  </c:pt>
                  <c:pt idx="17">
                    <c:v>0.32134891312550301</c:v>
                  </c:pt>
                  <c:pt idx="18">
                    <c:v>0.20852457888699799</c:v>
                  </c:pt>
                  <c:pt idx="19">
                    <c:v>0.177222714754627</c:v>
                  </c:pt>
                  <c:pt idx="20">
                    <c:v>0.22075153022173599</c:v>
                  </c:pt>
                  <c:pt idx="21">
                    <c:v>0.48593273691698602</c:v>
                  </c:pt>
                  <c:pt idx="22">
                    <c:v>0.27130525185211501</c:v>
                  </c:pt>
                  <c:pt idx="23">
                    <c:v>0.53016517342344505</c:v>
                  </c:pt>
                  <c:pt idx="24">
                    <c:v>0.33698014971474999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Graphs'!$I$36:$I$60</c:f>
              <c:numCache>
                <c:formatCode>0.0000</c:formatCode>
                <c:ptCount val="25"/>
                <c:pt idx="0">
                  <c:v>5.3459493670886102</c:v>
                </c:pt>
                <c:pt idx="1">
                  <c:v>6.18</c:v>
                </c:pt>
                <c:pt idx="2">
                  <c:v>6.1561538461538499</c:v>
                </c:pt>
                <c:pt idx="3">
                  <c:v>6.78</c:v>
                </c:pt>
                <c:pt idx="4">
                  <c:v>6.9171428571428599</c:v>
                </c:pt>
                <c:pt idx="5">
                  <c:v>6.2490476190476203</c:v>
                </c:pt>
                <c:pt idx="6">
                  <c:v>6.3593333333333302</c:v>
                </c:pt>
                <c:pt idx="7">
                  <c:v>6.8607500000000003</c:v>
                </c:pt>
                <c:pt idx="8">
                  <c:v>8.1538709677419394</c:v>
                </c:pt>
                <c:pt idx="9">
                  <c:v>6.5155000000000003</c:v>
                </c:pt>
                <c:pt idx="10">
                  <c:v>7.3234246575342503</c:v>
                </c:pt>
                <c:pt idx="11">
                  <c:v>5.6018918918918903</c:v>
                </c:pt>
                <c:pt idx="12">
                  <c:v>6.4138888888888896</c:v>
                </c:pt>
                <c:pt idx="13">
                  <c:v>6.0353333333333303</c:v>
                </c:pt>
                <c:pt idx="14">
                  <c:v>5.9950000000000001</c:v>
                </c:pt>
                <c:pt idx="16">
                  <c:v>5.8623076923076898</c:v>
                </c:pt>
                <c:pt idx="17">
                  <c:v>5.3218181818181796</c:v>
                </c:pt>
                <c:pt idx="18">
                  <c:v>5.31</c:v>
                </c:pt>
                <c:pt idx="19">
                  <c:v>5.3493750000000002</c:v>
                </c:pt>
                <c:pt idx="20">
                  <c:v>5.226</c:v>
                </c:pt>
                <c:pt idx="21">
                  <c:v>5.2747368421052601</c:v>
                </c:pt>
                <c:pt idx="22">
                  <c:v>4.6446666666666703</c:v>
                </c:pt>
                <c:pt idx="23">
                  <c:v>4.9119999999999999</c:v>
                </c:pt>
                <c:pt idx="24">
                  <c:v>4.9269230769230798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6086-4A10-80CC-C047C34F57C8}"/>
            </c:ext>
          </c:extLst>
        </c:ser>
        <c:ser>
          <c:idx val="2"/>
          <c:order val="2"/>
          <c:tx>
            <c:v>WT+NS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3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Graphs'!$K$61:$K$85</c:f>
                <c:numCache>
                  <c:formatCode>General</c:formatCode>
                  <c:ptCount val="25"/>
                  <c:pt idx="0">
                    <c:v>0.48387148733634699</c:v>
                  </c:pt>
                  <c:pt idx="1">
                    <c:v>22.145334430725299</c:v>
                  </c:pt>
                  <c:pt idx="2">
                    <c:v>4.1110369062372101</c:v>
                  </c:pt>
                  <c:pt idx="5">
                    <c:v>4.2088340002874096</c:v>
                  </c:pt>
                  <c:pt idx="6">
                    <c:v>7.6545079866054602</c:v>
                  </c:pt>
                  <c:pt idx="7">
                    <c:v>13.2291610482606</c:v>
                  </c:pt>
                  <c:pt idx="8">
                    <c:v>4.1384420056418403</c:v>
                  </c:pt>
                  <c:pt idx="9">
                    <c:v>4.5127214086925003</c:v>
                  </c:pt>
                  <c:pt idx="10">
                    <c:v>3.9291423396540699</c:v>
                  </c:pt>
                  <c:pt idx="11">
                    <c:v>5.4587521190577997</c:v>
                  </c:pt>
                  <c:pt idx="12">
                    <c:v>7.3086637444314402</c:v>
                  </c:pt>
                  <c:pt idx="13">
                    <c:v>7.5474960086110698</c:v>
                  </c:pt>
                  <c:pt idx="14">
                    <c:v>3.5891007230224101</c:v>
                  </c:pt>
                  <c:pt idx="16">
                    <c:v>22.208946207928602</c:v>
                  </c:pt>
                  <c:pt idx="17">
                    <c:v>8.0775243732222801</c:v>
                  </c:pt>
                  <c:pt idx="18">
                    <c:v>18.860311782794501</c:v>
                  </c:pt>
                  <c:pt idx="19">
                    <c:v>10.442119963557801</c:v>
                  </c:pt>
                  <c:pt idx="20">
                    <c:v>22.357728325518899</c:v>
                  </c:pt>
                  <c:pt idx="21">
                    <c:v>16.0472615006517</c:v>
                  </c:pt>
                  <c:pt idx="22">
                    <c:v>18.2284473613731</c:v>
                  </c:pt>
                  <c:pt idx="23">
                    <c:v>22.304564250837799</c:v>
                  </c:pt>
                  <c:pt idx="24">
                    <c:v>24.3586986907093</c:v>
                  </c:pt>
                </c:numCache>
              </c:numRef>
            </c:plus>
            <c:minus>
              <c:numRef>
                <c:f>'Summary Data &amp; Graphs'!$K$61:$K$85</c:f>
                <c:numCache>
                  <c:formatCode>General</c:formatCode>
                  <c:ptCount val="25"/>
                  <c:pt idx="0">
                    <c:v>0.48387148733634699</c:v>
                  </c:pt>
                  <c:pt idx="1">
                    <c:v>22.145334430725299</c:v>
                  </c:pt>
                  <c:pt idx="2">
                    <c:v>4.1110369062372101</c:v>
                  </c:pt>
                  <c:pt idx="5">
                    <c:v>4.2088340002874096</c:v>
                  </c:pt>
                  <c:pt idx="6">
                    <c:v>7.6545079866054602</c:v>
                  </c:pt>
                  <c:pt idx="7">
                    <c:v>13.2291610482606</c:v>
                  </c:pt>
                  <c:pt idx="8">
                    <c:v>4.1384420056418403</c:v>
                  </c:pt>
                  <c:pt idx="9">
                    <c:v>4.5127214086925003</c:v>
                  </c:pt>
                  <c:pt idx="10">
                    <c:v>3.9291423396540699</c:v>
                  </c:pt>
                  <c:pt idx="11">
                    <c:v>5.4587521190577997</c:v>
                  </c:pt>
                  <c:pt idx="12">
                    <c:v>7.3086637444314402</c:v>
                  </c:pt>
                  <c:pt idx="13">
                    <c:v>7.5474960086110698</c:v>
                  </c:pt>
                  <c:pt idx="14">
                    <c:v>3.5891007230224101</c:v>
                  </c:pt>
                  <c:pt idx="16">
                    <c:v>22.208946207928602</c:v>
                  </c:pt>
                  <c:pt idx="17">
                    <c:v>8.0775243732222801</c:v>
                  </c:pt>
                  <c:pt idx="18">
                    <c:v>18.860311782794501</c:v>
                  </c:pt>
                  <c:pt idx="19">
                    <c:v>10.442119963557801</c:v>
                  </c:pt>
                  <c:pt idx="20">
                    <c:v>22.357728325518899</c:v>
                  </c:pt>
                  <c:pt idx="21">
                    <c:v>16.0472615006517</c:v>
                  </c:pt>
                  <c:pt idx="22">
                    <c:v>18.2284473613731</c:v>
                  </c:pt>
                  <c:pt idx="23">
                    <c:v>22.304564250837799</c:v>
                  </c:pt>
                  <c:pt idx="24">
                    <c:v>24.3586986907093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Graphs'!$I$61:$I$85</c:f>
              <c:numCache>
                <c:formatCode>0.0000</c:formatCode>
                <c:ptCount val="25"/>
                <c:pt idx="0">
                  <c:v>7.7589130434782598</c:v>
                </c:pt>
                <c:pt idx="1">
                  <c:v>47.535714285714299</c:v>
                </c:pt>
                <c:pt idx="2">
                  <c:v>13.0766666666667</c:v>
                </c:pt>
                <c:pt idx="5">
                  <c:v>14.814444444444399</c:v>
                </c:pt>
                <c:pt idx="6">
                  <c:v>24.7985714285714</c:v>
                </c:pt>
                <c:pt idx="7">
                  <c:v>45.968571428571401</c:v>
                </c:pt>
                <c:pt idx="8">
                  <c:v>37.241739130434802</c:v>
                </c:pt>
                <c:pt idx="9">
                  <c:v>43.6095238095238</c:v>
                </c:pt>
                <c:pt idx="10">
                  <c:v>42.802553191489402</c:v>
                </c:pt>
                <c:pt idx="11">
                  <c:v>49.899333333333303</c:v>
                </c:pt>
                <c:pt idx="12">
                  <c:v>50.153750000000002</c:v>
                </c:pt>
                <c:pt idx="13">
                  <c:v>44.064</c:v>
                </c:pt>
                <c:pt idx="14">
                  <c:v>27.702000000000002</c:v>
                </c:pt>
                <c:pt idx="16">
                  <c:v>65.125</c:v>
                </c:pt>
                <c:pt idx="17">
                  <c:v>68.88</c:v>
                </c:pt>
                <c:pt idx="18">
                  <c:v>85.957142857142898</c:v>
                </c:pt>
                <c:pt idx="19">
                  <c:v>99.736000000000004</c:v>
                </c:pt>
                <c:pt idx="20">
                  <c:v>99.143076923076904</c:v>
                </c:pt>
                <c:pt idx="21">
                  <c:v>103.562222222222</c:v>
                </c:pt>
                <c:pt idx="22">
                  <c:v>117.365333333333</c:v>
                </c:pt>
                <c:pt idx="23">
                  <c:v>109.384444444444</c:v>
                </c:pt>
                <c:pt idx="24">
                  <c:v>159.91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6086-4A10-80CC-C047C34F57C8}"/>
            </c:ext>
          </c:extLst>
        </c:ser>
        <c:ser>
          <c:idx val="3"/>
          <c:order val="3"/>
          <c:tx>
            <c:v>WT+NS+LIME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4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Graphs'!$K$86:$K$110</c:f>
                <c:numCache>
                  <c:formatCode>General</c:formatCode>
                  <c:ptCount val="25"/>
                  <c:pt idx="0">
                    <c:v>0.81538433898853802</c:v>
                  </c:pt>
                  <c:pt idx="1">
                    <c:v>1.56352851863067</c:v>
                  </c:pt>
                  <c:pt idx="2">
                    <c:v>1.1115396729062099</c:v>
                  </c:pt>
                  <c:pt idx="4">
                    <c:v>2.9682740963582002</c:v>
                  </c:pt>
                  <c:pt idx="5">
                    <c:v>2.3980644973255698</c:v>
                  </c:pt>
                  <c:pt idx="6">
                    <c:v>14.687845254570901</c:v>
                  </c:pt>
                  <c:pt idx="7">
                    <c:v>3.2919305797888199</c:v>
                  </c:pt>
                  <c:pt idx="8">
                    <c:v>3.4541138295551499</c:v>
                  </c:pt>
                  <c:pt idx="9">
                    <c:v>4.4875997885733696</c:v>
                  </c:pt>
                  <c:pt idx="10">
                    <c:v>2.3125354311706499</c:v>
                  </c:pt>
                  <c:pt idx="11">
                    <c:v>5.1627297552498197</c:v>
                  </c:pt>
                  <c:pt idx="12">
                    <c:v>6.7743264073378802</c:v>
                  </c:pt>
                  <c:pt idx="13">
                    <c:v>5.7394599049039403</c:v>
                  </c:pt>
                  <c:pt idx="14">
                    <c:v>7.4583556796685704</c:v>
                  </c:pt>
                  <c:pt idx="16">
                    <c:v>7.0715253480631297</c:v>
                  </c:pt>
                  <c:pt idx="17">
                    <c:v>9.0524397971481605</c:v>
                  </c:pt>
                  <c:pt idx="18">
                    <c:v>11.6592002012717</c:v>
                  </c:pt>
                  <c:pt idx="19">
                    <c:v>8.2949758677636805</c:v>
                  </c:pt>
                  <c:pt idx="20">
                    <c:v>7.2552001596343301</c:v>
                  </c:pt>
                  <c:pt idx="21">
                    <c:v>6.1046474530734196</c:v>
                  </c:pt>
                  <c:pt idx="22">
                    <c:v>5.4536522715477904</c:v>
                  </c:pt>
                  <c:pt idx="23">
                    <c:v>6.0107963471800199</c:v>
                  </c:pt>
                  <c:pt idx="24">
                    <c:v>29.128133760398001</c:v>
                  </c:pt>
                </c:numCache>
              </c:numRef>
            </c:plus>
            <c:minus>
              <c:numRef>
                <c:f>'Summary Data &amp; Graphs'!$K$86:$K$110</c:f>
                <c:numCache>
                  <c:formatCode>General</c:formatCode>
                  <c:ptCount val="25"/>
                  <c:pt idx="0">
                    <c:v>0.81538433898853802</c:v>
                  </c:pt>
                  <c:pt idx="1">
                    <c:v>1.56352851863067</c:v>
                  </c:pt>
                  <c:pt idx="2">
                    <c:v>1.1115396729062099</c:v>
                  </c:pt>
                  <c:pt idx="4">
                    <c:v>2.9682740963582002</c:v>
                  </c:pt>
                  <c:pt idx="5">
                    <c:v>2.3980644973255698</c:v>
                  </c:pt>
                  <c:pt idx="6">
                    <c:v>14.687845254570901</c:v>
                  </c:pt>
                  <c:pt idx="7">
                    <c:v>3.2919305797888199</c:v>
                  </c:pt>
                  <c:pt idx="8">
                    <c:v>3.4541138295551499</c:v>
                  </c:pt>
                  <c:pt idx="9">
                    <c:v>4.4875997885733696</c:v>
                  </c:pt>
                  <c:pt idx="10">
                    <c:v>2.3125354311706499</c:v>
                  </c:pt>
                  <c:pt idx="11">
                    <c:v>5.1627297552498197</c:v>
                  </c:pt>
                  <c:pt idx="12">
                    <c:v>6.7743264073378802</c:v>
                  </c:pt>
                  <c:pt idx="13">
                    <c:v>5.7394599049039403</c:v>
                  </c:pt>
                  <c:pt idx="14">
                    <c:v>7.4583556796685704</c:v>
                  </c:pt>
                  <c:pt idx="16">
                    <c:v>7.0715253480631297</c:v>
                  </c:pt>
                  <c:pt idx="17">
                    <c:v>9.0524397971481605</c:v>
                  </c:pt>
                  <c:pt idx="18">
                    <c:v>11.6592002012717</c:v>
                  </c:pt>
                  <c:pt idx="19">
                    <c:v>8.2949758677636805</c:v>
                  </c:pt>
                  <c:pt idx="20">
                    <c:v>7.2552001596343301</c:v>
                  </c:pt>
                  <c:pt idx="21">
                    <c:v>6.1046474530734196</c:v>
                  </c:pt>
                  <c:pt idx="22">
                    <c:v>5.4536522715477904</c:v>
                  </c:pt>
                  <c:pt idx="23">
                    <c:v>6.0107963471800199</c:v>
                  </c:pt>
                  <c:pt idx="24">
                    <c:v>29.128133760398001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Graphs'!$I$86:$I$110</c:f>
              <c:numCache>
                <c:formatCode>0.0000</c:formatCode>
                <c:ptCount val="25"/>
                <c:pt idx="0">
                  <c:v>10.490921052631601</c:v>
                </c:pt>
                <c:pt idx="1">
                  <c:v>7.7350000000000003</c:v>
                </c:pt>
                <c:pt idx="2">
                  <c:v>4.2560000000000002</c:v>
                </c:pt>
                <c:pt idx="3">
                  <c:v>5.56</c:v>
                </c:pt>
                <c:pt idx="4">
                  <c:v>13.3466666666667</c:v>
                </c:pt>
                <c:pt idx="5">
                  <c:v>11.84</c:v>
                </c:pt>
                <c:pt idx="6">
                  <c:v>34.003999999999998</c:v>
                </c:pt>
                <c:pt idx="7">
                  <c:v>23.411818181818202</c:v>
                </c:pt>
                <c:pt idx="8">
                  <c:v>33.1504166666667</c:v>
                </c:pt>
                <c:pt idx="9">
                  <c:v>34.128148148148099</c:v>
                </c:pt>
                <c:pt idx="10">
                  <c:v>30.8579166666667</c:v>
                </c:pt>
                <c:pt idx="11">
                  <c:v>44.827058823529399</c:v>
                </c:pt>
                <c:pt idx="12">
                  <c:v>46.487142857142899</c:v>
                </c:pt>
                <c:pt idx="13">
                  <c:v>56.98</c:v>
                </c:pt>
                <c:pt idx="14">
                  <c:v>32.871666666666698</c:v>
                </c:pt>
                <c:pt idx="16">
                  <c:v>36.574285714285701</c:v>
                </c:pt>
                <c:pt idx="17">
                  <c:v>46.409090909090899</c:v>
                </c:pt>
                <c:pt idx="18">
                  <c:v>60.896000000000001</c:v>
                </c:pt>
                <c:pt idx="19">
                  <c:v>72.117142857142895</c:v>
                </c:pt>
                <c:pt idx="20">
                  <c:v>66.154285714285706</c:v>
                </c:pt>
                <c:pt idx="21">
                  <c:v>67.36</c:v>
                </c:pt>
                <c:pt idx="22">
                  <c:v>61.636875000000003</c:v>
                </c:pt>
                <c:pt idx="23">
                  <c:v>67.62</c:v>
                </c:pt>
                <c:pt idx="24">
                  <c:v>138.38999999999999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6086-4A10-80CC-C047C34F57C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143690984"/>
        <c:axId val="2143697080"/>
      </c:scatterChart>
      <c:valAx>
        <c:axId val="2143690984"/>
        <c:scaling>
          <c:orientation val="minMax"/>
          <c:max val="2021"/>
          <c:min val="1995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Year</a:t>
                </a:r>
              </a:p>
            </c:rich>
          </c:tx>
          <c:layout>
            <c:manualLayout>
              <c:xMode val="edge"/>
              <c:yMode val="edge"/>
              <c:x val="0.520595696014583"/>
              <c:y val="0.8849461001055289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0"/>
        <c:majorTickMark val="in"/>
        <c:minorTickMark val="in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3697080"/>
        <c:crosses val="autoZero"/>
        <c:crossBetween val="midCat"/>
      </c:valAx>
      <c:valAx>
        <c:axId val="2143697080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Soil</a:t>
                </a:r>
                <a:r>
                  <a:rPr lang="en-US" sz="1400" b="0" baseline="0"/>
                  <a:t> Water Sulfate (mg/L)</a:t>
                </a:r>
                <a:endParaRPr lang="en-US" sz="1400" b="0"/>
              </a:p>
            </c:rich>
          </c:tx>
          <c:layout>
            <c:manualLayout>
              <c:xMode val="edge"/>
              <c:yMode val="edge"/>
              <c:x val="3.2626234554140598E-2"/>
              <c:y val="0.2344382700382489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#,##0" sourceLinked="0"/>
        <c:majorTickMark val="in"/>
        <c:minorTickMark val="none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3690984"/>
        <c:crosses val="autoZero"/>
        <c:crossBetween val="midCat"/>
        <c:majorUnit val="20"/>
      </c:valAx>
      <c:spPr>
        <a:noFill/>
        <a:ln>
          <a:noFill/>
        </a:ln>
        <a:effectLst/>
      </c:spPr>
    </c:plotArea>
    <c:legend>
      <c:legendPos val="r"/>
      <c:legendEntry>
        <c:idx val="4"/>
        <c:delete val="1"/>
      </c:legendEntry>
      <c:legendEntry>
        <c:idx val="5"/>
        <c:delete val="1"/>
      </c:legendEntry>
      <c:legendEntry>
        <c:idx val="6"/>
        <c:delete val="1"/>
      </c:legendEntry>
      <c:legendEntry>
        <c:idx val="7"/>
        <c:delete val="1"/>
      </c:legendEntry>
      <c:layout>
        <c:manualLayout>
          <c:xMode val="edge"/>
          <c:yMode val="edge"/>
          <c:x val="0.50780514473562766"/>
          <c:y val="0.16670462739440858"/>
          <c:w val="0.13161412006287401"/>
          <c:h val="0.24009257053458299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/>
              <a:t>LTSP Lysimeter Calcium</a:t>
            </a:r>
          </a:p>
        </c:rich>
      </c:tx>
      <c:layout>
        <c:manualLayout>
          <c:xMode val="edge"/>
          <c:yMode val="edge"/>
          <c:x val="0.37322259025322801"/>
          <c:y val="2.529887323592440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0.14611379436817901"/>
          <c:y val="0.1264830819786"/>
          <c:w val="0.79928239465249296"/>
          <c:h val="0.67712605139302595"/>
        </c:manualLayout>
      </c:layout>
      <c:scatterChart>
        <c:scatterStyle val="lineMarker"/>
        <c:varyColors val="0"/>
        <c:ser>
          <c:idx val="0"/>
          <c:order val="0"/>
          <c:tx>
            <c:v>UNCUT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tx1"/>
                </a:solidFill>
                <a:prstDash val="solid"/>
              </a:ln>
              <a:effectLst/>
            </c:spPr>
            <c:trendlineType val="poly"/>
            <c:order val="5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Graphs'!$N$11:$N$35</c:f>
                <c:numCache>
                  <c:formatCode>General</c:formatCode>
                  <c:ptCount val="25"/>
                  <c:pt idx="0">
                    <c:v>0.17770726721882399</c:v>
                  </c:pt>
                  <c:pt idx="1">
                    <c:v>0.33931349887534901</c:v>
                  </c:pt>
                  <c:pt idx="2">
                    <c:v>0.27277714276403803</c:v>
                  </c:pt>
                  <c:pt idx="3">
                    <c:v>0.56732376118050998</c:v>
                  </c:pt>
                  <c:pt idx="4">
                    <c:v>0.17597506136445101</c:v>
                  </c:pt>
                  <c:pt idx="5">
                    <c:v>0.14580144264775899</c:v>
                  </c:pt>
                  <c:pt idx="6">
                    <c:v>0.14032269573094</c:v>
                  </c:pt>
                  <c:pt idx="7">
                    <c:v>0.177542623670922</c:v>
                  </c:pt>
                  <c:pt idx="8">
                    <c:v>1.7213149043681699</c:v>
                  </c:pt>
                  <c:pt idx="9">
                    <c:v>1.0557249220848699</c:v>
                  </c:pt>
                  <c:pt idx="10">
                    <c:v>0.26902289495071402</c:v>
                  </c:pt>
                  <c:pt idx="11">
                    <c:v>0.390833414098331</c:v>
                  </c:pt>
                  <c:pt idx="12">
                    <c:v>0.533417285059268</c:v>
                  </c:pt>
                  <c:pt idx="13">
                    <c:v>0.55756414678293098</c:v>
                  </c:pt>
                  <c:pt idx="14">
                    <c:v>9.4999999999999807E-2</c:v>
                  </c:pt>
                  <c:pt idx="16">
                    <c:v>1.1950000000000001</c:v>
                  </c:pt>
                  <c:pt idx="18">
                    <c:v>0.32625992048409203</c:v>
                  </c:pt>
                  <c:pt idx="19">
                    <c:v>0.27536097878794202</c:v>
                  </c:pt>
                  <c:pt idx="20">
                    <c:v>0.29591332224162997</c:v>
                  </c:pt>
                  <c:pt idx="21">
                    <c:v>0.19983199188779699</c:v>
                  </c:pt>
                  <c:pt idx="22">
                    <c:v>0.19235356984816601</c:v>
                  </c:pt>
                  <c:pt idx="23">
                    <c:v>0.55332636664739798</c:v>
                  </c:pt>
                  <c:pt idx="24">
                    <c:v>0.258959163739862</c:v>
                  </c:pt>
                </c:numCache>
              </c:numRef>
            </c:plus>
            <c:minus>
              <c:numRef>
                <c:f>'Summary Data &amp; Graphs'!$N$11:$N$35</c:f>
                <c:numCache>
                  <c:formatCode>General</c:formatCode>
                  <c:ptCount val="25"/>
                  <c:pt idx="0">
                    <c:v>0.17770726721882399</c:v>
                  </c:pt>
                  <c:pt idx="1">
                    <c:v>0.33931349887534901</c:v>
                  </c:pt>
                  <c:pt idx="2">
                    <c:v>0.27277714276403803</c:v>
                  </c:pt>
                  <c:pt idx="3">
                    <c:v>0.56732376118050998</c:v>
                  </c:pt>
                  <c:pt idx="4">
                    <c:v>0.17597506136445101</c:v>
                  </c:pt>
                  <c:pt idx="5">
                    <c:v>0.14580144264775899</c:v>
                  </c:pt>
                  <c:pt idx="6">
                    <c:v>0.14032269573094</c:v>
                  </c:pt>
                  <c:pt idx="7">
                    <c:v>0.177542623670922</c:v>
                  </c:pt>
                  <c:pt idx="8">
                    <c:v>1.7213149043681699</c:v>
                  </c:pt>
                  <c:pt idx="9">
                    <c:v>1.0557249220848699</c:v>
                  </c:pt>
                  <c:pt idx="10">
                    <c:v>0.26902289495071402</c:v>
                  </c:pt>
                  <c:pt idx="11">
                    <c:v>0.390833414098331</c:v>
                  </c:pt>
                  <c:pt idx="12">
                    <c:v>0.533417285059268</c:v>
                  </c:pt>
                  <c:pt idx="13">
                    <c:v>0.55756414678293098</c:v>
                  </c:pt>
                  <c:pt idx="14">
                    <c:v>9.4999999999999807E-2</c:v>
                  </c:pt>
                  <c:pt idx="16">
                    <c:v>1.1950000000000001</c:v>
                  </c:pt>
                  <c:pt idx="18">
                    <c:v>0.32625992048409203</c:v>
                  </c:pt>
                  <c:pt idx="19">
                    <c:v>0.27536097878794202</c:v>
                  </c:pt>
                  <c:pt idx="20">
                    <c:v>0.29591332224162997</c:v>
                  </c:pt>
                  <c:pt idx="21">
                    <c:v>0.19983199188779699</c:v>
                  </c:pt>
                  <c:pt idx="22">
                    <c:v>0.19235356984816601</c:v>
                  </c:pt>
                  <c:pt idx="23">
                    <c:v>0.55332636664739798</c:v>
                  </c:pt>
                  <c:pt idx="24">
                    <c:v>0.258959163739862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Graphs'!$L$11:$L$35</c:f>
              <c:numCache>
                <c:formatCode>0.00000</c:formatCode>
                <c:ptCount val="25"/>
                <c:pt idx="0">
                  <c:v>3.6529761904761902</c:v>
                </c:pt>
                <c:pt idx="1">
                  <c:v>2.8629411764705899</c:v>
                </c:pt>
                <c:pt idx="2">
                  <c:v>2.2895238095238102</c:v>
                </c:pt>
                <c:pt idx="3">
                  <c:v>2.3075000000000001</c:v>
                </c:pt>
                <c:pt idx="4">
                  <c:v>1.7450000000000001</c:v>
                </c:pt>
                <c:pt idx="5">
                  <c:v>1.9053658536585401</c:v>
                </c:pt>
                <c:pt idx="6">
                  <c:v>1.62333333333333</c:v>
                </c:pt>
                <c:pt idx="7">
                  <c:v>1.88238095238095</c:v>
                </c:pt>
                <c:pt idx="8">
                  <c:v>3.4249999999999998</c:v>
                </c:pt>
                <c:pt idx="9">
                  <c:v>4.1619999999999999</c:v>
                </c:pt>
                <c:pt idx="10">
                  <c:v>2.15933333333333</c:v>
                </c:pt>
                <c:pt idx="11">
                  <c:v>2.0649999999999999</c:v>
                </c:pt>
                <c:pt idx="12">
                  <c:v>1.5680000000000001</c:v>
                </c:pt>
                <c:pt idx="13">
                  <c:v>1.59666666666667</c:v>
                </c:pt>
                <c:pt idx="14">
                  <c:v>2.5550000000000002</c:v>
                </c:pt>
                <c:pt idx="16">
                  <c:v>2.3250000000000002</c:v>
                </c:pt>
                <c:pt idx="17">
                  <c:v>2.2999999999999998</c:v>
                </c:pt>
                <c:pt idx="18">
                  <c:v>1.2324999999999999</c:v>
                </c:pt>
                <c:pt idx="19">
                  <c:v>1.34076923076923</c:v>
                </c:pt>
                <c:pt idx="20">
                  <c:v>1.28076923076923</c:v>
                </c:pt>
                <c:pt idx="21">
                  <c:v>1.17444444444444</c:v>
                </c:pt>
                <c:pt idx="22">
                  <c:v>0.96625000000000005</c:v>
                </c:pt>
                <c:pt idx="23">
                  <c:v>1.5628571428571401</c:v>
                </c:pt>
                <c:pt idx="24">
                  <c:v>1.0049999999999999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28AE-4D36-B3F2-5C62B46B3241}"/>
            </c:ext>
          </c:extLst>
        </c:ser>
        <c:ser>
          <c:idx val="1"/>
          <c:order val="1"/>
          <c:tx>
            <c:v>WT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2"/>
                </a:solidFill>
                <a:prstDash val="solid"/>
              </a:ln>
              <a:effectLst/>
            </c:spPr>
            <c:trendlineType val="poly"/>
            <c:order val="5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Graphs'!$N$36:$N$60</c:f>
                <c:numCache>
                  <c:formatCode>General</c:formatCode>
                  <c:ptCount val="25"/>
                  <c:pt idx="0">
                    <c:v>0.45696104533550103</c:v>
                  </c:pt>
                  <c:pt idx="1">
                    <c:v>1.3289671361306099</c:v>
                  </c:pt>
                  <c:pt idx="2">
                    <c:v>0.28063467095217198</c:v>
                  </c:pt>
                  <c:pt idx="4">
                    <c:v>0.122079487877957</c:v>
                  </c:pt>
                  <c:pt idx="5">
                    <c:v>0.19266827590841001</c:v>
                  </c:pt>
                  <c:pt idx="6">
                    <c:v>0.13251514769193801</c:v>
                  </c:pt>
                  <c:pt idx="7">
                    <c:v>6.09444760964164E-2</c:v>
                  </c:pt>
                  <c:pt idx="8">
                    <c:v>0.104082633464809</c:v>
                  </c:pt>
                  <c:pt idx="9">
                    <c:v>8.0029188754051295E-2</c:v>
                  </c:pt>
                  <c:pt idx="10">
                    <c:v>7.5270059991688607E-2</c:v>
                  </c:pt>
                  <c:pt idx="11">
                    <c:v>9.3050198390447203E-2</c:v>
                  </c:pt>
                  <c:pt idx="12">
                    <c:v>0.11836823260262801</c:v>
                  </c:pt>
                  <c:pt idx="13">
                    <c:v>9.2480113692466004E-2</c:v>
                  </c:pt>
                  <c:pt idx="14">
                    <c:v>0.21846052274953501</c:v>
                  </c:pt>
                  <c:pt idx="16">
                    <c:v>0.16624967559399501</c:v>
                  </c:pt>
                  <c:pt idx="17">
                    <c:v>0.23518587690211101</c:v>
                  </c:pt>
                  <c:pt idx="18">
                    <c:v>0.14216481046072299</c:v>
                  </c:pt>
                  <c:pt idx="19">
                    <c:v>0.108826960316213</c:v>
                  </c:pt>
                  <c:pt idx="20">
                    <c:v>0.155633611524332</c:v>
                  </c:pt>
                  <c:pt idx="21">
                    <c:v>9.6240983316911805E-2</c:v>
                  </c:pt>
                  <c:pt idx="22">
                    <c:v>0.14057320298273601</c:v>
                  </c:pt>
                  <c:pt idx="23">
                    <c:v>0.28170994626949297</c:v>
                  </c:pt>
                  <c:pt idx="24">
                    <c:v>0.131648252276345</c:v>
                  </c:pt>
                </c:numCache>
              </c:numRef>
            </c:plus>
            <c:minus>
              <c:numRef>
                <c:f>'Summary Data &amp; Graphs'!$N$36:$N$60</c:f>
                <c:numCache>
                  <c:formatCode>General</c:formatCode>
                  <c:ptCount val="25"/>
                  <c:pt idx="0">
                    <c:v>0.45696104533550103</c:v>
                  </c:pt>
                  <c:pt idx="1">
                    <c:v>1.3289671361306099</c:v>
                  </c:pt>
                  <c:pt idx="2">
                    <c:v>0.28063467095217198</c:v>
                  </c:pt>
                  <c:pt idx="4">
                    <c:v>0.122079487877957</c:v>
                  </c:pt>
                  <c:pt idx="5">
                    <c:v>0.19266827590841001</c:v>
                  </c:pt>
                  <c:pt idx="6">
                    <c:v>0.13251514769193801</c:v>
                  </c:pt>
                  <c:pt idx="7">
                    <c:v>6.09444760964164E-2</c:v>
                  </c:pt>
                  <c:pt idx="8">
                    <c:v>0.104082633464809</c:v>
                  </c:pt>
                  <c:pt idx="9">
                    <c:v>8.0029188754051295E-2</c:v>
                  </c:pt>
                  <c:pt idx="10">
                    <c:v>7.5270059991688607E-2</c:v>
                  </c:pt>
                  <c:pt idx="11">
                    <c:v>9.3050198390447203E-2</c:v>
                  </c:pt>
                  <c:pt idx="12">
                    <c:v>0.11836823260262801</c:v>
                  </c:pt>
                  <c:pt idx="13">
                    <c:v>9.2480113692466004E-2</c:v>
                  </c:pt>
                  <c:pt idx="14">
                    <c:v>0.21846052274953501</c:v>
                  </c:pt>
                  <c:pt idx="16">
                    <c:v>0.16624967559399501</c:v>
                  </c:pt>
                  <c:pt idx="17">
                    <c:v>0.23518587690211101</c:v>
                  </c:pt>
                  <c:pt idx="18">
                    <c:v>0.14216481046072299</c:v>
                  </c:pt>
                  <c:pt idx="19">
                    <c:v>0.108826960316213</c:v>
                  </c:pt>
                  <c:pt idx="20">
                    <c:v>0.155633611524332</c:v>
                  </c:pt>
                  <c:pt idx="21">
                    <c:v>9.6240983316911805E-2</c:v>
                  </c:pt>
                  <c:pt idx="22">
                    <c:v>0.14057320298273601</c:v>
                  </c:pt>
                  <c:pt idx="23">
                    <c:v>0.28170994626949297</c:v>
                  </c:pt>
                  <c:pt idx="24">
                    <c:v>0.131648252276345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Graphs'!$L$36:$L$60</c:f>
              <c:numCache>
                <c:formatCode>0.00000</c:formatCode>
                <c:ptCount val="25"/>
                <c:pt idx="0">
                  <c:v>2.8106249999999999</c:v>
                </c:pt>
                <c:pt idx="1">
                  <c:v>4.8484615384615397</c:v>
                </c:pt>
                <c:pt idx="2">
                  <c:v>1.99384615384615</c:v>
                </c:pt>
                <c:pt idx="3">
                  <c:v>1.1299999999999999</c:v>
                </c:pt>
                <c:pt idx="4">
                  <c:v>1.4028571428571399</c:v>
                </c:pt>
                <c:pt idx="5">
                  <c:v>1.74590909090909</c:v>
                </c:pt>
                <c:pt idx="6">
                  <c:v>1.673</c:v>
                </c:pt>
                <c:pt idx="7">
                  <c:v>1.58525</c:v>
                </c:pt>
                <c:pt idx="8">
                  <c:v>2.06903225806452</c:v>
                </c:pt>
                <c:pt idx="9">
                  <c:v>1.6125</c:v>
                </c:pt>
                <c:pt idx="10">
                  <c:v>1.6398630136986301</c:v>
                </c:pt>
                <c:pt idx="11">
                  <c:v>1.54567567567568</c:v>
                </c:pt>
                <c:pt idx="12">
                  <c:v>1.4511111111111099</c:v>
                </c:pt>
                <c:pt idx="13">
                  <c:v>1.0920000000000001</c:v>
                </c:pt>
                <c:pt idx="14">
                  <c:v>1.1850000000000001</c:v>
                </c:pt>
                <c:pt idx="16">
                  <c:v>1.4930769230769201</c:v>
                </c:pt>
                <c:pt idx="17">
                  <c:v>1.6518181818181801</c:v>
                </c:pt>
                <c:pt idx="18">
                  <c:v>1.2250000000000001</c:v>
                </c:pt>
                <c:pt idx="19">
                  <c:v>1.254375</c:v>
                </c:pt>
                <c:pt idx="20">
                  <c:v>1.1214285714285701</c:v>
                </c:pt>
                <c:pt idx="21">
                  <c:v>1.11210526315789</c:v>
                </c:pt>
                <c:pt idx="22">
                  <c:v>1.11466666666667</c:v>
                </c:pt>
                <c:pt idx="23">
                  <c:v>1.09222222222222</c:v>
                </c:pt>
                <c:pt idx="24">
                  <c:v>0.85307692307692295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28AE-4D36-B3F2-5C62B46B3241}"/>
            </c:ext>
          </c:extLst>
        </c:ser>
        <c:ser>
          <c:idx val="2"/>
          <c:order val="2"/>
          <c:tx>
            <c:v>WT+NS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3"/>
                </a:solidFill>
                <a:prstDash val="solid"/>
              </a:ln>
              <a:effectLst/>
            </c:spPr>
            <c:trendlineType val="poly"/>
            <c:order val="5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Graphs'!$N$61:$N$85</c:f>
                <c:numCache>
                  <c:formatCode>General</c:formatCode>
                  <c:ptCount val="25"/>
                  <c:pt idx="0">
                    <c:v>0.138631355017517</c:v>
                  </c:pt>
                  <c:pt idx="1">
                    <c:v>7.9962946089127698</c:v>
                  </c:pt>
                  <c:pt idx="2">
                    <c:v>1.5565340771513301</c:v>
                  </c:pt>
                  <c:pt idx="5">
                    <c:v>3.93178006053803</c:v>
                  </c:pt>
                  <c:pt idx="6">
                    <c:v>3.5794884292264402</c:v>
                  </c:pt>
                  <c:pt idx="7">
                    <c:v>1.7662077442697299</c:v>
                  </c:pt>
                  <c:pt idx="8">
                    <c:v>0.675716698939968</c:v>
                  </c:pt>
                  <c:pt idx="9">
                    <c:v>1.77449863252283</c:v>
                  </c:pt>
                  <c:pt idx="10">
                    <c:v>0.78138054828717196</c:v>
                  </c:pt>
                  <c:pt idx="11">
                    <c:v>0.99130883914115597</c:v>
                  </c:pt>
                  <c:pt idx="12">
                    <c:v>0.83503436805519204</c:v>
                  </c:pt>
                  <c:pt idx="13">
                    <c:v>0.26048032555262202</c:v>
                  </c:pt>
                  <c:pt idx="14">
                    <c:v>1.29943603151521</c:v>
                  </c:pt>
                  <c:pt idx="16">
                    <c:v>0.28252949698512297</c:v>
                  </c:pt>
                  <c:pt idx="17">
                    <c:v>1.57805703318987</c:v>
                  </c:pt>
                  <c:pt idx="18">
                    <c:v>2.3197998682152399</c:v>
                  </c:pt>
                  <c:pt idx="19">
                    <c:v>0.799365105210736</c:v>
                  </c:pt>
                  <c:pt idx="20">
                    <c:v>0.78149562016638996</c:v>
                  </c:pt>
                  <c:pt idx="21">
                    <c:v>0.58964313147135805</c:v>
                  </c:pt>
                  <c:pt idx="22">
                    <c:v>1.0258391222613299</c:v>
                  </c:pt>
                  <c:pt idx="23">
                    <c:v>0.168287489173574</c:v>
                  </c:pt>
                  <c:pt idx="24">
                    <c:v>0.50113572599946998</c:v>
                  </c:pt>
                </c:numCache>
              </c:numRef>
            </c:plus>
            <c:minus>
              <c:numRef>
                <c:f>'Summary Data &amp; Graphs'!$N$61:$N$85</c:f>
                <c:numCache>
                  <c:formatCode>General</c:formatCode>
                  <c:ptCount val="25"/>
                  <c:pt idx="0">
                    <c:v>0.138631355017517</c:v>
                  </c:pt>
                  <c:pt idx="1">
                    <c:v>7.9962946089127698</c:v>
                  </c:pt>
                  <c:pt idx="2">
                    <c:v>1.5565340771513301</c:v>
                  </c:pt>
                  <c:pt idx="5">
                    <c:v>3.93178006053803</c:v>
                  </c:pt>
                  <c:pt idx="6">
                    <c:v>3.5794884292264402</c:v>
                  </c:pt>
                  <c:pt idx="7">
                    <c:v>1.7662077442697299</c:v>
                  </c:pt>
                  <c:pt idx="8">
                    <c:v>0.675716698939968</c:v>
                  </c:pt>
                  <c:pt idx="9">
                    <c:v>1.77449863252283</c:v>
                  </c:pt>
                  <c:pt idx="10">
                    <c:v>0.78138054828717196</c:v>
                  </c:pt>
                  <c:pt idx="11">
                    <c:v>0.99130883914115597</c:v>
                  </c:pt>
                  <c:pt idx="12">
                    <c:v>0.83503436805519204</c:v>
                  </c:pt>
                  <c:pt idx="13">
                    <c:v>0.26048032555262202</c:v>
                  </c:pt>
                  <c:pt idx="14">
                    <c:v>1.29943603151521</c:v>
                  </c:pt>
                  <c:pt idx="16">
                    <c:v>0.28252949698512297</c:v>
                  </c:pt>
                  <c:pt idx="17">
                    <c:v>1.57805703318987</c:v>
                  </c:pt>
                  <c:pt idx="18">
                    <c:v>2.3197998682152399</c:v>
                  </c:pt>
                  <c:pt idx="19">
                    <c:v>0.799365105210736</c:v>
                  </c:pt>
                  <c:pt idx="20">
                    <c:v>0.78149562016638996</c:v>
                  </c:pt>
                  <c:pt idx="21">
                    <c:v>0.58964313147135805</c:v>
                  </c:pt>
                  <c:pt idx="22">
                    <c:v>1.0258391222613299</c:v>
                  </c:pt>
                  <c:pt idx="23">
                    <c:v>0.168287489173574</c:v>
                  </c:pt>
                  <c:pt idx="24">
                    <c:v>0.50113572599946998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Graphs'!$L$61:$L$85</c:f>
              <c:numCache>
                <c:formatCode>0.00000</c:formatCode>
                <c:ptCount val="25"/>
                <c:pt idx="0">
                  <c:v>2.70326086956522</c:v>
                </c:pt>
                <c:pt idx="1">
                  <c:v>11.09</c:v>
                </c:pt>
                <c:pt idx="2">
                  <c:v>2.915</c:v>
                </c:pt>
                <c:pt idx="5">
                  <c:v>19.046666666666699</c:v>
                </c:pt>
                <c:pt idx="6">
                  <c:v>14.314285714285701</c:v>
                </c:pt>
                <c:pt idx="7">
                  <c:v>6.7257142857142904</c:v>
                </c:pt>
                <c:pt idx="8">
                  <c:v>4.7269565217391296</c:v>
                </c:pt>
                <c:pt idx="9">
                  <c:v>6.3233333333333297</c:v>
                </c:pt>
                <c:pt idx="10">
                  <c:v>5.07872340425532</c:v>
                </c:pt>
                <c:pt idx="11">
                  <c:v>4.6436666666666699</c:v>
                </c:pt>
                <c:pt idx="12">
                  <c:v>3.1912500000000001</c:v>
                </c:pt>
                <c:pt idx="13">
                  <c:v>1.47</c:v>
                </c:pt>
                <c:pt idx="14">
                  <c:v>2.512</c:v>
                </c:pt>
                <c:pt idx="16">
                  <c:v>1.8574999999999999</c:v>
                </c:pt>
                <c:pt idx="17">
                  <c:v>3.4980000000000002</c:v>
                </c:pt>
                <c:pt idx="18">
                  <c:v>5.6</c:v>
                </c:pt>
                <c:pt idx="19">
                  <c:v>2.246</c:v>
                </c:pt>
                <c:pt idx="20">
                  <c:v>2.53538461538461</c:v>
                </c:pt>
                <c:pt idx="21">
                  <c:v>2.9394117647058802</c:v>
                </c:pt>
                <c:pt idx="22">
                  <c:v>3.528</c:v>
                </c:pt>
                <c:pt idx="23">
                  <c:v>1.48888888888889</c:v>
                </c:pt>
                <c:pt idx="24">
                  <c:v>2.4846666666666701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28AE-4D36-B3F2-5C62B46B3241}"/>
            </c:ext>
          </c:extLst>
        </c:ser>
        <c:ser>
          <c:idx val="3"/>
          <c:order val="3"/>
          <c:tx>
            <c:v>WT+NS+LIME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4"/>
                </a:solidFill>
                <a:prstDash val="solid"/>
              </a:ln>
              <a:effectLst/>
            </c:spPr>
            <c:trendlineType val="poly"/>
            <c:order val="5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Graphs'!$N$86:$N$110</c:f>
                <c:numCache>
                  <c:formatCode>General</c:formatCode>
                  <c:ptCount val="25"/>
                  <c:pt idx="0">
                    <c:v>0.25125139395155899</c:v>
                  </c:pt>
                  <c:pt idx="1">
                    <c:v>1.5580962943605201</c:v>
                  </c:pt>
                  <c:pt idx="2">
                    <c:v>1.8759290735230101</c:v>
                  </c:pt>
                  <c:pt idx="4">
                    <c:v>0.32535877632750798</c:v>
                  </c:pt>
                  <c:pt idx="5">
                    <c:v>1.50410419999561</c:v>
                  </c:pt>
                  <c:pt idx="6">
                    <c:v>2.79723069401784</c:v>
                  </c:pt>
                  <c:pt idx="7">
                    <c:v>0.43228013567879697</c:v>
                  </c:pt>
                  <c:pt idx="8">
                    <c:v>0.637265571237003</c:v>
                  </c:pt>
                  <c:pt idx="9">
                    <c:v>0.64976688379070002</c:v>
                  </c:pt>
                  <c:pt idx="10">
                    <c:v>0.48008442790786499</c:v>
                  </c:pt>
                  <c:pt idx="11">
                    <c:v>0.590747152579157</c:v>
                  </c:pt>
                  <c:pt idx="12">
                    <c:v>0.67028204658786905</c:v>
                  </c:pt>
                  <c:pt idx="13">
                    <c:v>2.2429592060490098</c:v>
                  </c:pt>
                  <c:pt idx="14">
                    <c:v>0.87919533918489601</c:v>
                  </c:pt>
                  <c:pt idx="16">
                    <c:v>0.88448724528668599</c:v>
                  </c:pt>
                  <c:pt idx="17">
                    <c:v>1.48730223353705</c:v>
                  </c:pt>
                  <c:pt idx="18">
                    <c:v>1.1695157592401699</c:v>
                  </c:pt>
                  <c:pt idx="19">
                    <c:v>0.89233701333572202</c:v>
                  </c:pt>
                  <c:pt idx="20">
                    <c:v>0.58229907564823202</c:v>
                  </c:pt>
                  <c:pt idx="21">
                    <c:v>0.58826071690419002</c:v>
                  </c:pt>
                  <c:pt idx="22">
                    <c:v>0.342969720480783</c:v>
                  </c:pt>
                  <c:pt idx="23">
                    <c:v>0.852463227194586</c:v>
                  </c:pt>
                  <c:pt idx="24">
                    <c:v>2.1504814759751798</c:v>
                  </c:pt>
                </c:numCache>
              </c:numRef>
            </c:plus>
            <c:minus>
              <c:numRef>
                <c:f>'Summary Data &amp; Graphs'!$N$86:$N$110</c:f>
                <c:numCache>
                  <c:formatCode>General</c:formatCode>
                  <c:ptCount val="25"/>
                  <c:pt idx="0">
                    <c:v>0.25125139395155899</c:v>
                  </c:pt>
                  <c:pt idx="1">
                    <c:v>1.5580962943605201</c:v>
                  </c:pt>
                  <c:pt idx="2">
                    <c:v>1.8759290735230101</c:v>
                  </c:pt>
                  <c:pt idx="4">
                    <c:v>0.32535877632750798</c:v>
                  </c:pt>
                  <c:pt idx="5">
                    <c:v>1.50410419999561</c:v>
                  </c:pt>
                  <c:pt idx="6">
                    <c:v>2.79723069401784</c:v>
                  </c:pt>
                  <c:pt idx="7">
                    <c:v>0.43228013567879697</c:v>
                  </c:pt>
                  <c:pt idx="8">
                    <c:v>0.637265571237003</c:v>
                  </c:pt>
                  <c:pt idx="9">
                    <c:v>0.64976688379070002</c:v>
                  </c:pt>
                  <c:pt idx="10">
                    <c:v>0.48008442790786499</c:v>
                  </c:pt>
                  <c:pt idx="11">
                    <c:v>0.590747152579157</c:v>
                  </c:pt>
                  <c:pt idx="12">
                    <c:v>0.67028204658786905</c:v>
                  </c:pt>
                  <c:pt idx="13">
                    <c:v>2.2429592060490098</c:v>
                  </c:pt>
                  <c:pt idx="14">
                    <c:v>0.87919533918489601</c:v>
                  </c:pt>
                  <c:pt idx="16">
                    <c:v>0.88448724528668599</c:v>
                  </c:pt>
                  <c:pt idx="17">
                    <c:v>1.48730223353705</c:v>
                  </c:pt>
                  <c:pt idx="18">
                    <c:v>1.1695157592401699</c:v>
                  </c:pt>
                  <c:pt idx="19">
                    <c:v>0.89233701333572202</c:v>
                  </c:pt>
                  <c:pt idx="20">
                    <c:v>0.58229907564823202</c:v>
                  </c:pt>
                  <c:pt idx="21">
                    <c:v>0.58826071690419002</c:v>
                  </c:pt>
                  <c:pt idx="22">
                    <c:v>0.342969720480783</c:v>
                  </c:pt>
                  <c:pt idx="23">
                    <c:v>0.852463227194586</c:v>
                  </c:pt>
                  <c:pt idx="24">
                    <c:v>2.1504814759751798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Graphs'!$L$86:$L$110</c:f>
              <c:numCache>
                <c:formatCode>0.00000</c:formatCode>
                <c:ptCount val="25"/>
                <c:pt idx="0">
                  <c:v>2.8585714285714299</c:v>
                </c:pt>
                <c:pt idx="1">
                  <c:v>5.1937499999999996</c:v>
                </c:pt>
                <c:pt idx="2">
                  <c:v>6.1310000000000002</c:v>
                </c:pt>
                <c:pt idx="3">
                  <c:v>1.65</c:v>
                </c:pt>
                <c:pt idx="4">
                  <c:v>2.0550000000000002</c:v>
                </c:pt>
                <c:pt idx="5">
                  <c:v>4.5516666666666703</c:v>
                </c:pt>
                <c:pt idx="6">
                  <c:v>12.012</c:v>
                </c:pt>
                <c:pt idx="7">
                  <c:v>3.7154545454545498</c:v>
                </c:pt>
                <c:pt idx="8">
                  <c:v>4.7838461538461496</c:v>
                </c:pt>
                <c:pt idx="9">
                  <c:v>4.80037037037037</c:v>
                </c:pt>
                <c:pt idx="10">
                  <c:v>6.0166666666666702</c:v>
                </c:pt>
                <c:pt idx="11">
                  <c:v>5.59147058823529</c:v>
                </c:pt>
                <c:pt idx="12">
                  <c:v>4.28</c:v>
                </c:pt>
                <c:pt idx="13">
                  <c:v>6.2859999999999996</c:v>
                </c:pt>
                <c:pt idx="14">
                  <c:v>3.0033333333333299</c:v>
                </c:pt>
                <c:pt idx="16">
                  <c:v>9.4728571428571406</c:v>
                </c:pt>
                <c:pt idx="17">
                  <c:v>15.9754545454545</c:v>
                </c:pt>
                <c:pt idx="18">
                  <c:v>9.6806666666666707</c:v>
                </c:pt>
                <c:pt idx="19">
                  <c:v>8.3492857142857204</c:v>
                </c:pt>
                <c:pt idx="20">
                  <c:v>7.3042857142857098</c:v>
                </c:pt>
                <c:pt idx="21">
                  <c:v>7.2214999999999998</c:v>
                </c:pt>
                <c:pt idx="22">
                  <c:v>4.40625</c:v>
                </c:pt>
                <c:pt idx="23">
                  <c:v>6.6409090909090898</c:v>
                </c:pt>
                <c:pt idx="24">
                  <c:v>10.3118181818182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28AE-4D36-B3F2-5C62B46B324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143784632"/>
        <c:axId val="2143790728"/>
      </c:scatterChart>
      <c:valAx>
        <c:axId val="2143784632"/>
        <c:scaling>
          <c:orientation val="minMax"/>
          <c:max val="2021"/>
          <c:min val="1995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Year</a:t>
                </a:r>
              </a:p>
            </c:rich>
          </c:tx>
          <c:layout>
            <c:manualLayout>
              <c:xMode val="edge"/>
              <c:yMode val="edge"/>
              <c:x val="0.520595696014583"/>
              <c:y val="0.8849461001055289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0"/>
        <c:majorTickMark val="in"/>
        <c:minorTickMark val="in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3790728"/>
        <c:crosses val="autoZero"/>
        <c:crossBetween val="midCat"/>
      </c:valAx>
      <c:valAx>
        <c:axId val="2143790728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Soil</a:t>
                </a:r>
                <a:r>
                  <a:rPr lang="en-US" sz="1400" b="0" baseline="0"/>
                  <a:t> Water Calcium (mg/L)</a:t>
                </a:r>
                <a:endParaRPr lang="en-US" sz="1400" b="0"/>
              </a:p>
            </c:rich>
          </c:tx>
          <c:layout>
            <c:manualLayout>
              <c:xMode val="edge"/>
              <c:yMode val="edge"/>
              <c:x val="3.2626234554140598E-2"/>
              <c:y val="0.2344382700382489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#,##0" sourceLinked="0"/>
        <c:majorTickMark val="in"/>
        <c:minorTickMark val="none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3784632"/>
        <c:crosses val="autoZero"/>
        <c:crossBetween val="midCat"/>
        <c:majorUnit val="10"/>
      </c:valAx>
      <c:spPr>
        <a:noFill/>
        <a:ln>
          <a:noFill/>
        </a:ln>
        <a:effectLst/>
      </c:spPr>
    </c:plotArea>
    <c:legend>
      <c:legendPos val="r"/>
      <c:legendEntry>
        <c:idx val="4"/>
        <c:delete val="1"/>
      </c:legendEntry>
      <c:legendEntry>
        <c:idx val="5"/>
        <c:delete val="1"/>
      </c:legendEntry>
      <c:legendEntry>
        <c:idx val="6"/>
        <c:delete val="1"/>
      </c:legendEntry>
      <c:legendEntry>
        <c:idx val="7"/>
        <c:delete val="1"/>
      </c:legendEntry>
      <c:layout>
        <c:manualLayout>
          <c:xMode val="edge"/>
          <c:yMode val="edge"/>
          <c:x val="0.56075445053064021"/>
          <c:y val="0.16657946151748093"/>
          <c:w val="0.131626218623559"/>
          <c:h val="0.2236346479151090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/>
              <a:t>LTSP Lysimeter Mg</a:t>
            </a:r>
          </a:p>
        </c:rich>
      </c:tx>
      <c:layout>
        <c:manualLayout>
          <c:xMode val="edge"/>
          <c:yMode val="edge"/>
          <c:x val="0.37322259025322801"/>
          <c:y val="2.529887323592440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0.14611379436817901"/>
          <c:y val="0.1264830819786"/>
          <c:w val="0.79928239465249296"/>
          <c:h val="0.67712605139302595"/>
        </c:manualLayout>
      </c:layout>
      <c:scatterChart>
        <c:scatterStyle val="lineMarker"/>
        <c:varyColors val="0"/>
        <c:ser>
          <c:idx val="0"/>
          <c:order val="0"/>
          <c:tx>
            <c:v>UNCUT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tx1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Graphs'!$Q$11:$Q$35</c:f>
                <c:numCache>
                  <c:formatCode>General</c:formatCode>
                  <c:ptCount val="25"/>
                  <c:pt idx="0">
                    <c:v>2.67564805780343E-2</c:v>
                  </c:pt>
                  <c:pt idx="1">
                    <c:v>0.143443048993314</c:v>
                  </c:pt>
                  <c:pt idx="2">
                    <c:v>4.41043392849748E-2</c:v>
                  </c:pt>
                  <c:pt idx="3">
                    <c:v>0.14907352771926599</c:v>
                  </c:pt>
                  <c:pt idx="4">
                    <c:v>7.1675193291217104E-2</c:v>
                  </c:pt>
                  <c:pt idx="5">
                    <c:v>4.2551330236991897E-2</c:v>
                  </c:pt>
                  <c:pt idx="6">
                    <c:v>4.19076365356005E-2</c:v>
                  </c:pt>
                  <c:pt idx="7">
                    <c:v>5.2105988270115797E-2</c:v>
                  </c:pt>
                  <c:pt idx="8">
                    <c:v>0.33782391863217698</c:v>
                  </c:pt>
                  <c:pt idx="9">
                    <c:v>0.20618465294757299</c:v>
                  </c:pt>
                  <c:pt idx="10">
                    <c:v>4.9115120066605601E-2</c:v>
                  </c:pt>
                  <c:pt idx="11">
                    <c:v>8.3143344030449304E-2</c:v>
                  </c:pt>
                  <c:pt idx="12">
                    <c:v>8.0224684480526304E-2</c:v>
                  </c:pt>
                  <c:pt idx="13">
                    <c:v>6.1101009266077901E-2</c:v>
                  </c:pt>
                  <c:pt idx="14">
                    <c:v>0.11</c:v>
                  </c:pt>
                  <c:pt idx="16">
                    <c:v>0.115</c:v>
                  </c:pt>
                  <c:pt idx="18">
                    <c:v>6.4168792481793094E-2</c:v>
                  </c:pt>
                  <c:pt idx="19">
                    <c:v>4.8166583061972301E-2</c:v>
                  </c:pt>
                  <c:pt idx="20">
                    <c:v>3.6599813538935003E-2</c:v>
                  </c:pt>
                  <c:pt idx="21">
                    <c:v>2.8713962605521001E-2</c:v>
                  </c:pt>
                  <c:pt idx="22">
                    <c:v>2.9332859844663401E-2</c:v>
                  </c:pt>
                  <c:pt idx="23">
                    <c:v>8.2857142857142893E-2</c:v>
                  </c:pt>
                  <c:pt idx="24">
                    <c:v>3.56859194709181E-2</c:v>
                  </c:pt>
                </c:numCache>
              </c:numRef>
            </c:plus>
            <c:minus>
              <c:numRef>
                <c:f>'Summary Data &amp; Graphs'!$Q$11:$Q$35</c:f>
                <c:numCache>
                  <c:formatCode>General</c:formatCode>
                  <c:ptCount val="25"/>
                  <c:pt idx="0">
                    <c:v>2.67564805780343E-2</c:v>
                  </c:pt>
                  <c:pt idx="1">
                    <c:v>0.143443048993314</c:v>
                  </c:pt>
                  <c:pt idx="2">
                    <c:v>4.41043392849748E-2</c:v>
                  </c:pt>
                  <c:pt idx="3">
                    <c:v>0.14907352771926599</c:v>
                  </c:pt>
                  <c:pt idx="4">
                    <c:v>7.1675193291217104E-2</c:v>
                  </c:pt>
                  <c:pt idx="5">
                    <c:v>4.2551330236991897E-2</c:v>
                  </c:pt>
                  <c:pt idx="6">
                    <c:v>4.19076365356005E-2</c:v>
                  </c:pt>
                  <c:pt idx="7">
                    <c:v>5.2105988270115797E-2</c:v>
                  </c:pt>
                  <c:pt idx="8">
                    <c:v>0.33782391863217698</c:v>
                  </c:pt>
                  <c:pt idx="9">
                    <c:v>0.20618465294757299</c:v>
                  </c:pt>
                  <c:pt idx="10">
                    <c:v>4.9115120066605601E-2</c:v>
                  </c:pt>
                  <c:pt idx="11">
                    <c:v>8.3143344030449304E-2</c:v>
                  </c:pt>
                  <c:pt idx="12">
                    <c:v>8.0224684480526304E-2</c:v>
                  </c:pt>
                  <c:pt idx="13">
                    <c:v>6.1101009266077901E-2</c:v>
                  </c:pt>
                  <c:pt idx="14">
                    <c:v>0.11</c:v>
                  </c:pt>
                  <c:pt idx="16">
                    <c:v>0.115</c:v>
                  </c:pt>
                  <c:pt idx="18">
                    <c:v>6.4168792481793094E-2</c:v>
                  </c:pt>
                  <c:pt idx="19">
                    <c:v>4.8166583061972301E-2</c:v>
                  </c:pt>
                  <c:pt idx="20">
                    <c:v>3.6599813538935003E-2</c:v>
                  </c:pt>
                  <c:pt idx="21">
                    <c:v>2.8713962605521001E-2</c:v>
                  </c:pt>
                  <c:pt idx="22">
                    <c:v>2.9332859844663401E-2</c:v>
                  </c:pt>
                  <c:pt idx="23">
                    <c:v>8.2857142857142893E-2</c:v>
                  </c:pt>
                  <c:pt idx="24">
                    <c:v>3.56859194709181E-2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Graphs'!$O$11:$O$35</c:f>
              <c:numCache>
                <c:formatCode>0.000000</c:formatCode>
                <c:ptCount val="25"/>
                <c:pt idx="0">
                  <c:v>0.71250000000000002</c:v>
                </c:pt>
                <c:pt idx="1">
                  <c:v>1.01823529411765</c:v>
                </c:pt>
                <c:pt idx="2">
                  <c:v>0.77238095238095295</c:v>
                </c:pt>
                <c:pt idx="3">
                  <c:v>0.52249999999999996</c:v>
                </c:pt>
                <c:pt idx="4">
                  <c:v>0.40200000000000002</c:v>
                </c:pt>
                <c:pt idx="5">
                  <c:v>0.44439024390243897</c:v>
                </c:pt>
                <c:pt idx="6">
                  <c:v>0.4375</c:v>
                </c:pt>
                <c:pt idx="7">
                  <c:v>0.45571428571428602</c:v>
                </c:pt>
                <c:pt idx="8">
                  <c:v>0.63</c:v>
                </c:pt>
                <c:pt idx="9">
                  <c:v>0.77900000000000003</c:v>
                </c:pt>
                <c:pt idx="10">
                  <c:v>0.38633333333333297</c:v>
                </c:pt>
                <c:pt idx="11">
                  <c:v>0.38083333333333302</c:v>
                </c:pt>
                <c:pt idx="12">
                  <c:v>0.26400000000000001</c:v>
                </c:pt>
                <c:pt idx="13">
                  <c:v>0.34</c:v>
                </c:pt>
                <c:pt idx="14">
                  <c:v>0.56000000000000005</c:v>
                </c:pt>
                <c:pt idx="16">
                  <c:v>0.36499999999999999</c:v>
                </c:pt>
                <c:pt idx="17">
                  <c:v>0.36</c:v>
                </c:pt>
                <c:pt idx="18">
                  <c:v>0.33624999999999999</c:v>
                </c:pt>
                <c:pt idx="19">
                  <c:v>0.32461538461538503</c:v>
                </c:pt>
                <c:pt idx="20">
                  <c:v>0.30846153846153901</c:v>
                </c:pt>
                <c:pt idx="21">
                  <c:v>0.27055555555555599</c:v>
                </c:pt>
                <c:pt idx="22">
                  <c:v>0.28249999999999997</c:v>
                </c:pt>
                <c:pt idx="23">
                  <c:v>0.33285714285714302</c:v>
                </c:pt>
                <c:pt idx="24">
                  <c:v>0.255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71D6-442B-A3A9-573751B39AED}"/>
            </c:ext>
          </c:extLst>
        </c:ser>
        <c:ser>
          <c:idx val="1"/>
          <c:order val="1"/>
          <c:tx>
            <c:v>WT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2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Graphs'!$Q$36:$Q$60</c:f>
                <c:numCache>
                  <c:formatCode>General</c:formatCode>
                  <c:ptCount val="25"/>
                  <c:pt idx="0">
                    <c:v>9.5441130001095803E-2</c:v>
                  </c:pt>
                  <c:pt idx="1">
                    <c:v>0.21534569245374399</c:v>
                  </c:pt>
                  <c:pt idx="2">
                    <c:v>0.10793744992655201</c:v>
                  </c:pt>
                  <c:pt idx="4">
                    <c:v>1.9130770882476798E-2</c:v>
                  </c:pt>
                  <c:pt idx="5">
                    <c:v>3.4231887433746097E-2</c:v>
                  </c:pt>
                  <c:pt idx="6">
                    <c:v>2.5154617653067798E-2</c:v>
                  </c:pt>
                  <c:pt idx="7">
                    <c:v>2.1006676289169302E-2</c:v>
                  </c:pt>
                  <c:pt idx="8">
                    <c:v>5.4305184556532403E-2</c:v>
                  </c:pt>
                  <c:pt idx="9">
                    <c:v>2.5541246311758099E-2</c:v>
                  </c:pt>
                  <c:pt idx="10">
                    <c:v>1.82535781489402E-2</c:v>
                  </c:pt>
                  <c:pt idx="11">
                    <c:v>2.9715530324599702E-2</c:v>
                  </c:pt>
                  <c:pt idx="12">
                    <c:v>4.3740337661103301E-2</c:v>
                  </c:pt>
                  <c:pt idx="13">
                    <c:v>2.8799250431162701E-2</c:v>
                  </c:pt>
                  <c:pt idx="14">
                    <c:v>5.7469798831888901E-2</c:v>
                  </c:pt>
                  <c:pt idx="16">
                    <c:v>3.85447817121677E-2</c:v>
                  </c:pt>
                  <c:pt idx="17">
                    <c:v>5.4206522738855102E-2</c:v>
                  </c:pt>
                  <c:pt idx="18">
                    <c:v>3.0795021242618601E-2</c:v>
                  </c:pt>
                  <c:pt idx="19">
                    <c:v>2.04913599678824E-2</c:v>
                  </c:pt>
                  <c:pt idx="20">
                    <c:v>1.9700464975506999E-2</c:v>
                  </c:pt>
                  <c:pt idx="21">
                    <c:v>1.9253536727465201E-2</c:v>
                  </c:pt>
                  <c:pt idx="22">
                    <c:v>3.3843711755610198E-2</c:v>
                  </c:pt>
                  <c:pt idx="23">
                    <c:v>6.2627647426853103E-2</c:v>
                  </c:pt>
                  <c:pt idx="24">
                    <c:v>2.6805604524521499E-2</c:v>
                  </c:pt>
                </c:numCache>
              </c:numRef>
            </c:plus>
            <c:minus>
              <c:numRef>
                <c:f>'Summary Data &amp; Graphs'!$Q$36:$Q$60</c:f>
                <c:numCache>
                  <c:formatCode>General</c:formatCode>
                  <c:ptCount val="25"/>
                  <c:pt idx="0">
                    <c:v>9.5441130001095803E-2</c:v>
                  </c:pt>
                  <c:pt idx="1">
                    <c:v>0.21534569245374399</c:v>
                  </c:pt>
                  <c:pt idx="2">
                    <c:v>0.10793744992655201</c:v>
                  </c:pt>
                  <c:pt idx="4">
                    <c:v>1.9130770882476798E-2</c:v>
                  </c:pt>
                  <c:pt idx="5">
                    <c:v>3.4231887433746097E-2</c:v>
                  </c:pt>
                  <c:pt idx="6">
                    <c:v>2.5154617653067798E-2</c:v>
                  </c:pt>
                  <c:pt idx="7">
                    <c:v>2.1006676289169302E-2</c:v>
                  </c:pt>
                  <c:pt idx="8">
                    <c:v>5.4305184556532403E-2</c:v>
                  </c:pt>
                  <c:pt idx="9">
                    <c:v>2.5541246311758099E-2</c:v>
                  </c:pt>
                  <c:pt idx="10">
                    <c:v>1.82535781489402E-2</c:v>
                  </c:pt>
                  <c:pt idx="11">
                    <c:v>2.9715530324599702E-2</c:v>
                  </c:pt>
                  <c:pt idx="12">
                    <c:v>4.3740337661103301E-2</c:v>
                  </c:pt>
                  <c:pt idx="13">
                    <c:v>2.8799250431162701E-2</c:v>
                  </c:pt>
                  <c:pt idx="14">
                    <c:v>5.7469798831888901E-2</c:v>
                  </c:pt>
                  <c:pt idx="16">
                    <c:v>3.85447817121677E-2</c:v>
                  </c:pt>
                  <c:pt idx="17">
                    <c:v>5.4206522738855102E-2</c:v>
                  </c:pt>
                  <c:pt idx="18">
                    <c:v>3.0795021242618601E-2</c:v>
                  </c:pt>
                  <c:pt idx="19">
                    <c:v>2.04913599678824E-2</c:v>
                  </c:pt>
                  <c:pt idx="20">
                    <c:v>1.9700464975506999E-2</c:v>
                  </c:pt>
                  <c:pt idx="21">
                    <c:v>1.9253536727465201E-2</c:v>
                  </c:pt>
                  <c:pt idx="22">
                    <c:v>3.3843711755610198E-2</c:v>
                  </c:pt>
                  <c:pt idx="23">
                    <c:v>6.2627647426853103E-2</c:v>
                  </c:pt>
                  <c:pt idx="24">
                    <c:v>2.6805604524521499E-2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Graphs'!$O$36:$O$60</c:f>
              <c:numCache>
                <c:formatCode>0.000000</c:formatCode>
                <c:ptCount val="25"/>
                <c:pt idx="0">
                  <c:v>0.76587499999999997</c:v>
                </c:pt>
                <c:pt idx="1">
                  <c:v>1.2061538461538499</c:v>
                </c:pt>
                <c:pt idx="2">
                  <c:v>0.653076923076923</c:v>
                </c:pt>
                <c:pt idx="3">
                  <c:v>0.25</c:v>
                </c:pt>
                <c:pt idx="4">
                  <c:v>0.28571428571428598</c:v>
                </c:pt>
                <c:pt idx="5">
                  <c:v>0.38090909090909097</c:v>
                </c:pt>
                <c:pt idx="6">
                  <c:v>0.34366666666666701</c:v>
                </c:pt>
                <c:pt idx="7">
                  <c:v>0.29275000000000001</c:v>
                </c:pt>
                <c:pt idx="8">
                  <c:v>0.46838709677419399</c:v>
                </c:pt>
                <c:pt idx="9">
                  <c:v>0.32050000000000001</c:v>
                </c:pt>
                <c:pt idx="10">
                  <c:v>0.258630136986301</c:v>
                </c:pt>
                <c:pt idx="11">
                  <c:v>0.252972972972973</c:v>
                </c:pt>
                <c:pt idx="12">
                  <c:v>0.23444444444444401</c:v>
                </c:pt>
                <c:pt idx="13">
                  <c:v>0.18466666666666701</c:v>
                </c:pt>
                <c:pt idx="14">
                  <c:v>0.20166666666666699</c:v>
                </c:pt>
                <c:pt idx="16">
                  <c:v>0.32153846153846199</c:v>
                </c:pt>
                <c:pt idx="17">
                  <c:v>0.44727272727272699</c:v>
                </c:pt>
                <c:pt idx="18">
                  <c:v>0.32</c:v>
                </c:pt>
                <c:pt idx="19">
                  <c:v>0.26124999999999998</c:v>
                </c:pt>
                <c:pt idx="20">
                  <c:v>0.21214285714285699</c:v>
                </c:pt>
                <c:pt idx="21">
                  <c:v>0.23894736842105299</c:v>
                </c:pt>
                <c:pt idx="22">
                  <c:v>0.24333333333333301</c:v>
                </c:pt>
                <c:pt idx="23">
                  <c:v>0.25666666666666699</c:v>
                </c:pt>
                <c:pt idx="24">
                  <c:v>0.19923076923076899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71D6-442B-A3A9-573751B39AED}"/>
            </c:ext>
          </c:extLst>
        </c:ser>
        <c:ser>
          <c:idx val="2"/>
          <c:order val="2"/>
          <c:tx>
            <c:v>WT+NS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3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Graphs'!$Q$61:$Q$85</c:f>
                <c:numCache>
                  <c:formatCode>General</c:formatCode>
                  <c:ptCount val="25"/>
                  <c:pt idx="0">
                    <c:v>2.3971053922824798E-2</c:v>
                  </c:pt>
                  <c:pt idx="1">
                    <c:v>1.03680043464848</c:v>
                  </c:pt>
                  <c:pt idx="2">
                    <c:v>0.41727222662323299</c:v>
                  </c:pt>
                  <c:pt idx="5">
                    <c:v>0.74398845902372301</c:v>
                  </c:pt>
                  <c:pt idx="6">
                    <c:v>0.73559083568993699</c:v>
                  </c:pt>
                  <c:pt idx="7">
                    <c:v>0.31993940752866901</c:v>
                  </c:pt>
                  <c:pt idx="8">
                    <c:v>0.15969924689449799</c:v>
                  </c:pt>
                  <c:pt idx="9">
                    <c:v>0.29426121026045099</c:v>
                  </c:pt>
                  <c:pt idx="10">
                    <c:v>0.100887123379285</c:v>
                  </c:pt>
                  <c:pt idx="11">
                    <c:v>0.14242219089653901</c:v>
                  </c:pt>
                  <c:pt idx="12">
                    <c:v>9.7782576626240902E-2</c:v>
                  </c:pt>
                  <c:pt idx="13">
                    <c:v>6.2080592780675001E-2</c:v>
                  </c:pt>
                  <c:pt idx="14">
                    <c:v>0.13118688958886099</c:v>
                  </c:pt>
                  <c:pt idx="16">
                    <c:v>3.7052890125692899E-2</c:v>
                  </c:pt>
                  <c:pt idx="17">
                    <c:v>0.149016777578902</c:v>
                  </c:pt>
                  <c:pt idx="18">
                    <c:v>0.13820274961085299</c:v>
                  </c:pt>
                  <c:pt idx="19">
                    <c:v>8.2245084766531598E-2</c:v>
                  </c:pt>
                  <c:pt idx="20">
                    <c:v>8.8734806461230498E-2</c:v>
                  </c:pt>
                  <c:pt idx="21">
                    <c:v>8.15515100346237E-2</c:v>
                  </c:pt>
                  <c:pt idx="22">
                    <c:v>0.104528267612922</c:v>
                  </c:pt>
                  <c:pt idx="23">
                    <c:v>8.9511706938323707E-2</c:v>
                  </c:pt>
                  <c:pt idx="24">
                    <c:v>0.14222450394995101</c:v>
                  </c:pt>
                </c:numCache>
              </c:numRef>
            </c:plus>
            <c:minus>
              <c:numRef>
                <c:f>'Summary Data &amp; Graphs'!$Q$61:$Q$85</c:f>
                <c:numCache>
                  <c:formatCode>General</c:formatCode>
                  <c:ptCount val="25"/>
                  <c:pt idx="0">
                    <c:v>2.3971053922824798E-2</c:v>
                  </c:pt>
                  <c:pt idx="1">
                    <c:v>1.03680043464848</c:v>
                  </c:pt>
                  <c:pt idx="2">
                    <c:v>0.41727222662323299</c:v>
                  </c:pt>
                  <c:pt idx="5">
                    <c:v>0.74398845902372301</c:v>
                  </c:pt>
                  <c:pt idx="6">
                    <c:v>0.73559083568993699</c:v>
                  </c:pt>
                  <c:pt idx="7">
                    <c:v>0.31993940752866901</c:v>
                  </c:pt>
                  <c:pt idx="8">
                    <c:v>0.15969924689449799</c:v>
                  </c:pt>
                  <c:pt idx="9">
                    <c:v>0.29426121026045099</c:v>
                  </c:pt>
                  <c:pt idx="10">
                    <c:v>0.100887123379285</c:v>
                  </c:pt>
                  <c:pt idx="11">
                    <c:v>0.14242219089653901</c:v>
                  </c:pt>
                  <c:pt idx="12">
                    <c:v>9.7782576626240902E-2</c:v>
                  </c:pt>
                  <c:pt idx="13">
                    <c:v>6.2080592780675001E-2</c:v>
                  </c:pt>
                  <c:pt idx="14">
                    <c:v>0.13118688958886099</c:v>
                  </c:pt>
                  <c:pt idx="16">
                    <c:v>3.7052890125692899E-2</c:v>
                  </c:pt>
                  <c:pt idx="17">
                    <c:v>0.149016777578902</c:v>
                  </c:pt>
                  <c:pt idx="18">
                    <c:v>0.13820274961085299</c:v>
                  </c:pt>
                  <c:pt idx="19">
                    <c:v>8.2245084766531598E-2</c:v>
                  </c:pt>
                  <c:pt idx="20">
                    <c:v>8.8734806461230498E-2</c:v>
                  </c:pt>
                  <c:pt idx="21">
                    <c:v>8.15515100346237E-2</c:v>
                  </c:pt>
                  <c:pt idx="22">
                    <c:v>0.104528267612922</c:v>
                  </c:pt>
                  <c:pt idx="23">
                    <c:v>8.9511706938323707E-2</c:v>
                  </c:pt>
                  <c:pt idx="24">
                    <c:v>0.14222450394995101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Graphs'!$O$61:$O$85</c:f>
              <c:numCache>
                <c:formatCode>0.000000</c:formatCode>
                <c:ptCount val="25"/>
                <c:pt idx="0">
                  <c:v>0.56891304347826099</c:v>
                </c:pt>
                <c:pt idx="1">
                  <c:v>1.93214285714286</c:v>
                </c:pt>
                <c:pt idx="2">
                  <c:v>0.95833333333333304</c:v>
                </c:pt>
                <c:pt idx="5">
                  <c:v>3.1722222222222198</c:v>
                </c:pt>
                <c:pt idx="6">
                  <c:v>2.1971428571428602</c:v>
                </c:pt>
                <c:pt idx="7">
                  <c:v>0.81428571428571395</c:v>
                </c:pt>
                <c:pt idx="8">
                  <c:v>0.65608695652173898</c:v>
                </c:pt>
                <c:pt idx="9">
                  <c:v>0.78857142857142903</c:v>
                </c:pt>
                <c:pt idx="10">
                  <c:v>0.55744680851063799</c:v>
                </c:pt>
                <c:pt idx="11">
                  <c:v>0.51500000000000001</c:v>
                </c:pt>
                <c:pt idx="12">
                  <c:v>0.37687500000000002</c:v>
                </c:pt>
                <c:pt idx="13">
                  <c:v>0.22800000000000001</c:v>
                </c:pt>
                <c:pt idx="14">
                  <c:v>0.28999999999999998</c:v>
                </c:pt>
                <c:pt idx="16">
                  <c:v>0.25750000000000001</c:v>
                </c:pt>
                <c:pt idx="17">
                  <c:v>0.71399999999999997</c:v>
                </c:pt>
                <c:pt idx="18">
                  <c:v>1.1000000000000001</c:v>
                </c:pt>
                <c:pt idx="19">
                  <c:v>0.60266666666666702</c:v>
                </c:pt>
                <c:pt idx="20">
                  <c:v>0.60538461538461497</c:v>
                </c:pt>
                <c:pt idx="21">
                  <c:v>0.92117647058823504</c:v>
                </c:pt>
                <c:pt idx="22">
                  <c:v>0.84266666666666701</c:v>
                </c:pt>
                <c:pt idx="23">
                  <c:v>0.72888888888888903</c:v>
                </c:pt>
                <c:pt idx="24">
                  <c:v>1.008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71D6-442B-A3A9-573751B39AED}"/>
            </c:ext>
          </c:extLst>
        </c:ser>
        <c:ser>
          <c:idx val="3"/>
          <c:order val="3"/>
          <c:tx>
            <c:v>WT+NS+LIME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4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Graphs'!$Q$86:$Q$110</c:f>
                <c:numCache>
                  <c:formatCode>General</c:formatCode>
                  <c:ptCount val="25"/>
                  <c:pt idx="0">
                    <c:v>4.5291074078667698E-2</c:v>
                  </c:pt>
                  <c:pt idx="1">
                    <c:v>0.77501555283933299</c:v>
                  </c:pt>
                  <c:pt idx="2">
                    <c:v>1.61962698037405</c:v>
                  </c:pt>
                  <c:pt idx="4">
                    <c:v>0.23890955982919099</c:v>
                  </c:pt>
                  <c:pt idx="5">
                    <c:v>0.51282875634400005</c:v>
                  </c:pt>
                  <c:pt idx="6">
                    <c:v>0.60381527712446004</c:v>
                  </c:pt>
                  <c:pt idx="7">
                    <c:v>0.29176663379324502</c:v>
                  </c:pt>
                  <c:pt idx="8">
                    <c:v>0.37260148135149102</c:v>
                  </c:pt>
                  <c:pt idx="9">
                    <c:v>0.31744914238911998</c:v>
                  </c:pt>
                  <c:pt idx="10">
                    <c:v>0.25509951906591199</c:v>
                  </c:pt>
                  <c:pt idx="11">
                    <c:v>0.26404073690931601</c:v>
                  </c:pt>
                  <c:pt idx="12">
                    <c:v>0.31501519985255899</c:v>
                  </c:pt>
                  <c:pt idx="13">
                    <c:v>1.0026484927430901</c:v>
                  </c:pt>
                  <c:pt idx="14">
                    <c:v>0.17612022408949299</c:v>
                  </c:pt>
                  <c:pt idx="16">
                    <c:v>0.278419983253411</c:v>
                  </c:pt>
                  <c:pt idx="17">
                    <c:v>0.40641061351404101</c:v>
                  </c:pt>
                  <c:pt idx="18">
                    <c:v>0.40820264186479299</c:v>
                  </c:pt>
                  <c:pt idx="19">
                    <c:v>0.44557218959237999</c:v>
                  </c:pt>
                  <c:pt idx="20">
                    <c:v>0.36648463680076498</c:v>
                  </c:pt>
                  <c:pt idx="21">
                    <c:v>0.32329992592832901</c:v>
                  </c:pt>
                  <c:pt idx="22">
                    <c:v>0.16829258995372701</c:v>
                  </c:pt>
                  <c:pt idx="23">
                    <c:v>0.452954670893565</c:v>
                  </c:pt>
                  <c:pt idx="24">
                    <c:v>1.4057540878672801</c:v>
                  </c:pt>
                </c:numCache>
              </c:numRef>
            </c:plus>
            <c:minus>
              <c:numRef>
                <c:f>'Summary Data &amp; Graphs'!$Q$86:$Q$110</c:f>
                <c:numCache>
                  <c:formatCode>General</c:formatCode>
                  <c:ptCount val="25"/>
                  <c:pt idx="0">
                    <c:v>4.5291074078667698E-2</c:v>
                  </c:pt>
                  <c:pt idx="1">
                    <c:v>0.77501555283933299</c:v>
                  </c:pt>
                  <c:pt idx="2">
                    <c:v>1.61962698037405</c:v>
                  </c:pt>
                  <c:pt idx="4">
                    <c:v>0.23890955982919099</c:v>
                  </c:pt>
                  <c:pt idx="5">
                    <c:v>0.51282875634400005</c:v>
                  </c:pt>
                  <c:pt idx="6">
                    <c:v>0.60381527712446004</c:v>
                  </c:pt>
                  <c:pt idx="7">
                    <c:v>0.29176663379324502</c:v>
                  </c:pt>
                  <c:pt idx="8">
                    <c:v>0.37260148135149102</c:v>
                  </c:pt>
                  <c:pt idx="9">
                    <c:v>0.31744914238911998</c:v>
                  </c:pt>
                  <c:pt idx="10">
                    <c:v>0.25509951906591199</c:v>
                  </c:pt>
                  <c:pt idx="11">
                    <c:v>0.26404073690931601</c:v>
                  </c:pt>
                  <c:pt idx="12">
                    <c:v>0.31501519985255899</c:v>
                  </c:pt>
                  <c:pt idx="13">
                    <c:v>1.0026484927430901</c:v>
                  </c:pt>
                  <c:pt idx="14">
                    <c:v>0.17612022408949299</c:v>
                  </c:pt>
                  <c:pt idx="16">
                    <c:v>0.278419983253411</c:v>
                  </c:pt>
                  <c:pt idx="17">
                    <c:v>0.40641061351404101</c:v>
                  </c:pt>
                  <c:pt idx="18">
                    <c:v>0.40820264186479299</c:v>
                  </c:pt>
                  <c:pt idx="19">
                    <c:v>0.44557218959237999</c:v>
                  </c:pt>
                  <c:pt idx="20">
                    <c:v>0.36648463680076498</c:v>
                  </c:pt>
                  <c:pt idx="21">
                    <c:v>0.32329992592832901</c:v>
                  </c:pt>
                  <c:pt idx="22">
                    <c:v>0.16829258995372701</c:v>
                  </c:pt>
                  <c:pt idx="23">
                    <c:v>0.452954670893565</c:v>
                  </c:pt>
                  <c:pt idx="24">
                    <c:v>1.4057540878672801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Graphs'!$O$86:$O$110</c:f>
              <c:numCache>
                <c:formatCode>0.000000</c:formatCode>
                <c:ptCount val="25"/>
                <c:pt idx="0">
                  <c:v>0.77987012987013005</c:v>
                </c:pt>
                <c:pt idx="1">
                  <c:v>2.3224999999999998</c:v>
                </c:pt>
                <c:pt idx="2">
                  <c:v>3.4940000000000002</c:v>
                </c:pt>
                <c:pt idx="3">
                  <c:v>0.33</c:v>
                </c:pt>
                <c:pt idx="4">
                  <c:v>0.85666666666666702</c:v>
                </c:pt>
                <c:pt idx="5">
                  <c:v>1.33</c:v>
                </c:pt>
                <c:pt idx="6">
                  <c:v>3.8879999999999999</c:v>
                </c:pt>
                <c:pt idx="7">
                  <c:v>1.5463636363636399</c:v>
                </c:pt>
                <c:pt idx="8">
                  <c:v>1.8273076923076901</c:v>
                </c:pt>
                <c:pt idx="9">
                  <c:v>1.71259259259259</c:v>
                </c:pt>
                <c:pt idx="10">
                  <c:v>1.8887499999999999</c:v>
                </c:pt>
                <c:pt idx="11">
                  <c:v>1.3852941176470599</c:v>
                </c:pt>
                <c:pt idx="12">
                  <c:v>1.12928571428571</c:v>
                </c:pt>
                <c:pt idx="13">
                  <c:v>2.552</c:v>
                </c:pt>
                <c:pt idx="14">
                  <c:v>0.57499999999999996</c:v>
                </c:pt>
                <c:pt idx="16">
                  <c:v>1.80714285714286</c:v>
                </c:pt>
                <c:pt idx="17">
                  <c:v>2.9536363636363601</c:v>
                </c:pt>
                <c:pt idx="18">
                  <c:v>3.1646666666666698</c:v>
                </c:pt>
                <c:pt idx="19">
                  <c:v>2.6192857142857102</c:v>
                </c:pt>
                <c:pt idx="20">
                  <c:v>3.13</c:v>
                </c:pt>
                <c:pt idx="21">
                  <c:v>3.3039999999999998</c:v>
                </c:pt>
                <c:pt idx="22">
                  <c:v>2.3262499999999999</c:v>
                </c:pt>
                <c:pt idx="23">
                  <c:v>2.7954545454545499</c:v>
                </c:pt>
                <c:pt idx="24">
                  <c:v>5.6130000000000004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71D6-442B-A3A9-573751B39AE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143879864"/>
        <c:axId val="2143885960"/>
      </c:scatterChart>
      <c:valAx>
        <c:axId val="2143879864"/>
        <c:scaling>
          <c:orientation val="minMax"/>
          <c:max val="2021"/>
          <c:min val="1995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Year</a:t>
                </a:r>
              </a:p>
            </c:rich>
          </c:tx>
          <c:layout>
            <c:manualLayout>
              <c:xMode val="edge"/>
              <c:yMode val="edge"/>
              <c:x val="0.520595696014583"/>
              <c:y val="0.8849461001055289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0"/>
        <c:majorTickMark val="in"/>
        <c:minorTickMark val="in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3885960"/>
        <c:crosses val="autoZero"/>
        <c:crossBetween val="midCat"/>
      </c:valAx>
      <c:valAx>
        <c:axId val="2143885960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Soil</a:t>
                </a:r>
                <a:r>
                  <a:rPr lang="en-US" sz="1400" b="0" baseline="0"/>
                  <a:t> Water Mg (mg/L)</a:t>
                </a:r>
                <a:endParaRPr lang="en-US" sz="1400" b="0"/>
              </a:p>
            </c:rich>
          </c:tx>
          <c:layout>
            <c:manualLayout>
              <c:xMode val="edge"/>
              <c:yMode val="edge"/>
              <c:x val="4.06647224600174E-2"/>
              <c:y val="0.2912493153025759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#,##0" sourceLinked="0"/>
        <c:majorTickMark val="in"/>
        <c:minorTickMark val="none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3879864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r"/>
      <c:legendEntry>
        <c:idx val="4"/>
        <c:delete val="1"/>
      </c:legendEntry>
      <c:legendEntry>
        <c:idx val="5"/>
        <c:delete val="1"/>
      </c:legendEntry>
      <c:legendEntry>
        <c:idx val="6"/>
        <c:delete val="1"/>
      </c:legendEntry>
      <c:legendEntry>
        <c:idx val="7"/>
        <c:delete val="1"/>
      </c:legendEntry>
      <c:layout>
        <c:manualLayout>
          <c:xMode val="edge"/>
          <c:yMode val="edge"/>
          <c:x val="0.51130098305350535"/>
          <c:y val="0.13859526611272513"/>
          <c:w val="0.131626218623559"/>
          <c:h val="0.20109537208842099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/>
              <a:t>LTSP Lysimeter pH</a:t>
            </a:r>
          </a:p>
        </c:rich>
      </c:tx>
      <c:layout>
        <c:manualLayout>
          <c:xMode val="edge"/>
          <c:yMode val="edge"/>
          <c:x val="0.37322259025322801"/>
          <c:y val="2.529887323592440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0.14611379436817901"/>
          <c:y val="0.1264830819786"/>
          <c:w val="0.79928239465249296"/>
          <c:h val="0.67712605139302595"/>
        </c:manualLayout>
      </c:layout>
      <c:scatterChart>
        <c:scatterStyle val="lineMarker"/>
        <c:varyColors val="0"/>
        <c:ser>
          <c:idx val="0"/>
          <c:order val="0"/>
          <c:tx>
            <c:v>UNCUT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tx1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Graphs'!$AC$11:$AC$35</c:f>
                <c:numCache>
                  <c:formatCode>General</c:formatCode>
                  <c:ptCount val="25"/>
                  <c:pt idx="0">
                    <c:v>3.5905714078764903E-2</c:v>
                  </c:pt>
                  <c:pt idx="1">
                    <c:v>8.0338533041774907E-2</c:v>
                  </c:pt>
                  <c:pt idx="2">
                    <c:v>7.5876471290896405E-2</c:v>
                  </c:pt>
                  <c:pt idx="3">
                    <c:v>9.2459277245271407E-2</c:v>
                  </c:pt>
                  <c:pt idx="4">
                    <c:v>9.8723305355752203E-2</c:v>
                  </c:pt>
                  <c:pt idx="5">
                    <c:v>5.5982615693369001E-2</c:v>
                  </c:pt>
                  <c:pt idx="6">
                    <c:v>6.3564761678174E-2</c:v>
                  </c:pt>
                  <c:pt idx="7">
                    <c:v>5.6538657869367202E-2</c:v>
                  </c:pt>
                  <c:pt idx="8">
                    <c:v>0.103203757804646</c:v>
                  </c:pt>
                  <c:pt idx="9">
                    <c:v>5.8538534317148699E-2</c:v>
                  </c:pt>
                  <c:pt idx="10">
                    <c:v>5.7895292559117802E-2</c:v>
                  </c:pt>
                  <c:pt idx="11">
                    <c:v>5.6412018129771702E-2</c:v>
                  </c:pt>
                  <c:pt idx="12">
                    <c:v>0.107241712637184</c:v>
                  </c:pt>
                  <c:pt idx="13">
                    <c:v>0.20282011734539501</c:v>
                  </c:pt>
                  <c:pt idx="14">
                    <c:v>5.9999999999999602E-2</c:v>
                  </c:pt>
                  <c:pt idx="15">
                    <c:v>0.37426965917340699</c:v>
                  </c:pt>
                  <c:pt idx="16">
                    <c:v>0.188885620886763</c:v>
                  </c:pt>
                  <c:pt idx="18">
                    <c:v>0.16461267670909599</c:v>
                  </c:pt>
                  <c:pt idx="19">
                    <c:v>0.160488652231455</c:v>
                  </c:pt>
                  <c:pt idx="20">
                    <c:v>0.111773206125329</c:v>
                  </c:pt>
                  <c:pt idx="21">
                    <c:v>7.8462555075778706E-2</c:v>
                  </c:pt>
                  <c:pt idx="22">
                    <c:v>7.7931593935536406E-2</c:v>
                  </c:pt>
                  <c:pt idx="23">
                    <c:v>0.11880355935023899</c:v>
                  </c:pt>
                  <c:pt idx="24">
                    <c:v>6.6940724570776794E-2</c:v>
                  </c:pt>
                </c:numCache>
              </c:numRef>
            </c:plus>
            <c:minus>
              <c:numRef>
                <c:f>'Summary Data &amp; Graphs'!$AC$11:$AC$35</c:f>
                <c:numCache>
                  <c:formatCode>General</c:formatCode>
                  <c:ptCount val="25"/>
                  <c:pt idx="0">
                    <c:v>3.5905714078764903E-2</c:v>
                  </c:pt>
                  <c:pt idx="1">
                    <c:v>8.0338533041774907E-2</c:v>
                  </c:pt>
                  <c:pt idx="2">
                    <c:v>7.5876471290896405E-2</c:v>
                  </c:pt>
                  <c:pt idx="3">
                    <c:v>9.2459277245271407E-2</c:v>
                  </c:pt>
                  <c:pt idx="4">
                    <c:v>9.8723305355752203E-2</c:v>
                  </c:pt>
                  <c:pt idx="5">
                    <c:v>5.5982615693369001E-2</c:v>
                  </c:pt>
                  <c:pt idx="6">
                    <c:v>6.3564761678174E-2</c:v>
                  </c:pt>
                  <c:pt idx="7">
                    <c:v>5.6538657869367202E-2</c:v>
                  </c:pt>
                  <c:pt idx="8">
                    <c:v>0.103203757804646</c:v>
                  </c:pt>
                  <c:pt idx="9">
                    <c:v>5.8538534317148699E-2</c:v>
                  </c:pt>
                  <c:pt idx="10">
                    <c:v>5.7895292559117802E-2</c:v>
                  </c:pt>
                  <c:pt idx="11">
                    <c:v>5.6412018129771702E-2</c:v>
                  </c:pt>
                  <c:pt idx="12">
                    <c:v>0.107241712637184</c:v>
                  </c:pt>
                  <c:pt idx="13">
                    <c:v>0.20282011734539501</c:v>
                  </c:pt>
                  <c:pt idx="14">
                    <c:v>5.9999999999999602E-2</c:v>
                  </c:pt>
                  <c:pt idx="15">
                    <c:v>0.37426965917340699</c:v>
                  </c:pt>
                  <c:pt idx="16">
                    <c:v>0.188885620886763</c:v>
                  </c:pt>
                  <c:pt idx="18">
                    <c:v>0.16461267670909599</c:v>
                  </c:pt>
                  <c:pt idx="19">
                    <c:v>0.160488652231455</c:v>
                  </c:pt>
                  <c:pt idx="20">
                    <c:v>0.111773206125329</c:v>
                  </c:pt>
                  <c:pt idx="21">
                    <c:v>7.8462555075778706E-2</c:v>
                  </c:pt>
                  <c:pt idx="22">
                    <c:v>7.7931593935536406E-2</c:v>
                  </c:pt>
                  <c:pt idx="23">
                    <c:v>0.11880355935023899</c:v>
                  </c:pt>
                  <c:pt idx="24">
                    <c:v>6.6940724570776794E-2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Graphs'!$AA$11:$AA$35</c:f>
              <c:numCache>
                <c:formatCode>0.000000</c:formatCode>
                <c:ptCount val="25"/>
                <c:pt idx="0">
                  <c:v>5.4114285714285701</c:v>
                </c:pt>
                <c:pt idx="1">
                  <c:v>5.6862500000000002</c:v>
                </c:pt>
                <c:pt idx="2">
                  <c:v>5.79285714285714</c:v>
                </c:pt>
                <c:pt idx="3">
                  <c:v>5.52</c:v>
                </c:pt>
                <c:pt idx="4">
                  <c:v>5.3503703703703698</c:v>
                </c:pt>
                <c:pt idx="5">
                  <c:v>5.2741818181818196</c:v>
                </c:pt>
                <c:pt idx="6">
                  <c:v>5.3016666666666703</c:v>
                </c:pt>
                <c:pt idx="7">
                  <c:v>5.3328125000000002</c:v>
                </c:pt>
                <c:pt idx="8">
                  <c:v>5.3481249999999996</c:v>
                </c:pt>
                <c:pt idx="9">
                  <c:v>5.2423999999999999</c:v>
                </c:pt>
                <c:pt idx="10">
                  <c:v>5.3340425531914901</c:v>
                </c:pt>
                <c:pt idx="11">
                  <c:v>5.2359999999999998</c:v>
                </c:pt>
                <c:pt idx="12">
                  <c:v>5.2157142857142897</c:v>
                </c:pt>
                <c:pt idx="13">
                  <c:v>5.3159999999999998</c:v>
                </c:pt>
                <c:pt idx="14">
                  <c:v>5.71</c:v>
                </c:pt>
                <c:pt idx="15">
                  <c:v>5.43333333333333</c:v>
                </c:pt>
                <c:pt idx="16">
                  <c:v>5.2333333333333298</c:v>
                </c:pt>
                <c:pt idx="17">
                  <c:v>4.76</c:v>
                </c:pt>
                <c:pt idx="18">
                  <c:v>5.3419999999999996</c:v>
                </c:pt>
                <c:pt idx="19">
                  <c:v>5.35230769230769</c:v>
                </c:pt>
                <c:pt idx="20">
                  <c:v>5.2014285714285702</c:v>
                </c:pt>
                <c:pt idx="21">
                  <c:v>5.1016666666666701</c:v>
                </c:pt>
                <c:pt idx="22">
                  <c:v>5.0350000000000001</c:v>
                </c:pt>
                <c:pt idx="23">
                  <c:v>5.16</c:v>
                </c:pt>
                <c:pt idx="24">
                  <c:v>5.0350000000000001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3053-48BC-8E17-A05B9F058BFF}"/>
            </c:ext>
          </c:extLst>
        </c:ser>
        <c:ser>
          <c:idx val="1"/>
          <c:order val="1"/>
          <c:tx>
            <c:v>WT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2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Graphs'!$AC$36:$AC$60</c:f>
                <c:numCache>
                  <c:formatCode>General</c:formatCode>
                  <c:ptCount val="25"/>
                  <c:pt idx="0">
                    <c:v>5.4053180779793403E-2</c:v>
                  </c:pt>
                  <c:pt idx="1">
                    <c:v>0.13124536571156001</c:v>
                  </c:pt>
                  <c:pt idx="2">
                    <c:v>8.1066528809016894E-2</c:v>
                  </c:pt>
                  <c:pt idx="3">
                    <c:v>0.14088093560354101</c:v>
                  </c:pt>
                  <c:pt idx="4">
                    <c:v>8.9105944139803397E-2</c:v>
                  </c:pt>
                  <c:pt idx="5">
                    <c:v>4.8839222529213799E-2</c:v>
                  </c:pt>
                  <c:pt idx="6">
                    <c:v>6.3097681455111895E-2</c:v>
                  </c:pt>
                  <c:pt idx="7">
                    <c:v>4.5732859455127499E-2</c:v>
                  </c:pt>
                  <c:pt idx="8">
                    <c:v>4.3531213529218397E-2</c:v>
                  </c:pt>
                  <c:pt idx="9">
                    <c:v>3.5230718494532999E-2</c:v>
                  </c:pt>
                  <c:pt idx="10">
                    <c:v>3.4127410446861801E-2</c:v>
                  </c:pt>
                  <c:pt idx="11">
                    <c:v>4.3459647301052597E-2</c:v>
                  </c:pt>
                  <c:pt idx="12">
                    <c:v>3.2229589490814899E-2</c:v>
                  </c:pt>
                  <c:pt idx="13">
                    <c:v>6.2154976524163998E-2</c:v>
                  </c:pt>
                  <c:pt idx="14">
                    <c:v>0.16831224657070901</c:v>
                  </c:pt>
                  <c:pt idx="15">
                    <c:v>0.219393102292058</c:v>
                  </c:pt>
                  <c:pt idx="16">
                    <c:v>0.12757585570292401</c:v>
                  </c:pt>
                  <c:pt idx="17">
                    <c:v>9.2812794786242006E-2</c:v>
                  </c:pt>
                  <c:pt idx="18">
                    <c:v>0.10372790587903501</c:v>
                  </c:pt>
                  <c:pt idx="19">
                    <c:v>0.10819917954685</c:v>
                  </c:pt>
                  <c:pt idx="20">
                    <c:v>0.108366661540039</c:v>
                  </c:pt>
                  <c:pt idx="21">
                    <c:v>7.35160989523439E-2</c:v>
                  </c:pt>
                  <c:pt idx="22">
                    <c:v>5.0735542158286198E-2</c:v>
                  </c:pt>
                  <c:pt idx="23">
                    <c:v>8.8791891521692395E-2</c:v>
                  </c:pt>
                  <c:pt idx="24">
                    <c:v>7.7788888095351505E-2</c:v>
                  </c:pt>
                </c:numCache>
              </c:numRef>
            </c:plus>
            <c:minus>
              <c:numRef>
                <c:f>'Summary Data &amp; Graphs'!$AC$36:$AC$60</c:f>
                <c:numCache>
                  <c:formatCode>General</c:formatCode>
                  <c:ptCount val="25"/>
                  <c:pt idx="0">
                    <c:v>5.4053180779793403E-2</c:v>
                  </c:pt>
                  <c:pt idx="1">
                    <c:v>0.13124536571156001</c:v>
                  </c:pt>
                  <c:pt idx="2">
                    <c:v>8.1066528809016894E-2</c:v>
                  </c:pt>
                  <c:pt idx="3">
                    <c:v>0.14088093560354101</c:v>
                  </c:pt>
                  <c:pt idx="4">
                    <c:v>8.9105944139803397E-2</c:v>
                  </c:pt>
                  <c:pt idx="5">
                    <c:v>4.8839222529213799E-2</c:v>
                  </c:pt>
                  <c:pt idx="6">
                    <c:v>6.3097681455111895E-2</c:v>
                  </c:pt>
                  <c:pt idx="7">
                    <c:v>4.5732859455127499E-2</c:v>
                  </c:pt>
                  <c:pt idx="8">
                    <c:v>4.3531213529218397E-2</c:v>
                  </c:pt>
                  <c:pt idx="9">
                    <c:v>3.5230718494532999E-2</c:v>
                  </c:pt>
                  <c:pt idx="10">
                    <c:v>3.4127410446861801E-2</c:v>
                  </c:pt>
                  <c:pt idx="11">
                    <c:v>4.3459647301052597E-2</c:v>
                  </c:pt>
                  <c:pt idx="12">
                    <c:v>3.2229589490814899E-2</c:v>
                  </c:pt>
                  <c:pt idx="13">
                    <c:v>6.2154976524163998E-2</c:v>
                  </c:pt>
                  <c:pt idx="14">
                    <c:v>0.16831224657070901</c:v>
                  </c:pt>
                  <c:pt idx="15">
                    <c:v>0.219393102292058</c:v>
                  </c:pt>
                  <c:pt idx="16">
                    <c:v>0.12757585570292401</c:v>
                  </c:pt>
                  <c:pt idx="17">
                    <c:v>9.2812794786242006E-2</c:v>
                  </c:pt>
                  <c:pt idx="18">
                    <c:v>0.10372790587903501</c:v>
                  </c:pt>
                  <c:pt idx="19">
                    <c:v>0.10819917954685</c:v>
                  </c:pt>
                  <c:pt idx="20">
                    <c:v>0.108366661540039</c:v>
                  </c:pt>
                  <c:pt idx="21">
                    <c:v>7.35160989523439E-2</c:v>
                  </c:pt>
                  <c:pt idx="22">
                    <c:v>5.0735542158286198E-2</c:v>
                  </c:pt>
                  <c:pt idx="23">
                    <c:v>8.8791891521692395E-2</c:v>
                  </c:pt>
                  <c:pt idx="24">
                    <c:v>7.7788888095351505E-2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Graphs'!$AA$36:$AA$60</c:f>
              <c:numCache>
                <c:formatCode>0.000000</c:formatCode>
                <c:ptCount val="25"/>
                <c:pt idx="0">
                  <c:v>5.3982222222222198</c:v>
                </c:pt>
                <c:pt idx="1">
                  <c:v>5.5705882352941201</c:v>
                </c:pt>
                <c:pt idx="2">
                  <c:v>5.2334782608695596</c:v>
                </c:pt>
                <c:pt idx="3">
                  <c:v>5.6372727272727303</c:v>
                </c:pt>
                <c:pt idx="4">
                  <c:v>5.4266666666666703</c:v>
                </c:pt>
                <c:pt idx="5">
                  <c:v>5.4106249999999996</c:v>
                </c:pt>
                <c:pt idx="6">
                  <c:v>5.4042857142857104</c:v>
                </c:pt>
                <c:pt idx="7">
                  <c:v>5.3615217391304304</c:v>
                </c:pt>
                <c:pt idx="8">
                  <c:v>5.45352941176471</c:v>
                </c:pt>
                <c:pt idx="9">
                  <c:v>5.1292499999999999</c:v>
                </c:pt>
                <c:pt idx="10">
                  <c:v>5.3574736842105297</c:v>
                </c:pt>
                <c:pt idx="11">
                  <c:v>5.2140476190476202</c:v>
                </c:pt>
                <c:pt idx="12">
                  <c:v>5.14</c:v>
                </c:pt>
                <c:pt idx="13">
                  <c:v>5.15</c:v>
                </c:pt>
                <c:pt idx="14">
                  <c:v>5.4811111111111099</c:v>
                </c:pt>
                <c:pt idx="15">
                  <c:v>5.54</c:v>
                </c:pt>
                <c:pt idx="16">
                  <c:v>5.2331250000000002</c:v>
                </c:pt>
                <c:pt idx="17">
                  <c:v>5.30181818181818</c:v>
                </c:pt>
                <c:pt idx="18">
                  <c:v>5.3276190476190504</c:v>
                </c:pt>
                <c:pt idx="19">
                  <c:v>5.3272222222222201</c:v>
                </c:pt>
                <c:pt idx="20">
                  <c:v>5.2350000000000003</c:v>
                </c:pt>
                <c:pt idx="21">
                  <c:v>5.0810526315789497</c:v>
                </c:pt>
                <c:pt idx="22">
                  <c:v>4.9939999999999998</c:v>
                </c:pt>
                <c:pt idx="23">
                  <c:v>4.9720000000000004</c:v>
                </c:pt>
                <c:pt idx="24">
                  <c:v>4.9966666666666697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3053-48BC-8E17-A05B9F058BFF}"/>
            </c:ext>
          </c:extLst>
        </c:ser>
        <c:ser>
          <c:idx val="2"/>
          <c:order val="2"/>
          <c:tx>
            <c:v>WT+NS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3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Graphs'!$AC$61:$AC$85</c:f>
                <c:numCache>
                  <c:formatCode>General</c:formatCode>
                  <c:ptCount val="25"/>
                  <c:pt idx="0">
                    <c:v>6.26572757987955E-2</c:v>
                  </c:pt>
                  <c:pt idx="1">
                    <c:v>0.159799380803754</c:v>
                  </c:pt>
                  <c:pt idx="2">
                    <c:v>0.113757325771427</c:v>
                  </c:pt>
                  <c:pt idx="3">
                    <c:v>0.164062996030996</c:v>
                  </c:pt>
                  <c:pt idx="4">
                    <c:v>0.37743376902444797</c:v>
                  </c:pt>
                  <c:pt idx="5">
                    <c:v>8.2089327995791495E-2</c:v>
                  </c:pt>
                  <c:pt idx="6">
                    <c:v>0.16236105170610099</c:v>
                  </c:pt>
                  <c:pt idx="7">
                    <c:v>0.1027767178889</c:v>
                  </c:pt>
                  <c:pt idx="8">
                    <c:v>4.4508686797926397E-2</c:v>
                  </c:pt>
                  <c:pt idx="9">
                    <c:v>2.8896716367923701E-2</c:v>
                  </c:pt>
                  <c:pt idx="10">
                    <c:v>2.83077303207574E-2</c:v>
                  </c:pt>
                  <c:pt idx="11">
                    <c:v>2.2633265172712701E-2</c:v>
                  </c:pt>
                  <c:pt idx="12">
                    <c:v>2.7011890162388301E-2</c:v>
                  </c:pt>
                  <c:pt idx="13">
                    <c:v>0.12467914376064999</c:v>
                  </c:pt>
                  <c:pt idx="14">
                    <c:v>6.5121795232362195E-2</c:v>
                  </c:pt>
                  <c:pt idx="15">
                    <c:v>5.4873592110514499E-2</c:v>
                  </c:pt>
                  <c:pt idx="16">
                    <c:v>6.11555394056826E-2</c:v>
                  </c:pt>
                  <c:pt idx="17">
                    <c:v>5.5642709415619898E-2</c:v>
                  </c:pt>
                  <c:pt idx="18">
                    <c:v>7.7911501206189102E-2</c:v>
                  </c:pt>
                  <c:pt idx="19">
                    <c:v>3.4337526759285301E-2</c:v>
                  </c:pt>
                  <c:pt idx="20">
                    <c:v>5.2035490847039297E-2</c:v>
                  </c:pt>
                  <c:pt idx="21">
                    <c:v>3.0631219449089399E-2</c:v>
                  </c:pt>
                  <c:pt idx="22">
                    <c:v>2.7183094653122901E-2</c:v>
                  </c:pt>
                  <c:pt idx="23">
                    <c:v>3.6974465663632099E-2</c:v>
                  </c:pt>
                  <c:pt idx="24">
                    <c:v>3.3784564898734798E-2</c:v>
                  </c:pt>
                </c:numCache>
              </c:numRef>
            </c:plus>
            <c:minus>
              <c:numRef>
                <c:f>'Summary Data &amp; Graphs'!$AC$61:$AC$85</c:f>
                <c:numCache>
                  <c:formatCode>General</c:formatCode>
                  <c:ptCount val="25"/>
                  <c:pt idx="0">
                    <c:v>6.26572757987955E-2</c:v>
                  </c:pt>
                  <c:pt idx="1">
                    <c:v>0.159799380803754</c:v>
                  </c:pt>
                  <c:pt idx="2">
                    <c:v>0.113757325771427</c:v>
                  </c:pt>
                  <c:pt idx="3">
                    <c:v>0.164062996030996</c:v>
                  </c:pt>
                  <c:pt idx="4">
                    <c:v>0.37743376902444797</c:v>
                  </c:pt>
                  <c:pt idx="5">
                    <c:v>8.2089327995791495E-2</c:v>
                  </c:pt>
                  <c:pt idx="6">
                    <c:v>0.16236105170610099</c:v>
                  </c:pt>
                  <c:pt idx="7">
                    <c:v>0.1027767178889</c:v>
                  </c:pt>
                  <c:pt idx="8">
                    <c:v>4.4508686797926397E-2</c:v>
                  </c:pt>
                  <c:pt idx="9">
                    <c:v>2.8896716367923701E-2</c:v>
                  </c:pt>
                  <c:pt idx="10">
                    <c:v>2.83077303207574E-2</c:v>
                  </c:pt>
                  <c:pt idx="11">
                    <c:v>2.2633265172712701E-2</c:v>
                  </c:pt>
                  <c:pt idx="12">
                    <c:v>2.7011890162388301E-2</c:v>
                  </c:pt>
                  <c:pt idx="13">
                    <c:v>0.12467914376064999</c:v>
                  </c:pt>
                  <c:pt idx="14">
                    <c:v>6.5121795232362195E-2</c:v>
                  </c:pt>
                  <c:pt idx="15">
                    <c:v>5.4873592110514499E-2</c:v>
                  </c:pt>
                  <c:pt idx="16">
                    <c:v>6.11555394056826E-2</c:v>
                  </c:pt>
                  <c:pt idx="17">
                    <c:v>5.5642709415619898E-2</c:v>
                  </c:pt>
                  <c:pt idx="18">
                    <c:v>7.7911501206189102E-2</c:v>
                  </c:pt>
                  <c:pt idx="19">
                    <c:v>3.4337526759285301E-2</c:v>
                  </c:pt>
                  <c:pt idx="20">
                    <c:v>5.2035490847039297E-2</c:v>
                  </c:pt>
                  <c:pt idx="21">
                    <c:v>3.0631219449089399E-2</c:v>
                  </c:pt>
                  <c:pt idx="22">
                    <c:v>2.7183094653122901E-2</c:v>
                  </c:pt>
                  <c:pt idx="23">
                    <c:v>3.6974465663632099E-2</c:v>
                  </c:pt>
                  <c:pt idx="24">
                    <c:v>3.3784564898734798E-2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Graphs'!$AA$61:$AA$85</c:f>
              <c:numCache>
                <c:formatCode>0.000000</c:formatCode>
                <c:ptCount val="25"/>
                <c:pt idx="0">
                  <c:v>5.5385</c:v>
                </c:pt>
                <c:pt idx="1">
                  <c:v>5.657</c:v>
                </c:pt>
                <c:pt idx="2">
                  <c:v>5.0387500000000003</c:v>
                </c:pt>
                <c:pt idx="3">
                  <c:v>5</c:v>
                </c:pt>
                <c:pt idx="4">
                  <c:v>5.1224999999999996</c:v>
                </c:pt>
                <c:pt idx="5">
                  <c:v>4.7221428571428596</c:v>
                </c:pt>
                <c:pt idx="6">
                  <c:v>4.82</c:v>
                </c:pt>
                <c:pt idx="7">
                  <c:v>4.6205555555555602</c:v>
                </c:pt>
                <c:pt idx="8">
                  <c:v>4.4592682926829301</c:v>
                </c:pt>
                <c:pt idx="9">
                  <c:v>4.33418604651163</c:v>
                </c:pt>
                <c:pt idx="10">
                  <c:v>4.3911290322580596</c:v>
                </c:pt>
                <c:pt idx="11">
                  <c:v>4.2912121212121201</c:v>
                </c:pt>
                <c:pt idx="12">
                  <c:v>4.3562500000000002</c:v>
                </c:pt>
                <c:pt idx="13">
                  <c:v>4.4560000000000004</c:v>
                </c:pt>
                <c:pt idx="14">
                  <c:v>4.3987499999999997</c:v>
                </c:pt>
                <c:pt idx="15">
                  <c:v>4.4366666666666701</c:v>
                </c:pt>
                <c:pt idx="16">
                  <c:v>4.34</c:v>
                </c:pt>
                <c:pt idx="17">
                  <c:v>4.1783333333333301</c:v>
                </c:pt>
                <c:pt idx="18">
                  <c:v>4.2133333333333303</c:v>
                </c:pt>
                <c:pt idx="19">
                  <c:v>4.1423529411764699</c:v>
                </c:pt>
                <c:pt idx="20">
                  <c:v>4.2300000000000004</c:v>
                </c:pt>
                <c:pt idx="21">
                  <c:v>4.0622222222222204</c:v>
                </c:pt>
                <c:pt idx="22">
                  <c:v>4.0046666666666697</c:v>
                </c:pt>
                <c:pt idx="23">
                  <c:v>4.0140000000000002</c:v>
                </c:pt>
                <c:pt idx="24">
                  <c:v>3.9526666666666701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3053-48BC-8E17-A05B9F058BFF}"/>
            </c:ext>
          </c:extLst>
        </c:ser>
        <c:ser>
          <c:idx val="3"/>
          <c:order val="3"/>
          <c:tx>
            <c:v>WT+NS+LIME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4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Graphs'!$AC$86:$AC$110</c:f>
                <c:numCache>
                  <c:formatCode>General</c:formatCode>
                  <c:ptCount val="25"/>
                  <c:pt idx="0">
                    <c:v>6.9682746672001999E-2</c:v>
                  </c:pt>
                  <c:pt idx="1">
                    <c:v>0.186855013094023</c:v>
                  </c:pt>
                  <c:pt idx="2">
                    <c:v>0.112774477787471</c:v>
                  </c:pt>
                  <c:pt idx="3">
                    <c:v>0.30962891988186603</c:v>
                  </c:pt>
                  <c:pt idx="4">
                    <c:v>0.20003571109750801</c:v>
                  </c:pt>
                  <c:pt idx="5">
                    <c:v>0.127355822381647</c:v>
                  </c:pt>
                  <c:pt idx="6">
                    <c:v>0.221815367573274</c:v>
                  </c:pt>
                  <c:pt idx="7">
                    <c:v>0.134898291388764</c:v>
                  </c:pt>
                  <c:pt idx="8">
                    <c:v>7.51670098186656E-2</c:v>
                  </c:pt>
                  <c:pt idx="9">
                    <c:v>3.6604382770074002E-2</c:v>
                  </c:pt>
                  <c:pt idx="10">
                    <c:v>4.6563513776740097E-2</c:v>
                  </c:pt>
                  <c:pt idx="11">
                    <c:v>5.0719360550145899E-2</c:v>
                  </c:pt>
                  <c:pt idx="12">
                    <c:v>4.2908963379718203E-2</c:v>
                  </c:pt>
                  <c:pt idx="13">
                    <c:v>7.7082927926861902E-2</c:v>
                  </c:pt>
                  <c:pt idx="14">
                    <c:v>9.7719533067125997E-2</c:v>
                  </c:pt>
                  <c:pt idx="15">
                    <c:v>0.215019378971602</c:v>
                  </c:pt>
                  <c:pt idx="16">
                    <c:v>6.1127153750357398E-2</c:v>
                  </c:pt>
                  <c:pt idx="17">
                    <c:v>5.1624838662625801E-2</c:v>
                  </c:pt>
                  <c:pt idx="18">
                    <c:v>0.17262266415435601</c:v>
                  </c:pt>
                  <c:pt idx="19">
                    <c:v>0.108959090182202</c:v>
                  </c:pt>
                  <c:pt idx="20">
                    <c:v>5.14722918218804E-2</c:v>
                  </c:pt>
                  <c:pt idx="21">
                    <c:v>3.2472660565628503E-2</c:v>
                  </c:pt>
                  <c:pt idx="22">
                    <c:v>3.9361770264221302E-2</c:v>
                  </c:pt>
                  <c:pt idx="23">
                    <c:v>4.9053858071873797E-2</c:v>
                  </c:pt>
                  <c:pt idx="24">
                    <c:v>6.50777110942167E-2</c:v>
                  </c:pt>
                </c:numCache>
              </c:numRef>
            </c:plus>
            <c:minus>
              <c:numRef>
                <c:f>'Summary Data &amp; Graphs'!$AC$86:$AC$110</c:f>
                <c:numCache>
                  <c:formatCode>General</c:formatCode>
                  <c:ptCount val="25"/>
                  <c:pt idx="0">
                    <c:v>6.9682746672001999E-2</c:v>
                  </c:pt>
                  <c:pt idx="1">
                    <c:v>0.186855013094023</c:v>
                  </c:pt>
                  <c:pt idx="2">
                    <c:v>0.112774477787471</c:v>
                  </c:pt>
                  <c:pt idx="3">
                    <c:v>0.30962891988186603</c:v>
                  </c:pt>
                  <c:pt idx="4">
                    <c:v>0.20003571109750801</c:v>
                  </c:pt>
                  <c:pt idx="5">
                    <c:v>0.127355822381647</c:v>
                  </c:pt>
                  <c:pt idx="6">
                    <c:v>0.221815367573274</c:v>
                  </c:pt>
                  <c:pt idx="7">
                    <c:v>0.134898291388764</c:v>
                  </c:pt>
                  <c:pt idx="8">
                    <c:v>7.51670098186656E-2</c:v>
                  </c:pt>
                  <c:pt idx="9">
                    <c:v>3.6604382770074002E-2</c:v>
                  </c:pt>
                  <c:pt idx="10">
                    <c:v>4.6563513776740097E-2</c:v>
                  </c:pt>
                  <c:pt idx="11">
                    <c:v>5.0719360550145899E-2</c:v>
                  </c:pt>
                  <c:pt idx="12">
                    <c:v>4.2908963379718203E-2</c:v>
                  </c:pt>
                  <c:pt idx="13">
                    <c:v>7.7082927926861902E-2</c:v>
                  </c:pt>
                  <c:pt idx="14">
                    <c:v>9.7719533067125997E-2</c:v>
                  </c:pt>
                  <c:pt idx="15">
                    <c:v>0.215019378971602</c:v>
                  </c:pt>
                  <c:pt idx="16">
                    <c:v>6.1127153750357398E-2</c:v>
                  </c:pt>
                  <c:pt idx="17">
                    <c:v>5.1624838662625801E-2</c:v>
                  </c:pt>
                  <c:pt idx="18">
                    <c:v>0.17262266415435601</c:v>
                  </c:pt>
                  <c:pt idx="19">
                    <c:v>0.108959090182202</c:v>
                  </c:pt>
                  <c:pt idx="20">
                    <c:v>5.14722918218804E-2</c:v>
                  </c:pt>
                  <c:pt idx="21">
                    <c:v>3.2472660565628503E-2</c:v>
                  </c:pt>
                  <c:pt idx="22">
                    <c:v>3.9361770264221302E-2</c:v>
                  </c:pt>
                  <c:pt idx="23">
                    <c:v>4.9053858071873797E-2</c:v>
                  </c:pt>
                  <c:pt idx="24">
                    <c:v>6.50777110942167E-2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Graphs'!$AA$86:$AA$110</c:f>
              <c:numCache>
                <c:formatCode>0.000000</c:formatCode>
                <c:ptCount val="25"/>
                <c:pt idx="0">
                  <c:v>5.5376744186046496</c:v>
                </c:pt>
                <c:pt idx="1">
                  <c:v>5.5607142857142904</c:v>
                </c:pt>
                <c:pt idx="2">
                  <c:v>5.3869230769230798</c:v>
                </c:pt>
                <c:pt idx="3">
                  <c:v>5.54285714285714</c:v>
                </c:pt>
                <c:pt idx="4">
                  <c:v>5.03</c:v>
                </c:pt>
                <c:pt idx="5">
                  <c:v>5.0149999999999997</c:v>
                </c:pt>
                <c:pt idx="6">
                  <c:v>5.0993750000000002</c:v>
                </c:pt>
                <c:pt idx="7">
                  <c:v>5.0449999999999999</c:v>
                </c:pt>
                <c:pt idx="8">
                  <c:v>4.6349999999999998</c:v>
                </c:pt>
                <c:pt idx="9">
                  <c:v>4.5418181818181802</c:v>
                </c:pt>
                <c:pt idx="10">
                  <c:v>4.5536206896551699</c:v>
                </c:pt>
                <c:pt idx="11">
                  <c:v>4.4643243243243198</c:v>
                </c:pt>
                <c:pt idx="12">
                  <c:v>4.4138095238095199</c:v>
                </c:pt>
                <c:pt idx="13">
                  <c:v>4.4546666666666699</c:v>
                </c:pt>
                <c:pt idx="14">
                  <c:v>4.5425000000000004</c:v>
                </c:pt>
                <c:pt idx="15">
                  <c:v>4.78</c:v>
                </c:pt>
                <c:pt idx="16">
                  <c:v>4.4827272727272698</c:v>
                </c:pt>
                <c:pt idx="17">
                  <c:v>4.4218181818181801</c:v>
                </c:pt>
                <c:pt idx="18">
                  <c:v>4.5478947368421103</c:v>
                </c:pt>
                <c:pt idx="19">
                  <c:v>4.5125000000000002</c:v>
                </c:pt>
                <c:pt idx="20">
                  <c:v>4.3353333333333302</c:v>
                </c:pt>
                <c:pt idx="21">
                  <c:v>4.2549999999999999</c:v>
                </c:pt>
                <c:pt idx="22">
                  <c:v>4.2718749999999996</c:v>
                </c:pt>
                <c:pt idx="23">
                  <c:v>4.2390909090909101</c:v>
                </c:pt>
                <c:pt idx="24">
                  <c:v>4.1530769230769202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3053-48BC-8E17-A05B9F058BF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143974488"/>
        <c:axId val="2143980584"/>
      </c:scatterChart>
      <c:valAx>
        <c:axId val="2143974488"/>
        <c:scaling>
          <c:orientation val="minMax"/>
          <c:max val="2021"/>
          <c:min val="1995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Year</a:t>
                </a:r>
              </a:p>
            </c:rich>
          </c:tx>
          <c:layout>
            <c:manualLayout>
              <c:xMode val="edge"/>
              <c:yMode val="edge"/>
              <c:x val="0.520595696014583"/>
              <c:y val="0.8849461001055289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0"/>
        <c:majorTickMark val="in"/>
        <c:minorTickMark val="in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3980584"/>
        <c:crosses val="autoZero"/>
        <c:crossBetween val="midCat"/>
      </c:valAx>
      <c:valAx>
        <c:axId val="2143980584"/>
        <c:scaling>
          <c:orientation val="minMax"/>
          <c:max val="6"/>
          <c:min val="3.5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Soil</a:t>
                </a:r>
                <a:r>
                  <a:rPr lang="en-US" sz="1400" b="0" baseline="0"/>
                  <a:t> Water pH</a:t>
                </a:r>
                <a:endParaRPr lang="en-US" sz="1400" b="0"/>
              </a:p>
            </c:rich>
          </c:tx>
          <c:layout>
            <c:manualLayout>
              <c:xMode val="edge"/>
              <c:yMode val="edge"/>
              <c:x val="4.06647224600174E-2"/>
              <c:y val="0.2912493153025759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#,##0.0" sourceLinked="0"/>
        <c:majorTickMark val="in"/>
        <c:minorTickMark val="none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3974488"/>
        <c:crosses val="autoZero"/>
        <c:crossBetween val="midCat"/>
        <c:majorUnit val="0.5"/>
      </c:valAx>
      <c:spPr>
        <a:noFill/>
        <a:ln>
          <a:noFill/>
        </a:ln>
        <a:effectLst/>
      </c:spPr>
    </c:plotArea>
    <c:legend>
      <c:legendPos val="r"/>
      <c:legendEntry>
        <c:idx val="4"/>
        <c:delete val="1"/>
      </c:legendEntry>
      <c:legendEntry>
        <c:idx val="5"/>
        <c:delete val="1"/>
      </c:legendEntry>
      <c:legendEntry>
        <c:idx val="6"/>
        <c:delete val="1"/>
      </c:legendEntry>
      <c:legendEntry>
        <c:idx val="7"/>
        <c:delete val="1"/>
      </c:legendEntry>
      <c:layout>
        <c:manualLayout>
          <c:xMode val="edge"/>
          <c:yMode val="edge"/>
          <c:x val="0.78667851410194423"/>
          <c:y val="9.3067281017313361E-2"/>
          <c:w val="0.131626218623559"/>
          <c:h val="0.20109537208842099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/>
              <a:t>LTSP Lysimeter Conductivity</a:t>
            </a:r>
          </a:p>
        </c:rich>
      </c:tx>
      <c:layout>
        <c:manualLayout>
          <c:xMode val="edge"/>
          <c:yMode val="edge"/>
          <c:x val="0.37322259025322801"/>
          <c:y val="2.529887323592440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0.14611379436817901"/>
          <c:y val="0.1264830819786"/>
          <c:w val="0.79928239465249296"/>
          <c:h val="0.67712605139302595"/>
        </c:manualLayout>
      </c:layout>
      <c:scatterChart>
        <c:scatterStyle val="lineMarker"/>
        <c:varyColors val="0"/>
        <c:ser>
          <c:idx val="0"/>
          <c:order val="0"/>
          <c:tx>
            <c:v>UNCUT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tx1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Graphs'!$AF$11:$AF$27</c:f>
                <c:numCache>
                  <c:formatCode>General</c:formatCode>
                  <c:ptCount val="17"/>
                  <c:pt idx="0">
                    <c:v>1.86064337606479</c:v>
                  </c:pt>
                  <c:pt idx="1">
                    <c:v>4.3955304174770697</c:v>
                  </c:pt>
                  <c:pt idx="2">
                    <c:v>1.3877694194586601</c:v>
                  </c:pt>
                  <c:pt idx="3">
                    <c:v>1.90020241836738</c:v>
                  </c:pt>
                  <c:pt idx="4">
                    <c:v>6.3740436967778198</c:v>
                  </c:pt>
                  <c:pt idx="5">
                    <c:v>0.81707407240216501</c:v>
                  </c:pt>
                  <c:pt idx="6">
                    <c:v>0.94385611605588005</c:v>
                  </c:pt>
                  <c:pt idx="7">
                    <c:v>0.98533347474426802</c:v>
                  </c:pt>
                  <c:pt idx="8">
                    <c:v>11.5088733882456</c:v>
                  </c:pt>
                  <c:pt idx="9">
                    <c:v>5.7338866399676904</c:v>
                  </c:pt>
                  <c:pt idx="10">
                    <c:v>5.5125119234717701</c:v>
                  </c:pt>
                  <c:pt idx="11">
                    <c:v>2.3849801389441199</c:v>
                  </c:pt>
                  <c:pt idx="12">
                    <c:v>5.9721741608246299</c:v>
                  </c:pt>
                  <c:pt idx="13">
                    <c:v>2.9754663500029701</c:v>
                  </c:pt>
                  <c:pt idx="14">
                    <c:v>5.05</c:v>
                  </c:pt>
                  <c:pt idx="15">
                    <c:v>2.2666666666666702</c:v>
                  </c:pt>
                  <c:pt idx="16">
                    <c:v>2.6890725373464899</c:v>
                  </c:pt>
                </c:numCache>
              </c:numRef>
            </c:plus>
            <c:minus>
              <c:numRef>
                <c:f>'Summary Data &amp; Graphs'!$AF$11:$AF$27</c:f>
                <c:numCache>
                  <c:formatCode>General</c:formatCode>
                  <c:ptCount val="17"/>
                  <c:pt idx="0">
                    <c:v>1.86064337606479</c:v>
                  </c:pt>
                  <c:pt idx="1">
                    <c:v>4.3955304174770697</c:v>
                  </c:pt>
                  <c:pt idx="2">
                    <c:v>1.3877694194586601</c:v>
                  </c:pt>
                  <c:pt idx="3">
                    <c:v>1.90020241836738</c:v>
                  </c:pt>
                  <c:pt idx="4">
                    <c:v>6.3740436967778198</c:v>
                  </c:pt>
                  <c:pt idx="5">
                    <c:v>0.81707407240216501</c:v>
                  </c:pt>
                  <c:pt idx="6">
                    <c:v>0.94385611605588005</c:v>
                  </c:pt>
                  <c:pt idx="7">
                    <c:v>0.98533347474426802</c:v>
                  </c:pt>
                  <c:pt idx="8">
                    <c:v>11.5088733882456</c:v>
                  </c:pt>
                  <c:pt idx="9">
                    <c:v>5.7338866399676904</c:v>
                  </c:pt>
                  <c:pt idx="10">
                    <c:v>5.5125119234717701</c:v>
                  </c:pt>
                  <c:pt idx="11">
                    <c:v>2.3849801389441199</c:v>
                  </c:pt>
                  <c:pt idx="12">
                    <c:v>5.9721741608246299</c:v>
                  </c:pt>
                  <c:pt idx="13">
                    <c:v>2.9754663500029701</c:v>
                  </c:pt>
                  <c:pt idx="14">
                    <c:v>5.05</c:v>
                  </c:pt>
                  <c:pt idx="15">
                    <c:v>2.2666666666666702</c:v>
                  </c:pt>
                  <c:pt idx="16">
                    <c:v>2.6890725373464899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Graphs'!$A$11:$A$27</c:f>
              <c:numCache>
                <c:formatCode>General</c:formatCode>
                <c:ptCount val="17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</c:numCache>
            </c:numRef>
          </c:xVal>
          <c:yVal>
            <c:numRef>
              <c:f>'Summary Data &amp; Graphs'!$AD$11:$AD$27</c:f>
              <c:numCache>
                <c:formatCode>0.0000</c:formatCode>
                <c:ptCount val="17"/>
                <c:pt idx="0">
                  <c:v>45.46</c:v>
                </c:pt>
                <c:pt idx="1">
                  <c:v>58.754166666666698</c:v>
                </c:pt>
                <c:pt idx="2">
                  <c:v>39.157142857142901</c:v>
                </c:pt>
                <c:pt idx="3">
                  <c:v>28.3</c:v>
                </c:pt>
                <c:pt idx="4">
                  <c:v>39.033333333333303</c:v>
                </c:pt>
                <c:pt idx="5">
                  <c:v>29.218181818181801</c:v>
                </c:pt>
                <c:pt idx="6">
                  <c:v>28.94</c:v>
                </c:pt>
                <c:pt idx="7">
                  <c:v>29.012499999999999</c:v>
                </c:pt>
                <c:pt idx="8">
                  <c:v>46.95</c:v>
                </c:pt>
                <c:pt idx="9">
                  <c:v>42.316000000000003</c:v>
                </c:pt>
                <c:pt idx="10">
                  <c:v>37.753191489361697</c:v>
                </c:pt>
                <c:pt idx="11">
                  <c:v>32.895000000000003</c:v>
                </c:pt>
                <c:pt idx="12">
                  <c:v>34.107142857142897</c:v>
                </c:pt>
                <c:pt idx="13">
                  <c:v>28.58</c:v>
                </c:pt>
                <c:pt idx="14">
                  <c:v>35.25</c:v>
                </c:pt>
                <c:pt idx="15">
                  <c:v>24.3333333333333</c:v>
                </c:pt>
                <c:pt idx="16">
                  <c:v>29.066666666666698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3146-410D-8AE7-FCDF436AF2D3}"/>
            </c:ext>
          </c:extLst>
        </c:ser>
        <c:ser>
          <c:idx val="1"/>
          <c:order val="1"/>
          <c:tx>
            <c:v>WT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2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Graphs'!$AF$36:$AF$53</c:f>
                <c:numCache>
                  <c:formatCode>General</c:formatCode>
                  <c:ptCount val="18"/>
                  <c:pt idx="0">
                    <c:v>5.1309258423797202</c:v>
                  </c:pt>
                  <c:pt idx="1">
                    <c:v>12.8647035288736</c:v>
                  </c:pt>
                  <c:pt idx="2">
                    <c:v>4.4520955557580901</c:v>
                  </c:pt>
                  <c:pt idx="3">
                    <c:v>1.18431903229152</c:v>
                  </c:pt>
                  <c:pt idx="4">
                    <c:v>1.5957254993516401</c:v>
                  </c:pt>
                  <c:pt idx="5">
                    <c:v>1.17082089688417</c:v>
                  </c:pt>
                  <c:pt idx="6">
                    <c:v>2.5867941407800399</c:v>
                  </c:pt>
                  <c:pt idx="7">
                    <c:v>0.41790728976118502</c:v>
                  </c:pt>
                  <c:pt idx="8">
                    <c:v>1.81157349810143</c:v>
                  </c:pt>
                  <c:pt idx="9">
                    <c:v>1.15880789485552</c:v>
                  </c:pt>
                  <c:pt idx="10">
                    <c:v>1.3208537078696401</c:v>
                  </c:pt>
                  <c:pt idx="11">
                    <c:v>1.0173455561076801</c:v>
                  </c:pt>
                  <c:pt idx="12">
                    <c:v>0.878969462871942</c:v>
                  </c:pt>
                  <c:pt idx="13">
                    <c:v>1.11432115402223</c:v>
                  </c:pt>
                  <c:pt idx="14">
                    <c:v>3.0192898355592002</c:v>
                  </c:pt>
                  <c:pt idx="15">
                    <c:v>1.23389626792531</c:v>
                  </c:pt>
                  <c:pt idx="16">
                    <c:v>1.97287860751745</c:v>
                  </c:pt>
                  <c:pt idx="17">
                    <c:v>2.6</c:v>
                  </c:pt>
                </c:numCache>
              </c:numRef>
            </c:plus>
            <c:minus>
              <c:numRef>
                <c:f>'Summary Data &amp; Graphs'!$AF$36:$AF$53</c:f>
                <c:numCache>
                  <c:formatCode>General</c:formatCode>
                  <c:ptCount val="18"/>
                  <c:pt idx="0">
                    <c:v>5.1309258423797202</c:v>
                  </c:pt>
                  <c:pt idx="1">
                    <c:v>12.8647035288736</c:v>
                  </c:pt>
                  <c:pt idx="2">
                    <c:v>4.4520955557580901</c:v>
                  </c:pt>
                  <c:pt idx="3">
                    <c:v>1.18431903229152</c:v>
                  </c:pt>
                  <c:pt idx="4">
                    <c:v>1.5957254993516401</c:v>
                  </c:pt>
                  <c:pt idx="5">
                    <c:v>1.17082089688417</c:v>
                  </c:pt>
                  <c:pt idx="6">
                    <c:v>2.5867941407800399</c:v>
                  </c:pt>
                  <c:pt idx="7">
                    <c:v>0.41790728976118502</c:v>
                  </c:pt>
                  <c:pt idx="8">
                    <c:v>1.81157349810143</c:v>
                  </c:pt>
                  <c:pt idx="9">
                    <c:v>1.15880789485552</c:v>
                  </c:pt>
                  <c:pt idx="10">
                    <c:v>1.3208537078696401</c:v>
                  </c:pt>
                  <c:pt idx="11">
                    <c:v>1.0173455561076801</c:v>
                  </c:pt>
                  <c:pt idx="12">
                    <c:v>0.878969462871942</c:v>
                  </c:pt>
                  <c:pt idx="13">
                    <c:v>1.11432115402223</c:v>
                  </c:pt>
                  <c:pt idx="14">
                    <c:v>3.0192898355592002</c:v>
                  </c:pt>
                  <c:pt idx="15">
                    <c:v>1.23389626792531</c:v>
                  </c:pt>
                  <c:pt idx="16">
                    <c:v>1.97287860751745</c:v>
                  </c:pt>
                  <c:pt idx="17">
                    <c:v>2.6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Graphs'!$A$11:$A$28</c:f>
              <c:numCache>
                <c:formatCode>General</c:formatCode>
                <c:ptCount val="18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</c:numCache>
            </c:numRef>
          </c:xVal>
          <c:yVal>
            <c:numRef>
              <c:f>'Summary Data &amp; Graphs'!$AD$36:$AD$53</c:f>
              <c:numCache>
                <c:formatCode>0.0000</c:formatCode>
                <c:ptCount val="18"/>
                <c:pt idx="0">
                  <c:v>41.286666666666697</c:v>
                </c:pt>
                <c:pt idx="1">
                  <c:v>76.2470588235294</c:v>
                </c:pt>
                <c:pt idx="2">
                  <c:v>49.526086956521702</c:v>
                </c:pt>
                <c:pt idx="3">
                  <c:v>23.954545454545499</c:v>
                </c:pt>
                <c:pt idx="4">
                  <c:v>26.2</c:v>
                </c:pt>
                <c:pt idx="5">
                  <c:v>25.162500000000001</c:v>
                </c:pt>
                <c:pt idx="6">
                  <c:v>27.602380952380901</c:v>
                </c:pt>
                <c:pt idx="7">
                  <c:v>24.121739130434801</c:v>
                </c:pt>
                <c:pt idx="8">
                  <c:v>32.045098039215702</c:v>
                </c:pt>
                <c:pt idx="9">
                  <c:v>28.112500000000001</c:v>
                </c:pt>
                <c:pt idx="10">
                  <c:v>25.807368421052601</c:v>
                </c:pt>
                <c:pt idx="11">
                  <c:v>26.3095238095238</c:v>
                </c:pt>
                <c:pt idx="12">
                  <c:v>24.4703703703704</c:v>
                </c:pt>
                <c:pt idx="13">
                  <c:v>23.086956521739101</c:v>
                </c:pt>
                <c:pt idx="14">
                  <c:v>25.4</c:v>
                </c:pt>
                <c:pt idx="15">
                  <c:v>22.85</c:v>
                </c:pt>
                <c:pt idx="16">
                  <c:v>27.55</c:v>
                </c:pt>
                <c:pt idx="17">
                  <c:v>28.4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3146-410D-8AE7-FCDF436AF2D3}"/>
            </c:ext>
          </c:extLst>
        </c:ser>
        <c:ser>
          <c:idx val="2"/>
          <c:order val="2"/>
          <c:tx>
            <c:v>WT+NS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3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Graphs'!$AF$61:$AF$78</c:f>
                <c:numCache>
                  <c:formatCode>General</c:formatCode>
                  <c:ptCount val="18"/>
                  <c:pt idx="0">
                    <c:v>2.9985514046478801</c:v>
                  </c:pt>
                  <c:pt idx="1">
                    <c:v>57.126821645491397</c:v>
                  </c:pt>
                  <c:pt idx="2">
                    <c:v>13.045765596545101</c:v>
                  </c:pt>
                  <c:pt idx="3">
                    <c:v>10.197058399362</c:v>
                  </c:pt>
                  <c:pt idx="4">
                    <c:v>30.952153936896401</c:v>
                  </c:pt>
                  <c:pt idx="5">
                    <c:v>25.792795289654102</c:v>
                  </c:pt>
                  <c:pt idx="6">
                    <c:v>35.222928051112198</c:v>
                  </c:pt>
                  <c:pt idx="7">
                    <c:v>19.4529669931505</c:v>
                  </c:pt>
                  <c:pt idx="8">
                    <c:v>8.7401368732960893</c:v>
                  </c:pt>
                  <c:pt idx="9">
                    <c:v>10.595860058526201</c:v>
                  </c:pt>
                  <c:pt idx="10">
                    <c:v>11.233129713529699</c:v>
                  </c:pt>
                  <c:pt idx="11">
                    <c:v>16.842194978103102</c:v>
                  </c:pt>
                  <c:pt idx="12">
                    <c:v>9.8640162038740495</c:v>
                  </c:pt>
                  <c:pt idx="13">
                    <c:v>21.417978948122599</c:v>
                  </c:pt>
                  <c:pt idx="14">
                    <c:v>9.4134971488511408</c:v>
                  </c:pt>
                  <c:pt idx="15">
                    <c:v>45.505799386207698</c:v>
                  </c:pt>
                  <c:pt idx="16">
                    <c:v>33.131002600786701</c:v>
                  </c:pt>
                  <c:pt idx="17">
                    <c:v>142.94999999999999</c:v>
                  </c:pt>
                </c:numCache>
              </c:numRef>
            </c:plus>
            <c:minus>
              <c:numRef>
                <c:f>'Summary Data &amp; Graphs'!$AF$61:$AF$78</c:f>
                <c:numCache>
                  <c:formatCode>General</c:formatCode>
                  <c:ptCount val="18"/>
                  <c:pt idx="0">
                    <c:v>2.9985514046478801</c:v>
                  </c:pt>
                  <c:pt idx="1">
                    <c:v>57.126821645491397</c:v>
                  </c:pt>
                  <c:pt idx="2">
                    <c:v>13.045765596545101</c:v>
                  </c:pt>
                  <c:pt idx="3">
                    <c:v>10.197058399362</c:v>
                  </c:pt>
                  <c:pt idx="4">
                    <c:v>30.952153936896401</c:v>
                  </c:pt>
                  <c:pt idx="5">
                    <c:v>25.792795289654102</c:v>
                  </c:pt>
                  <c:pt idx="6">
                    <c:v>35.222928051112198</c:v>
                  </c:pt>
                  <c:pt idx="7">
                    <c:v>19.4529669931505</c:v>
                  </c:pt>
                  <c:pt idx="8">
                    <c:v>8.7401368732960893</c:v>
                  </c:pt>
                  <c:pt idx="9">
                    <c:v>10.595860058526201</c:v>
                  </c:pt>
                  <c:pt idx="10">
                    <c:v>11.233129713529699</c:v>
                  </c:pt>
                  <c:pt idx="11">
                    <c:v>16.842194978103102</c:v>
                  </c:pt>
                  <c:pt idx="12">
                    <c:v>9.8640162038740495</c:v>
                  </c:pt>
                  <c:pt idx="13">
                    <c:v>21.417978948122599</c:v>
                  </c:pt>
                  <c:pt idx="14">
                    <c:v>9.4134971488511408</c:v>
                  </c:pt>
                  <c:pt idx="15">
                    <c:v>45.505799386207698</c:v>
                  </c:pt>
                  <c:pt idx="16">
                    <c:v>33.131002600786701</c:v>
                  </c:pt>
                  <c:pt idx="17">
                    <c:v>142.94999999999999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Graphs'!$A$11:$A$28</c:f>
              <c:numCache>
                <c:formatCode>General</c:formatCode>
                <c:ptCount val="18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</c:numCache>
            </c:numRef>
          </c:xVal>
          <c:yVal>
            <c:numRef>
              <c:f>'Summary Data &amp; Graphs'!$AD$61:$AD$78</c:f>
              <c:numCache>
                <c:formatCode>0.0000</c:formatCode>
                <c:ptCount val="18"/>
                <c:pt idx="0">
                  <c:v>38.71</c:v>
                </c:pt>
                <c:pt idx="1">
                  <c:v>193.08500000000001</c:v>
                </c:pt>
                <c:pt idx="2">
                  <c:v>85.8</c:v>
                </c:pt>
                <c:pt idx="3">
                  <c:v>66.8</c:v>
                </c:pt>
                <c:pt idx="4">
                  <c:v>76.95</c:v>
                </c:pt>
                <c:pt idx="5">
                  <c:v>174.828571428571</c:v>
                </c:pt>
                <c:pt idx="6">
                  <c:v>171.42222222222199</c:v>
                </c:pt>
                <c:pt idx="7">
                  <c:v>149.78333333333299</c:v>
                </c:pt>
                <c:pt idx="8">
                  <c:v>165.09268292682901</c:v>
                </c:pt>
                <c:pt idx="9">
                  <c:v>193.988372093023</c:v>
                </c:pt>
                <c:pt idx="10">
                  <c:v>173.55322580645199</c:v>
                </c:pt>
                <c:pt idx="11">
                  <c:v>217.12727272727301</c:v>
                </c:pt>
                <c:pt idx="12">
                  <c:v>148.3125</c:v>
                </c:pt>
                <c:pt idx="13">
                  <c:v>150.24</c:v>
                </c:pt>
                <c:pt idx="14">
                  <c:v>126.45</c:v>
                </c:pt>
                <c:pt idx="15">
                  <c:v>201.333333333333</c:v>
                </c:pt>
                <c:pt idx="16">
                  <c:v>196.1</c:v>
                </c:pt>
                <c:pt idx="17">
                  <c:v>264.05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3146-410D-8AE7-FCDF436AF2D3}"/>
            </c:ext>
          </c:extLst>
        </c:ser>
        <c:ser>
          <c:idx val="3"/>
          <c:order val="3"/>
          <c:tx>
            <c:v>WT+NS+LIME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4"/>
                </a:solidFill>
                <a:prstDash val="solid"/>
              </a:ln>
              <a:effectLst/>
            </c:spPr>
            <c:trendlineType val="poly"/>
            <c:order val="6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Graphs'!$AF$86:$AF$103</c:f>
                <c:numCache>
                  <c:formatCode>General</c:formatCode>
                  <c:ptCount val="18"/>
                  <c:pt idx="0">
                    <c:v>3.97191734292405</c:v>
                  </c:pt>
                  <c:pt idx="1">
                    <c:v>17.725256262636599</c:v>
                  </c:pt>
                  <c:pt idx="2">
                    <c:v>10.8545672769222</c:v>
                  </c:pt>
                  <c:pt idx="3">
                    <c:v>35.9469677413258</c:v>
                  </c:pt>
                  <c:pt idx="4">
                    <c:v>17.7843606053987</c:v>
                  </c:pt>
                  <c:pt idx="5">
                    <c:v>22.722198151895501</c:v>
                  </c:pt>
                  <c:pt idx="6">
                    <c:v>31.3701780823231</c:v>
                  </c:pt>
                  <c:pt idx="7">
                    <c:v>16.224667478434402</c:v>
                  </c:pt>
                  <c:pt idx="8">
                    <c:v>13.7565973510535</c:v>
                  </c:pt>
                  <c:pt idx="9">
                    <c:v>11.172583998001</c:v>
                  </c:pt>
                  <c:pt idx="10">
                    <c:v>11.621467257189201</c:v>
                  </c:pt>
                  <c:pt idx="11">
                    <c:v>17.496724251948901</c:v>
                  </c:pt>
                  <c:pt idx="12">
                    <c:v>13.8053209532164</c:v>
                  </c:pt>
                  <c:pt idx="13">
                    <c:v>20.884451875946599</c:v>
                  </c:pt>
                  <c:pt idx="14">
                    <c:v>22.336752525666199</c:v>
                  </c:pt>
                  <c:pt idx="15">
                    <c:v>33.783444334631</c:v>
                  </c:pt>
                  <c:pt idx="16">
                    <c:v>19.938925342195699</c:v>
                  </c:pt>
                  <c:pt idx="17">
                    <c:v>61.520899791136898</c:v>
                  </c:pt>
                </c:numCache>
              </c:numRef>
            </c:plus>
            <c:minus>
              <c:numRef>
                <c:f>'Summary Data &amp; Graphs'!$AF$86:$AF$103</c:f>
                <c:numCache>
                  <c:formatCode>General</c:formatCode>
                  <c:ptCount val="18"/>
                  <c:pt idx="0">
                    <c:v>3.97191734292405</c:v>
                  </c:pt>
                  <c:pt idx="1">
                    <c:v>17.725256262636599</c:v>
                  </c:pt>
                  <c:pt idx="2">
                    <c:v>10.8545672769222</c:v>
                  </c:pt>
                  <c:pt idx="3">
                    <c:v>35.9469677413258</c:v>
                  </c:pt>
                  <c:pt idx="4">
                    <c:v>17.7843606053987</c:v>
                  </c:pt>
                  <c:pt idx="5">
                    <c:v>22.722198151895501</c:v>
                  </c:pt>
                  <c:pt idx="6">
                    <c:v>31.3701780823231</c:v>
                  </c:pt>
                  <c:pt idx="7">
                    <c:v>16.224667478434402</c:v>
                  </c:pt>
                  <c:pt idx="8">
                    <c:v>13.7565973510535</c:v>
                  </c:pt>
                  <c:pt idx="9">
                    <c:v>11.172583998001</c:v>
                  </c:pt>
                  <c:pt idx="10">
                    <c:v>11.621467257189201</c:v>
                  </c:pt>
                  <c:pt idx="11">
                    <c:v>17.496724251948901</c:v>
                  </c:pt>
                  <c:pt idx="12">
                    <c:v>13.8053209532164</c:v>
                  </c:pt>
                  <c:pt idx="13">
                    <c:v>20.884451875946599</c:v>
                  </c:pt>
                  <c:pt idx="14">
                    <c:v>22.336752525666199</c:v>
                  </c:pt>
                  <c:pt idx="15">
                    <c:v>33.783444334631</c:v>
                  </c:pt>
                  <c:pt idx="16">
                    <c:v>19.938925342195699</c:v>
                  </c:pt>
                  <c:pt idx="17">
                    <c:v>61.520899791136898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Graphs'!$A$11:$A$28</c:f>
              <c:numCache>
                <c:formatCode>General</c:formatCode>
                <c:ptCount val="18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</c:numCache>
            </c:numRef>
          </c:xVal>
          <c:yVal>
            <c:numRef>
              <c:f>'Summary Data &amp; Graphs'!$AD$86:$AD$103</c:f>
              <c:numCache>
                <c:formatCode>0.0000</c:formatCode>
                <c:ptCount val="18"/>
                <c:pt idx="0">
                  <c:v>69.344186046511595</c:v>
                </c:pt>
                <c:pt idx="1">
                  <c:v>102.185714285714</c:v>
                </c:pt>
                <c:pt idx="2">
                  <c:v>99.2</c:v>
                </c:pt>
                <c:pt idx="3">
                  <c:v>87.585714285714303</c:v>
                </c:pt>
                <c:pt idx="4">
                  <c:v>74.775000000000006</c:v>
                </c:pt>
                <c:pt idx="5">
                  <c:v>103.328571428571</c:v>
                </c:pt>
                <c:pt idx="6">
                  <c:v>199.88749999999999</c:v>
                </c:pt>
                <c:pt idx="7">
                  <c:v>115.505555555556</c:v>
                </c:pt>
                <c:pt idx="8">
                  <c:v>156.58611111111099</c:v>
                </c:pt>
                <c:pt idx="9">
                  <c:v>139.75</c:v>
                </c:pt>
                <c:pt idx="10">
                  <c:v>163.65</c:v>
                </c:pt>
                <c:pt idx="11">
                  <c:v>176.39459459459499</c:v>
                </c:pt>
                <c:pt idx="12">
                  <c:v>165.747619047619</c:v>
                </c:pt>
                <c:pt idx="13">
                  <c:v>152.606666666667</c:v>
                </c:pt>
                <c:pt idx="14">
                  <c:v>126.6125</c:v>
                </c:pt>
                <c:pt idx="15">
                  <c:v>89.433333333333294</c:v>
                </c:pt>
                <c:pt idx="16">
                  <c:v>173.47272727272701</c:v>
                </c:pt>
                <c:pt idx="17">
                  <c:v>221.76666666666699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3146-410D-8AE7-FCDF436AF2D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144065576"/>
        <c:axId val="2144071672"/>
      </c:scatterChart>
      <c:valAx>
        <c:axId val="2144065576"/>
        <c:scaling>
          <c:orientation val="minMax"/>
          <c:max val="2021"/>
          <c:min val="1995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Year</a:t>
                </a:r>
              </a:p>
            </c:rich>
          </c:tx>
          <c:layout>
            <c:manualLayout>
              <c:xMode val="edge"/>
              <c:yMode val="edge"/>
              <c:x val="0.520595696014583"/>
              <c:y val="0.8849461001055289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0"/>
        <c:majorTickMark val="in"/>
        <c:minorTickMark val="in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4071672"/>
        <c:crosses val="autoZero"/>
        <c:crossBetween val="midCat"/>
      </c:valAx>
      <c:valAx>
        <c:axId val="2144071672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Soil</a:t>
                </a:r>
                <a:r>
                  <a:rPr lang="en-US" sz="1400" b="0" baseline="0"/>
                  <a:t> Water Conductivity</a:t>
                </a:r>
                <a:endParaRPr lang="en-US" sz="1400" b="0"/>
              </a:p>
            </c:rich>
          </c:tx>
          <c:layout>
            <c:manualLayout>
              <c:xMode val="edge"/>
              <c:yMode val="edge"/>
              <c:x val="2.85522857453956E-2"/>
              <c:y val="0.25431090802023998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#,##0" sourceLinked="0"/>
        <c:majorTickMark val="in"/>
        <c:minorTickMark val="none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4065576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r"/>
      <c:legendEntry>
        <c:idx val="4"/>
        <c:delete val="1"/>
      </c:legendEntry>
      <c:legendEntry>
        <c:idx val="5"/>
        <c:delete val="1"/>
      </c:legendEntry>
      <c:legendEntry>
        <c:idx val="6"/>
        <c:delete val="1"/>
      </c:legendEntry>
      <c:legendEntry>
        <c:idx val="7"/>
        <c:delete val="1"/>
      </c:legendEntry>
      <c:layout>
        <c:manualLayout>
          <c:xMode val="edge"/>
          <c:yMode val="edge"/>
          <c:x val="0.7374983167608099"/>
          <c:y val="0.15097383081949031"/>
          <c:w val="0.131626218623559"/>
          <c:h val="0.20109537208842099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/>
              <a:t>LTSP Lysimeter K</a:t>
            </a:r>
          </a:p>
        </c:rich>
      </c:tx>
      <c:layout>
        <c:manualLayout>
          <c:xMode val="edge"/>
          <c:yMode val="edge"/>
          <c:x val="0.37322259025322801"/>
          <c:y val="2.529887323592440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0.14611379436817901"/>
          <c:y val="0.1264830819786"/>
          <c:w val="0.79928239465249296"/>
          <c:h val="0.67712605139302595"/>
        </c:manualLayout>
      </c:layout>
      <c:scatterChart>
        <c:scatterStyle val="lineMarker"/>
        <c:varyColors val="0"/>
        <c:ser>
          <c:idx val="0"/>
          <c:order val="0"/>
          <c:tx>
            <c:v>UNCUT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tx1"/>
                </a:solidFill>
                <a:prstDash val="solid"/>
              </a:ln>
              <a:effectLst/>
            </c:spPr>
            <c:trendlineType val="poly"/>
            <c:order val="5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Graphs'!$W$11:$W$35</c:f>
                <c:numCache>
                  <c:formatCode>General</c:formatCode>
                  <c:ptCount val="25"/>
                  <c:pt idx="0">
                    <c:v>6.8808963724986794E-2</c:v>
                  </c:pt>
                  <c:pt idx="1">
                    <c:v>0.219830364766464</c:v>
                  </c:pt>
                  <c:pt idx="2">
                    <c:v>7.8397354067063704E-2</c:v>
                  </c:pt>
                  <c:pt idx="3">
                    <c:v>4.6904157598234297E-2</c:v>
                  </c:pt>
                  <c:pt idx="4">
                    <c:v>0.28868206271490698</c:v>
                  </c:pt>
                  <c:pt idx="5">
                    <c:v>3.2927822929902803E-2</c:v>
                  </c:pt>
                  <c:pt idx="6">
                    <c:v>3.79358726640446E-2</c:v>
                  </c:pt>
                  <c:pt idx="7">
                    <c:v>3.7060653845986898E-2</c:v>
                  </c:pt>
                  <c:pt idx="8">
                    <c:v>0.60222782085709503</c:v>
                  </c:pt>
                  <c:pt idx="9">
                    <c:v>0.52618553973120796</c:v>
                  </c:pt>
                  <c:pt idx="10">
                    <c:v>0.108463758800717</c:v>
                  </c:pt>
                  <c:pt idx="11">
                    <c:v>0.184104953323869</c:v>
                  </c:pt>
                  <c:pt idx="12">
                    <c:v>5.2478567053607698E-2</c:v>
                  </c:pt>
                  <c:pt idx="13">
                    <c:v>6.0277137733417099E-2</c:v>
                  </c:pt>
                  <c:pt idx="14">
                    <c:v>0.495</c:v>
                  </c:pt>
                  <c:pt idx="16">
                    <c:v>6.5000000000000002E-2</c:v>
                  </c:pt>
                  <c:pt idx="18">
                    <c:v>4.4778721828245903E-2</c:v>
                  </c:pt>
                  <c:pt idx="19">
                    <c:v>4.6457335520546601E-2</c:v>
                  </c:pt>
                  <c:pt idx="20">
                    <c:v>4.3986505013176101E-2</c:v>
                  </c:pt>
                  <c:pt idx="21">
                    <c:v>2.545304817862E-2</c:v>
                  </c:pt>
                  <c:pt idx="22">
                    <c:v>2.0225293570180901E-2</c:v>
                  </c:pt>
                  <c:pt idx="23">
                    <c:v>3.7507368890505197E-2</c:v>
                  </c:pt>
                  <c:pt idx="24">
                    <c:v>4.8827153399424297E-2</c:v>
                  </c:pt>
                </c:numCache>
              </c:numRef>
            </c:plus>
            <c:minus>
              <c:numRef>
                <c:f>'Summary Data &amp; Graphs'!$W$11:$W$35</c:f>
                <c:numCache>
                  <c:formatCode>General</c:formatCode>
                  <c:ptCount val="25"/>
                  <c:pt idx="0">
                    <c:v>6.8808963724986794E-2</c:v>
                  </c:pt>
                  <c:pt idx="1">
                    <c:v>0.219830364766464</c:v>
                  </c:pt>
                  <c:pt idx="2">
                    <c:v>7.8397354067063704E-2</c:v>
                  </c:pt>
                  <c:pt idx="3">
                    <c:v>4.6904157598234297E-2</c:v>
                  </c:pt>
                  <c:pt idx="4">
                    <c:v>0.28868206271490698</c:v>
                  </c:pt>
                  <c:pt idx="5">
                    <c:v>3.2927822929902803E-2</c:v>
                  </c:pt>
                  <c:pt idx="6">
                    <c:v>3.79358726640446E-2</c:v>
                  </c:pt>
                  <c:pt idx="7">
                    <c:v>3.7060653845986898E-2</c:v>
                  </c:pt>
                  <c:pt idx="8">
                    <c:v>0.60222782085709503</c:v>
                  </c:pt>
                  <c:pt idx="9">
                    <c:v>0.52618553973120796</c:v>
                  </c:pt>
                  <c:pt idx="10">
                    <c:v>0.108463758800717</c:v>
                  </c:pt>
                  <c:pt idx="11">
                    <c:v>0.184104953323869</c:v>
                  </c:pt>
                  <c:pt idx="12">
                    <c:v>5.2478567053607698E-2</c:v>
                  </c:pt>
                  <c:pt idx="13">
                    <c:v>6.0277137733417099E-2</c:v>
                  </c:pt>
                  <c:pt idx="14">
                    <c:v>0.495</c:v>
                  </c:pt>
                  <c:pt idx="16">
                    <c:v>6.5000000000000002E-2</c:v>
                  </c:pt>
                  <c:pt idx="18">
                    <c:v>4.4778721828245903E-2</c:v>
                  </c:pt>
                  <c:pt idx="19">
                    <c:v>4.6457335520546601E-2</c:v>
                  </c:pt>
                  <c:pt idx="20">
                    <c:v>4.3986505013176101E-2</c:v>
                  </c:pt>
                  <c:pt idx="21">
                    <c:v>2.545304817862E-2</c:v>
                  </c:pt>
                  <c:pt idx="22">
                    <c:v>2.0225293570180901E-2</c:v>
                  </c:pt>
                  <c:pt idx="23">
                    <c:v>3.7507368890505197E-2</c:v>
                  </c:pt>
                  <c:pt idx="24">
                    <c:v>4.8827153399424297E-2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Graphs'!$U$11:$U$35</c:f>
              <c:numCache>
                <c:formatCode>0.000000</c:formatCode>
                <c:ptCount val="25"/>
                <c:pt idx="0">
                  <c:v>1.33494047619048</c:v>
                </c:pt>
                <c:pt idx="1">
                  <c:v>1.6076470588235301</c:v>
                </c:pt>
                <c:pt idx="2">
                  <c:v>0.82761904761904703</c:v>
                </c:pt>
                <c:pt idx="3">
                  <c:v>0.24</c:v>
                </c:pt>
                <c:pt idx="4">
                  <c:v>0.73799999999999999</c:v>
                </c:pt>
                <c:pt idx="5">
                  <c:v>0.327560975609756</c:v>
                </c:pt>
                <c:pt idx="6">
                  <c:v>0.35499999999999998</c:v>
                </c:pt>
                <c:pt idx="7">
                  <c:v>0.276666666666667</c:v>
                </c:pt>
                <c:pt idx="8">
                  <c:v>0.92374999999999996</c:v>
                </c:pt>
                <c:pt idx="9">
                  <c:v>1.5529999999999999</c:v>
                </c:pt>
                <c:pt idx="10">
                  <c:v>0.43833333333333302</c:v>
                </c:pt>
                <c:pt idx="11">
                  <c:v>0.61583333333333301</c:v>
                </c:pt>
                <c:pt idx="12">
                  <c:v>0.24199999999999999</c:v>
                </c:pt>
                <c:pt idx="13">
                  <c:v>0.28999999999999998</c:v>
                </c:pt>
                <c:pt idx="14">
                  <c:v>0.92500000000000004</c:v>
                </c:pt>
                <c:pt idx="16">
                  <c:v>0.255</c:v>
                </c:pt>
                <c:pt idx="17">
                  <c:v>0.28000000000000003</c:v>
                </c:pt>
                <c:pt idx="18">
                  <c:v>0.28125</c:v>
                </c:pt>
                <c:pt idx="19">
                  <c:v>0.30076923076923101</c:v>
                </c:pt>
                <c:pt idx="20">
                  <c:v>0.35230769230769199</c:v>
                </c:pt>
                <c:pt idx="21">
                  <c:v>0.23444444444444401</c:v>
                </c:pt>
                <c:pt idx="22">
                  <c:v>0.24124999999999999</c:v>
                </c:pt>
                <c:pt idx="23">
                  <c:v>0.218571428571429</c:v>
                </c:pt>
                <c:pt idx="24">
                  <c:v>0.255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30C3-479B-A802-F7850D46277D}"/>
            </c:ext>
          </c:extLst>
        </c:ser>
        <c:ser>
          <c:idx val="1"/>
          <c:order val="1"/>
          <c:tx>
            <c:v>WT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2"/>
                </a:solidFill>
                <a:prstDash val="solid"/>
              </a:ln>
              <a:effectLst/>
            </c:spPr>
            <c:trendlineType val="poly"/>
            <c:order val="5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Graphs'!$W$36:$W$60</c:f>
                <c:numCache>
                  <c:formatCode>General</c:formatCode>
                  <c:ptCount val="25"/>
                  <c:pt idx="0">
                    <c:v>0.104562829364981</c:v>
                  </c:pt>
                  <c:pt idx="1">
                    <c:v>0.17051349527531801</c:v>
                  </c:pt>
                  <c:pt idx="2">
                    <c:v>6.1764009741987098E-2</c:v>
                  </c:pt>
                  <c:pt idx="4">
                    <c:v>4.2297939030861799E-2</c:v>
                  </c:pt>
                  <c:pt idx="5">
                    <c:v>5.71431400032354E-2</c:v>
                  </c:pt>
                  <c:pt idx="6">
                    <c:v>2.6329841176856099E-2</c:v>
                  </c:pt>
                  <c:pt idx="7">
                    <c:v>2.3559764430061698E-2</c:v>
                  </c:pt>
                  <c:pt idx="8">
                    <c:v>4.9421979772506702E-2</c:v>
                  </c:pt>
                  <c:pt idx="9">
                    <c:v>0.10214514956152999</c:v>
                  </c:pt>
                  <c:pt idx="10">
                    <c:v>4.2532561480553198E-2</c:v>
                  </c:pt>
                  <c:pt idx="11">
                    <c:v>3.0816803063048299E-2</c:v>
                  </c:pt>
                  <c:pt idx="12">
                    <c:v>4.31075481985706E-2</c:v>
                  </c:pt>
                  <c:pt idx="13">
                    <c:v>5.4271510255352401E-2</c:v>
                  </c:pt>
                  <c:pt idx="14">
                    <c:v>3.6001543176801598E-2</c:v>
                  </c:pt>
                  <c:pt idx="16">
                    <c:v>3.12257795685663E-2</c:v>
                  </c:pt>
                  <c:pt idx="17">
                    <c:v>3.5619662134536198E-2</c:v>
                  </c:pt>
                  <c:pt idx="18">
                    <c:v>2.89787098574108E-2</c:v>
                  </c:pt>
                  <c:pt idx="19">
                    <c:v>3.2028226483317303E-2</c:v>
                  </c:pt>
                  <c:pt idx="20">
                    <c:v>4.4824794103319902E-2</c:v>
                  </c:pt>
                  <c:pt idx="21">
                    <c:v>2.97377477479439E-2</c:v>
                  </c:pt>
                  <c:pt idx="22">
                    <c:v>2.1257305000235E-2</c:v>
                  </c:pt>
                  <c:pt idx="23">
                    <c:v>5.6325224049243998E-2</c:v>
                  </c:pt>
                  <c:pt idx="24">
                    <c:v>4.74881901648E-2</c:v>
                  </c:pt>
                </c:numCache>
              </c:numRef>
            </c:plus>
            <c:minus>
              <c:numRef>
                <c:f>'Summary Data &amp; Graphs'!$W$36:$W$60</c:f>
                <c:numCache>
                  <c:formatCode>General</c:formatCode>
                  <c:ptCount val="25"/>
                  <c:pt idx="0">
                    <c:v>0.104562829364981</c:v>
                  </c:pt>
                  <c:pt idx="1">
                    <c:v>0.17051349527531801</c:v>
                  </c:pt>
                  <c:pt idx="2">
                    <c:v>6.1764009741987098E-2</c:v>
                  </c:pt>
                  <c:pt idx="4">
                    <c:v>4.2297939030861799E-2</c:v>
                  </c:pt>
                  <c:pt idx="5">
                    <c:v>5.71431400032354E-2</c:v>
                  </c:pt>
                  <c:pt idx="6">
                    <c:v>2.6329841176856099E-2</c:v>
                  </c:pt>
                  <c:pt idx="7">
                    <c:v>2.3559764430061698E-2</c:v>
                  </c:pt>
                  <c:pt idx="8">
                    <c:v>4.9421979772506702E-2</c:v>
                  </c:pt>
                  <c:pt idx="9">
                    <c:v>0.10214514956152999</c:v>
                  </c:pt>
                  <c:pt idx="10">
                    <c:v>4.2532561480553198E-2</c:v>
                  </c:pt>
                  <c:pt idx="11">
                    <c:v>3.0816803063048299E-2</c:v>
                  </c:pt>
                  <c:pt idx="12">
                    <c:v>4.31075481985706E-2</c:v>
                  </c:pt>
                  <c:pt idx="13">
                    <c:v>5.4271510255352401E-2</c:v>
                  </c:pt>
                  <c:pt idx="14">
                    <c:v>3.6001543176801598E-2</c:v>
                  </c:pt>
                  <c:pt idx="16">
                    <c:v>3.12257795685663E-2</c:v>
                  </c:pt>
                  <c:pt idx="17">
                    <c:v>3.5619662134536198E-2</c:v>
                  </c:pt>
                  <c:pt idx="18">
                    <c:v>2.89787098574108E-2</c:v>
                  </c:pt>
                  <c:pt idx="19">
                    <c:v>3.2028226483317303E-2</c:v>
                  </c:pt>
                  <c:pt idx="20">
                    <c:v>4.4824794103319902E-2</c:v>
                  </c:pt>
                  <c:pt idx="21">
                    <c:v>2.97377477479439E-2</c:v>
                  </c:pt>
                  <c:pt idx="22">
                    <c:v>2.1257305000235E-2</c:v>
                  </c:pt>
                  <c:pt idx="23">
                    <c:v>5.6325224049243998E-2</c:v>
                  </c:pt>
                  <c:pt idx="24">
                    <c:v>4.74881901648E-2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Graphs'!$U$36:$U$60</c:f>
              <c:numCache>
                <c:formatCode>0.000000</c:formatCode>
                <c:ptCount val="25"/>
                <c:pt idx="0">
                  <c:v>1.9722500000000001</c:v>
                </c:pt>
                <c:pt idx="1">
                  <c:v>1.10692307692308</c:v>
                </c:pt>
                <c:pt idx="2">
                  <c:v>0.61384615384615404</c:v>
                </c:pt>
                <c:pt idx="3">
                  <c:v>0.46</c:v>
                </c:pt>
                <c:pt idx="4">
                  <c:v>0.33714285714285702</c:v>
                </c:pt>
                <c:pt idx="5">
                  <c:v>0.44227272727272698</c:v>
                </c:pt>
                <c:pt idx="6">
                  <c:v>0.36766666666666697</c:v>
                </c:pt>
                <c:pt idx="7">
                  <c:v>0.30225000000000002</c:v>
                </c:pt>
                <c:pt idx="8">
                  <c:v>0.39580645161290301</c:v>
                </c:pt>
                <c:pt idx="9">
                  <c:v>0.48899999999999999</c:v>
                </c:pt>
                <c:pt idx="10">
                  <c:v>0.46835616438356198</c:v>
                </c:pt>
                <c:pt idx="11">
                  <c:v>0.31810810810810802</c:v>
                </c:pt>
                <c:pt idx="12">
                  <c:v>0.323888888888889</c:v>
                </c:pt>
                <c:pt idx="13">
                  <c:v>0.353333333333333</c:v>
                </c:pt>
                <c:pt idx="14">
                  <c:v>0.29166666666666702</c:v>
                </c:pt>
                <c:pt idx="16">
                  <c:v>0.23615384615384599</c:v>
                </c:pt>
                <c:pt idx="17">
                  <c:v>0.33818181818181797</c:v>
                </c:pt>
                <c:pt idx="18">
                  <c:v>0.296875</c:v>
                </c:pt>
                <c:pt idx="19">
                  <c:v>0.33562500000000001</c:v>
                </c:pt>
                <c:pt idx="20">
                  <c:v>0.312857142857143</c:v>
                </c:pt>
                <c:pt idx="21">
                  <c:v>0.29631578947368398</c:v>
                </c:pt>
                <c:pt idx="22">
                  <c:v>0.289333333333333</c:v>
                </c:pt>
                <c:pt idx="23">
                  <c:v>0.23555555555555599</c:v>
                </c:pt>
                <c:pt idx="24">
                  <c:v>0.21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30C3-479B-A802-F7850D46277D}"/>
            </c:ext>
          </c:extLst>
        </c:ser>
        <c:ser>
          <c:idx val="2"/>
          <c:order val="2"/>
          <c:tx>
            <c:v>WT+NS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3"/>
                </a:solidFill>
                <a:prstDash val="solid"/>
              </a:ln>
              <a:effectLst/>
            </c:spPr>
            <c:trendlineType val="poly"/>
            <c:order val="5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Graphs'!$W$61:$W$85</c:f>
                <c:numCache>
                  <c:formatCode>General</c:formatCode>
                  <c:ptCount val="25"/>
                  <c:pt idx="0">
                    <c:v>0.20943346079639499</c:v>
                  </c:pt>
                  <c:pt idx="1">
                    <c:v>4.6524752320597402</c:v>
                  </c:pt>
                  <c:pt idx="2">
                    <c:v>0.58452829985667398</c:v>
                  </c:pt>
                  <c:pt idx="5">
                    <c:v>0.66846008773066501</c:v>
                  </c:pt>
                  <c:pt idx="6">
                    <c:v>0.50568536371426598</c:v>
                  </c:pt>
                  <c:pt idx="7">
                    <c:v>0.297532939924534</c:v>
                  </c:pt>
                  <c:pt idx="8">
                    <c:v>0.11354676653437</c:v>
                  </c:pt>
                  <c:pt idx="9">
                    <c:v>0.22411448321628299</c:v>
                  </c:pt>
                  <c:pt idx="10">
                    <c:v>0.207530062280747</c:v>
                  </c:pt>
                  <c:pt idx="11">
                    <c:v>0.13737935842988</c:v>
                  </c:pt>
                  <c:pt idx="12">
                    <c:v>0.16585126054691299</c:v>
                  </c:pt>
                  <c:pt idx="13">
                    <c:v>0.25943399931389099</c:v>
                  </c:pt>
                  <c:pt idx="14">
                    <c:v>0.97139899114627504</c:v>
                  </c:pt>
                  <c:pt idx="16">
                    <c:v>0.40623012771908801</c:v>
                  </c:pt>
                  <c:pt idx="17">
                    <c:v>0.50864919148662802</c:v>
                  </c:pt>
                  <c:pt idx="18">
                    <c:v>0.44616582744337502</c:v>
                  </c:pt>
                  <c:pt idx="19">
                    <c:v>0.26060674015817997</c:v>
                  </c:pt>
                  <c:pt idx="20">
                    <c:v>0.21720408240230801</c:v>
                  </c:pt>
                  <c:pt idx="21">
                    <c:v>0.31833721321089498</c:v>
                  </c:pt>
                  <c:pt idx="22">
                    <c:v>0.55306746337821999</c:v>
                  </c:pt>
                  <c:pt idx="23">
                    <c:v>0.38571402442998498</c:v>
                  </c:pt>
                  <c:pt idx="24">
                    <c:v>0.56081471348132705</c:v>
                  </c:pt>
                </c:numCache>
              </c:numRef>
            </c:plus>
            <c:minus>
              <c:numRef>
                <c:f>'Summary Data &amp; Graphs'!$W$61:$W$85</c:f>
                <c:numCache>
                  <c:formatCode>General</c:formatCode>
                  <c:ptCount val="25"/>
                  <c:pt idx="0">
                    <c:v>0.20943346079639499</c:v>
                  </c:pt>
                  <c:pt idx="1">
                    <c:v>4.6524752320597402</c:v>
                  </c:pt>
                  <c:pt idx="2">
                    <c:v>0.58452829985667398</c:v>
                  </c:pt>
                  <c:pt idx="5">
                    <c:v>0.66846008773066501</c:v>
                  </c:pt>
                  <c:pt idx="6">
                    <c:v>0.50568536371426598</c:v>
                  </c:pt>
                  <c:pt idx="7">
                    <c:v>0.297532939924534</c:v>
                  </c:pt>
                  <c:pt idx="8">
                    <c:v>0.11354676653437</c:v>
                  </c:pt>
                  <c:pt idx="9">
                    <c:v>0.22411448321628299</c:v>
                  </c:pt>
                  <c:pt idx="10">
                    <c:v>0.207530062280747</c:v>
                  </c:pt>
                  <c:pt idx="11">
                    <c:v>0.13737935842988</c:v>
                  </c:pt>
                  <c:pt idx="12">
                    <c:v>0.16585126054691299</c:v>
                  </c:pt>
                  <c:pt idx="13">
                    <c:v>0.25943399931389099</c:v>
                  </c:pt>
                  <c:pt idx="14">
                    <c:v>0.97139899114627504</c:v>
                  </c:pt>
                  <c:pt idx="16">
                    <c:v>0.40623012771908801</c:v>
                  </c:pt>
                  <c:pt idx="17">
                    <c:v>0.50864919148662802</c:v>
                  </c:pt>
                  <c:pt idx="18">
                    <c:v>0.44616582744337502</c:v>
                  </c:pt>
                  <c:pt idx="19">
                    <c:v>0.26060674015817997</c:v>
                  </c:pt>
                  <c:pt idx="20">
                    <c:v>0.21720408240230801</c:v>
                  </c:pt>
                  <c:pt idx="21">
                    <c:v>0.31833721321089498</c:v>
                  </c:pt>
                  <c:pt idx="22">
                    <c:v>0.55306746337821999</c:v>
                  </c:pt>
                  <c:pt idx="23">
                    <c:v>0.38571402442998498</c:v>
                  </c:pt>
                  <c:pt idx="24">
                    <c:v>0.56081471348132705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Graphs'!$U$61:$U$85</c:f>
              <c:numCache>
                <c:formatCode>0.000000</c:formatCode>
                <c:ptCount val="25"/>
                <c:pt idx="0">
                  <c:v>2.5741304347826102</c:v>
                </c:pt>
                <c:pt idx="1">
                  <c:v>6.9407142857142796</c:v>
                </c:pt>
                <c:pt idx="2">
                  <c:v>1.42</c:v>
                </c:pt>
                <c:pt idx="5">
                  <c:v>1.33</c:v>
                </c:pt>
                <c:pt idx="6">
                  <c:v>1.6671428571428599</c:v>
                </c:pt>
                <c:pt idx="7">
                  <c:v>1.04857142857143</c:v>
                </c:pt>
                <c:pt idx="8">
                  <c:v>0.82217391304347798</c:v>
                </c:pt>
                <c:pt idx="9">
                  <c:v>1.21333333333333</c:v>
                </c:pt>
                <c:pt idx="10">
                  <c:v>1.93787234042553</c:v>
                </c:pt>
                <c:pt idx="11">
                  <c:v>1.5206666666666699</c:v>
                </c:pt>
                <c:pt idx="12">
                  <c:v>1.255625</c:v>
                </c:pt>
                <c:pt idx="13">
                  <c:v>1.036</c:v>
                </c:pt>
                <c:pt idx="14">
                  <c:v>2.3359999999999999</c:v>
                </c:pt>
                <c:pt idx="16">
                  <c:v>1.0125</c:v>
                </c:pt>
                <c:pt idx="17">
                  <c:v>1.6279999999999999</c:v>
                </c:pt>
                <c:pt idx="18">
                  <c:v>1.96857142857143</c:v>
                </c:pt>
                <c:pt idx="19">
                  <c:v>1.8133333333333299</c:v>
                </c:pt>
                <c:pt idx="20">
                  <c:v>1.43384615384615</c:v>
                </c:pt>
                <c:pt idx="21">
                  <c:v>1.6694117647058799</c:v>
                </c:pt>
                <c:pt idx="22">
                  <c:v>1.9359999999999999</c:v>
                </c:pt>
                <c:pt idx="23">
                  <c:v>2.1055555555555601</c:v>
                </c:pt>
                <c:pt idx="24">
                  <c:v>2.556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30C3-479B-A802-F7850D46277D}"/>
            </c:ext>
          </c:extLst>
        </c:ser>
        <c:ser>
          <c:idx val="3"/>
          <c:order val="3"/>
          <c:tx>
            <c:v>WT+NS+LIME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4"/>
                </a:solidFill>
                <a:prstDash val="solid"/>
              </a:ln>
              <a:effectLst/>
            </c:spPr>
            <c:trendlineType val="poly"/>
            <c:order val="5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Graphs'!$W$86:$W$110</c:f>
                <c:numCache>
                  <c:formatCode>General</c:formatCode>
                  <c:ptCount val="25"/>
                  <c:pt idx="0">
                    <c:v>0.28349678916700799</c:v>
                  </c:pt>
                  <c:pt idx="1">
                    <c:v>0.37559922362235298</c:v>
                  </c:pt>
                  <c:pt idx="2">
                    <c:v>1.13250896488971</c:v>
                  </c:pt>
                  <c:pt idx="4">
                    <c:v>0.27331808900579202</c:v>
                  </c:pt>
                  <c:pt idx="5">
                    <c:v>0.61683421147375095</c:v>
                  </c:pt>
                  <c:pt idx="6">
                    <c:v>0.79016988328108595</c:v>
                  </c:pt>
                  <c:pt idx="7">
                    <c:v>4.7260487926049401E-2</c:v>
                  </c:pt>
                  <c:pt idx="8">
                    <c:v>0.217032828209721</c:v>
                  </c:pt>
                  <c:pt idx="9">
                    <c:v>0.15367023285722001</c:v>
                  </c:pt>
                  <c:pt idx="10">
                    <c:v>5.8225068922284101E-2</c:v>
                  </c:pt>
                  <c:pt idx="11">
                    <c:v>7.7156817445689696E-2</c:v>
                  </c:pt>
                  <c:pt idx="12">
                    <c:v>7.9633185733183495E-2</c:v>
                  </c:pt>
                  <c:pt idx="13">
                    <c:v>0.23955375179696101</c:v>
                  </c:pt>
                  <c:pt idx="14">
                    <c:v>0.51363194777756704</c:v>
                  </c:pt>
                  <c:pt idx="16">
                    <c:v>0.20510989256301301</c:v>
                  </c:pt>
                  <c:pt idx="17">
                    <c:v>0.19266465535091701</c:v>
                  </c:pt>
                  <c:pt idx="18">
                    <c:v>8.3710764322708603E-2</c:v>
                  </c:pt>
                  <c:pt idx="19">
                    <c:v>0.14028117089395301</c:v>
                  </c:pt>
                  <c:pt idx="20">
                    <c:v>0.17275675951806799</c:v>
                  </c:pt>
                  <c:pt idx="21">
                    <c:v>0.159303211386007</c:v>
                  </c:pt>
                  <c:pt idx="22">
                    <c:v>0.114534269798752</c:v>
                  </c:pt>
                  <c:pt idx="23">
                    <c:v>0.204563231550734</c:v>
                  </c:pt>
                  <c:pt idx="24">
                    <c:v>0.46892192164052399</c:v>
                  </c:pt>
                </c:numCache>
              </c:numRef>
            </c:plus>
            <c:minus>
              <c:numRef>
                <c:f>'Summary Data &amp; Graphs'!$W$86:$W$110</c:f>
                <c:numCache>
                  <c:formatCode>General</c:formatCode>
                  <c:ptCount val="25"/>
                  <c:pt idx="0">
                    <c:v>0.28349678916700799</c:v>
                  </c:pt>
                  <c:pt idx="1">
                    <c:v>0.37559922362235298</c:v>
                  </c:pt>
                  <c:pt idx="2">
                    <c:v>1.13250896488971</c:v>
                  </c:pt>
                  <c:pt idx="4">
                    <c:v>0.27331808900579202</c:v>
                  </c:pt>
                  <c:pt idx="5">
                    <c:v>0.61683421147375095</c:v>
                  </c:pt>
                  <c:pt idx="6">
                    <c:v>0.79016988328108595</c:v>
                  </c:pt>
                  <c:pt idx="7">
                    <c:v>4.7260487926049401E-2</c:v>
                  </c:pt>
                  <c:pt idx="8">
                    <c:v>0.217032828209721</c:v>
                  </c:pt>
                  <c:pt idx="9">
                    <c:v>0.15367023285722001</c:v>
                  </c:pt>
                  <c:pt idx="10">
                    <c:v>5.8225068922284101E-2</c:v>
                  </c:pt>
                  <c:pt idx="11">
                    <c:v>7.7156817445689696E-2</c:v>
                  </c:pt>
                  <c:pt idx="12">
                    <c:v>7.9633185733183495E-2</c:v>
                  </c:pt>
                  <c:pt idx="13">
                    <c:v>0.23955375179696101</c:v>
                  </c:pt>
                  <c:pt idx="14">
                    <c:v>0.51363194777756704</c:v>
                  </c:pt>
                  <c:pt idx="16">
                    <c:v>0.20510989256301301</c:v>
                  </c:pt>
                  <c:pt idx="17">
                    <c:v>0.19266465535091701</c:v>
                  </c:pt>
                  <c:pt idx="18">
                    <c:v>8.3710764322708603E-2</c:v>
                  </c:pt>
                  <c:pt idx="19">
                    <c:v>0.14028117089395301</c:v>
                  </c:pt>
                  <c:pt idx="20">
                    <c:v>0.17275675951806799</c:v>
                  </c:pt>
                  <c:pt idx="21">
                    <c:v>0.159303211386007</c:v>
                  </c:pt>
                  <c:pt idx="22">
                    <c:v>0.114534269798752</c:v>
                  </c:pt>
                  <c:pt idx="23">
                    <c:v>0.204563231550734</c:v>
                  </c:pt>
                  <c:pt idx="24">
                    <c:v>0.46892192164052399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Graphs'!$U$86:$U$110</c:f>
              <c:numCache>
                <c:formatCode>0.000000</c:formatCode>
                <c:ptCount val="25"/>
                <c:pt idx="0">
                  <c:v>4.18077922077922</c:v>
                </c:pt>
                <c:pt idx="1">
                  <c:v>1.93625</c:v>
                </c:pt>
                <c:pt idx="2">
                  <c:v>3.4209999999999998</c:v>
                </c:pt>
                <c:pt idx="3">
                  <c:v>0.67</c:v>
                </c:pt>
                <c:pt idx="4">
                  <c:v>1.0616666666666701</c:v>
                </c:pt>
                <c:pt idx="5">
                  <c:v>1.5133333333333301</c:v>
                </c:pt>
                <c:pt idx="6">
                  <c:v>1.958</c:v>
                </c:pt>
                <c:pt idx="7">
                  <c:v>0.69909090909090899</c:v>
                </c:pt>
                <c:pt idx="8">
                  <c:v>1.22730769230769</c:v>
                </c:pt>
                <c:pt idx="9">
                  <c:v>0.92185185185185203</c:v>
                </c:pt>
                <c:pt idx="10">
                  <c:v>0.85520833333333302</c:v>
                </c:pt>
                <c:pt idx="11">
                  <c:v>0.95264705882352896</c:v>
                </c:pt>
                <c:pt idx="12">
                  <c:v>0.96428571428571397</c:v>
                </c:pt>
                <c:pt idx="13">
                  <c:v>0.88400000000000001</c:v>
                </c:pt>
                <c:pt idx="14">
                  <c:v>1.15333333333333</c:v>
                </c:pt>
                <c:pt idx="16">
                  <c:v>1.1528571428571399</c:v>
                </c:pt>
                <c:pt idx="17">
                  <c:v>1.2518181818181799</c:v>
                </c:pt>
                <c:pt idx="18">
                  <c:v>0.83133333333333304</c:v>
                </c:pt>
                <c:pt idx="19">
                  <c:v>0.69571428571428595</c:v>
                </c:pt>
                <c:pt idx="20">
                  <c:v>1.0614285714285701</c:v>
                </c:pt>
                <c:pt idx="21">
                  <c:v>0.97650000000000003</c:v>
                </c:pt>
                <c:pt idx="22">
                  <c:v>0.57687500000000003</c:v>
                </c:pt>
                <c:pt idx="23">
                  <c:v>0.78454545454545499</c:v>
                </c:pt>
                <c:pt idx="24">
                  <c:v>1.60363636363636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30C3-479B-A802-F7850D46277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144165160"/>
        <c:axId val="2144171256"/>
      </c:scatterChart>
      <c:valAx>
        <c:axId val="2144165160"/>
        <c:scaling>
          <c:orientation val="minMax"/>
          <c:max val="2021"/>
          <c:min val="1995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Year</a:t>
                </a:r>
              </a:p>
            </c:rich>
          </c:tx>
          <c:layout>
            <c:manualLayout>
              <c:xMode val="edge"/>
              <c:yMode val="edge"/>
              <c:x val="0.520595696014583"/>
              <c:y val="0.8849461001055289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0"/>
        <c:majorTickMark val="in"/>
        <c:minorTickMark val="in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4171256"/>
        <c:crosses val="autoZero"/>
        <c:crossBetween val="midCat"/>
      </c:valAx>
      <c:valAx>
        <c:axId val="2144171256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Soil</a:t>
                </a:r>
                <a:r>
                  <a:rPr lang="en-US" sz="1400" b="0" baseline="0"/>
                  <a:t> Water K (mg/L)</a:t>
                </a:r>
                <a:endParaRPr lang="en-US" sz="1400" b="0"/>
              </a:p>
            </c:rich>
          </c:tx>
          <c:layout>
            <c:manualLayout>
              <c:xMode val="edge"/>
              <c:yMode val="edge"/>
              <c:x val="4.06647224600174E-2"/>
              <c:y val="0.2912493153025759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#,##0.0" sourceLinked="0"/>
        <c:majorTickMark val="in"/>
        <c:minorTickMark val="none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4165160"/>
        <c:crosses val="autoZero"/>
        <c:crossBetween val="midCat"/>
        <c:majorUnit val="1"/>
      </c:valAx>
      <c:spPr>
        <a:noFill/>
        <a:ln>
          <a:noFill/>
        </a:ln>
        <a:effectLst/>
      </c:spPr>
    </c:plotArea>
    <c:legend>
      <c:legendPos val="r"/>
      <c:legendEntry>
        <c:idx val="4"/>
        <c:delete val="1"/>
      </c:legendEntry>
      <c:legendEntry>
        <c:idx val="5"/>
        <c:delete val="1"/>
      </c:legendEntry>
      <c:legendEntry>
        <c:idx val="6"/>
        <c:delete val="1"/>
      </c:legendEntry>
      <c:legendEntry>
        <c:idx val="7"/>
        <c:delete val="1"/>
      </c:legendEntry>
      <c:layout>
        <c:manualLayout>
          <c:xMode val="edge"/>
          <c:yMode val="edge"/>
          <c:x val="0.73198473395677444"/>
          <c:y val="0.16646644770598229"/>
          <c:w val="0.131626218623559"/>
          <c:h val="0.20109537208842099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/>
              <a:t>LTSP Lysimeter Cl</a:t>
            </a:r>
          </a:p>
        </c:rich>
      </c:tx>
      <c:layout>
        <c:manualLayout>
          <c:xMode val="edge"/>
          <c:yMode val="edge"/>
          <c:x val="0.37322259025322801"/>
          <c:y val="2.529887323592440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0.14611379436817901"/>
          <c:y val="0.1264830819786"/>
          <c:w val="0.79928239465249296"/>
          <c:h val="0.67712605139302595"/>
        </c:manualLayout>
      </c:layout>
      <c:scatterChart>
        <c:scatterStyle val="lineMarker"/>
        <c:varyColors val="0"/>
        <c:ser>
          <c:idx val="0"/>
          <c:order val="0"/>
          <c:tx>
            <c:v>UNCUT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tx1"/>
                </a:solidFill>
                <a:prstDash val="solid"/>
              </a:ln>
              <a:effectLst/>
            </c:spPr>
            <c:trendlineType val="poly"/>
            <c:order val="5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Graphs'!$H$11:$H$35</c:f>
                <c:numCache>
                  <c:formatCode>General</c:formatCode>
                  <c:ptCount val="25"/>
                  <c:pt idx="0">
                    <c:v>0.128117205325079</c:v>
                  </c:pt>
                  <c:pt idx="1">
                    <c:v>0.204766725238028</c:v>
                  </c:pt>
                  <c:pt idx="2">
                    <c:v>5.19217971171358E-2</c:v>
                  </c:pt>
                  <c:pt idx="3">
                    <c:v>7.4763516057856305E-2</c:v>
                  </c:pt>
                  <c:pt idx="4">
                    <c:v>9.28110386155057E-2</c:v>
                  </c:pt>
                  <c:pt idx="5">
                    <c:v>2.75545535362667E-2</c:v>
                  </c:pt>
                  <c:pt idx="6">
                    <c:v>2.7422348646934099E-2</c:v>
                  </c:pt>
                  <c:pt idx="7">
                    <c:v>3.4873922581070201E-2</c:v>
                  </c:pt>
                  <c:pt idx="8">
                    <c:v>0.1466135591079</c:v>
                  </c:pt>
                  <c:pt idx="9">
                    <c:v>9.0470375752999294E-2</c:v>
                  </c:pt>
                  <c:pt idx="10">
                    <c:v>5.1447402743405299E-2</c:v>
                  </c:pt>
                  <c:pt idx="11">
                    <c:v>3.3829638550307399E-2</c:v>
                  </c:pt>
                  <c:pt idx="12">
                    <c:v>4.6690470119715E-2</c:v>
                  </c:pt>
                  <c:pt idx="13">
                    <c:v>4.0414518843273801E-2</c:v>
                  </c:pt>
                  <c:pt idx="14">
                    <c:v>0.42499999999999999</c:v>
                  </c:pt>
                  <c:pt idx="16">
                    <c:v>0.28999999999999998</c:v>
                  </c:pt>
                  <c:pt idx="18">
                    <c:v>0.13872425758625301</c:v>
                  </c:pt>
                  <c:pt idx="19">
                    <c:v>4.1686583011273801E-2</c:v>
                  </c:pt>
                  <c:pt idx="20">
                    <c:v>3.8439737411028102E-2</c:v>
                  </c:pt>
                  <c:pt idx="21">
                    <c:v>3.94444444444444E-2</c:v>
                  </c:pt>
                  <c:pt idx="22">
                    <c:v>3.2414952825303697E-2</c:v>
                  </c:pt>
                  <c:pt idx="23">
                    <c:v>7.1476174613747806E-2</c:v>
                  </c:pt>
                  <c:pt idx="24">
                    <c:v>4.7680412300773099E-2</c:v>
                  </c:pt>
                </c:numCache>
              </c:numRef>
            </c:plus>
            <c:minus>
              <c:numRef>
                <c:f>'Summary Data &amp; Graphs'!$H$11:$H$35</c:f>
                <c:numCache>
                  <c:formatCode>General</c:formatCode>
                  <c:ptCount val="25"/>
                  <c:pt idx="0">
                    <c:v>0.128117205325079</c:v>
                  </c:pt>
                  <c:pt idx="1">
                    <c:v>0.204766725238028</c:v>
                  </c:pt>
                  <c:pt idx="2">
                    <c:v>5.19217971171358E-2</c:v>
                  </c:pt>
                  <c:pt idx="3">
                    <c:v>7.4763516057856305E-2</c:v>
                  </c:pt>
                  <c:pt idx="4">
                    <c:v>9.28110386155057E-2</c:v>
                  </c:pt>
                  <c:pt idx="5">
                    <c:v>2.75545535362667E-2</c:v>
                  </c:pt>
                  <c:pt idx="6">
                    <c:v>2.7422348646934099E-2</c:v>
                  </c:pt>
                  <c:pt idx="7">
                    <c:v>3.4873922581070201E-2</c:v>
                  </c:pt>
                  <c:pt idx="8">
                    <c:v>0.1466135591079</c:v>
                  </c:pt>
                  <c:pt idx="9">
                    <c:v>9.0470375752999294E-2</c:v>
                  </c:pt>
                  <c:pt idx="10">
                    <c:v>5.1447402743405299E-2</c:v>
                  </c:pt>
                  <c:pt idx="11">
                    <c:v>3.3829638550307399E-2</c:v>
                  </c:pt>
                  <c:pt idx="12">
                    <c:v>4.6690470119715E-2</c:v>
                  </c:pt>
                  <c:pt idx="13">
                    <c:v>4.0414518843273801E-2</c:v>
                  </c:pt>
                  <c:pt idx="14">
                    <c:v>0.42499999999999999</c:v>
                  </c:pt>
                  <c:pt idx="16">
                    <c:v>0.28999999999999998</c:v>
                  </c:pt>
                  <c:pt idx="18">
                    <c:v>0.13872425758625301</c:v>
                  </c:pt>
                  <c:pt idx="19">
                    <c:v>4.1686583011273801E-2</c:v>
                  </c:pt>
                  <c:pt idx="20">
                    <c:v>3.8439737411028102E-2</c:v>
                  </c:pt>
                  <c:pt idx="21">
                    <c:v>3.94444444444444E-2</c:v>
                  </c:pt>
                  <c:pt idx="22">
                    <c:v>3.2414952825303697E-2</c:v>
                  </c:pt>
                  <c:pt idx="23">
                    <c:v>7.1476174613747806E-2</c:v>
                  </c:pt>
                  <c:pt idx="24">
                    <c:v>4.7680412300773099E-2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Graphs'!$F$11:$F$35</c:f>
              <c:numCache>
                <c:formatCode>0.000000</c:formatCode>
                <c:ptCount val="25"/>
                <c:pt idx="0">
                  <c:v>2.2193209876543198</c:v>
                </c:pt>
                <c:pt idx="1">
                  <c:v>1.24</c:v>
                </c:pt>
                <c:pt idx="2">
                  <c:v>0.61333333333333295</c:v>
                </c:pt>
                <c:pt idx="3">
                  <c:v>0.4425</c:v>
                </c:pt>
                <c:pt idx="4">
                  <c:v>0.70499999999999996</c:v>
                </c:pt>
                <c:pt idx="5">
                  <c:v>0.55390243902438996</c:v>
                </c:pt>
                <c:pt idx="6">
                  <c:v>0.53708333333333302</c:v>
                </c:pt>
                <c:pt idx="7">
                  <c:v>0.51</c:v>
                </c:pt>
                <c:pt idx="8">
                  <c:v>0.75249999999999995</c:v>
                </c:pt>
                <c:pt idx="9">
                  <c:v>0.68400000000000005</c:v>
                </c:pt>
                <c:pt idx="10">
                  <c:v>0.61466666666666703</c:v>
                </c:pt>
                <c:pt idx="11">
                  <c:v>0.56333333333333302</c:v>
                </c:pt>
                <c:pt idx="12">
                  <c:v>0.49</c:v>
                </c:pt>
                <c:pt idx="13">
                  <c:v>0.45</c:v>
                </c:pt>
                <c:pt idx="14">
                  <c:v>1.145</c:v>
                </c:pt>
                <c:pt idx="16">
                  <c:v>0.59</c:v>
                </c:pt>
                <c:pt idx="17">
                  <c:v>0.54</c:v>
                </c:pt>
                <c:pt idx="18">
                  <c:v>0.75875000000000004</c:v>
                </c:pt>
                <c:pt idx="19">
                  <c:v>0.53923076923076896</c:v>
                </c:pt>
                <c:pt idx="20">
                  <c:v>0.51384615384615395</c:v>
                </c:pt>
                <c:pt idx="21">
                  <c:v>0.460555555555556</c:v>
                </c:pt>
                <c:pt idx="22">
                  <c:v>0.43874999999999997</c:v>
                </c:pt>
                <c:pt idx="23">
                  <c:v>0.34428571428571397</c:v>
                </c:pt>
                <c:pt idx="24">
                  <c:v>0.399166666666667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0C0C-4283-9B85-8FFBED5316F9}"/>
            </c:ext>
          </c:extLst>
        </c:ser>
        <c:ser>
          <c:idx val="1"/>
          <c:order val="1"/>
          <c:tx>
            <c:v>WT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2"/>
                </a:solidFill>
                <a:prstDash val="solid"/>
              </a:ln>
              <a:effectLst/>
            </c:spPr>
            <c:trendlineType val="poly"/>
            <c:order val="5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Graphs'!$H$36:$H$60</c:f>
                <c:numCache>
                  <c:formatCode>General</c:formatCode>
                  <c:ptCount val="25"/>
                  <c:pt idx="0">
                    <c:v>0.23307490905818501</c:v>
                  </c:pt>
                  <c:pt idx="1">
                    <c:v>0.25624103390288899</c:v>
                  </c:pt>
                  <c:pt idx="2">
                    <c:v>0.25360069717859102</c:v>
                  </c:pt>
                  <c:pt idx="4">
                    <c:v>5.1474846905508902E-2</c:v>
                  </c:pt>
                  <c:pt idx="5">
                    <c:v>2.2321603173920301E-2</c:v>
                  </c:pt>
                  <c:pt idx="6">
                    <c:v>2.03649650322873E-2</c:v>
                  </c:pt>
                  <c:pt idx="7">
                    <c:v>2.62543952364317E-2</c:v>
                  </c:pt>
                  <c:pt idx="8">
                    <c:v>6.0306995859240299E-2</c:v>
                  </c:pt>
                  <c:pt idx="9">
                    <c:v>5.36538613904467E-2</c:v>
                  </c:pt>
                  <c:pt idx="10">
                    <c:v>2.16348145082726E-2</c:v>
                  </c:pt>
                  <c:pt idx="11">
                    <c:v>4.3040251789283203E-2</c:v>
                  </c:pt>
                  <c:pt idx="12">
                    <c:v>3.69468400618942E-2</c:v>
                  </c:pt>
                  <c:pt idx="13">
                    <c:v>0.10280108701790799</c:v>
                  </c:pt>
                  <c:pt idx="14">
                    <c:v>5.8137767414994601E-2</c:v>
                  </c:pt>
                  <c:pt idx="16">
                    <c:v>5.50891334409443E-2</c:v>
                  </c:pt>
                  <c:pt idx="17">
                    <c:v>0.11898260168668499</c:v>
                  </c:pt>
                  <c:pt idx="18">
                    <c:v>8.4803080722341703E-2</c:v>
                  </c:pt>
                  <c:pt idx="19">
                    <c:v>0.100327458645843</c:v>
                  </c:pt>
                  <c:pt idx="20">
                    <c:v>3.9619619959235901E-2</c:v>
                  </c:pt>
                  <c:pt idx="21">
                    <c:v>4.5827436034603701E-2</c:v>
                  </c:pt>
                  <c:pt idx="22">
                    <c:v>2.7148036264449601E-2</c:v>
                  </c:pt>
                  <c:pt idx="23">
                    <c:v>3.6765019606504599E-2</c:v>
                  </c:pt>
                  <c:pt idx="24">
                    <c:v>1.89075400048111E-2</c:v>
                  </c:pt>
                </c:numCache>
              </c:numRef>
            </c:plus>
            <c:minus>
              <c:numRef>
                <c:f>'Summary Data &amp; Graphs'!$H$36:$H$60</c:f>
                <c:numCache>
                  <c:formatCode>General</c:formatCode>
                  <c:ptCount val="25"/>
                  <c:pt idx="0">
                    <c:v>0.23307490905818501</c:v>
                  </c:pt>
                  <c:pt idx="1">
                    <c:v>0.25624103390288899</c:v>
                  </c:pt>
                  <c:pt idx="2">
                    <c:v>0.25360069717859102</c:v>
                  </c:pt>
                  <c:pt idx="4">
                    <c:v>5.1474846905508902E-2</c:v>
                  </c:pt>
                  <c:pt idx="5">
                    <c:v>2.2321603173920301E-2</c:v>
                  </c:pt>
                  <c:pt idx="6">
                    <c:v>2.03649650322873E-2</c:v>
                  </c:pt>
                  <c:pt idx="7">
                    <c:v>2.62543952364317E-2</c:v>
                  </c:pt>
                  <c:pt idx="8">
                    <c:v>6.0306995859240299E-2</c:v>
                  </c:pt>
                  <c:pt idx="9">
                    <c:v>5.36538613904467E-2</c:v>
                  </c:pt>
                  <c:pt idx="10">
                    <c:v>2.16348145082726E-2</c:v>
                  </c:pt>
                  <c:pt idx="11">
                    <c:v>4.3040251789283203E-2</c:v>
                  </c:pt>
                  <c:pt idx="12">
                    <c:v>3.69468400618942E-2</c:v>
                  </c:pt>
                  <c:pt idx="13">
                    <c:v>0.10280108701790799</c:v>
                  </c:pt>
                  <c:pt idx="14">
                    <c:v>5.8137767414994601E-2</c:v>
                  </c:pt>
                  <c:pt idx="16">
                    <c:v>5.50891334409443E-2</c:v>
                  </c:pt>
                  <c:pt idx="17">
                    <c:v>0.11898260168668499</c:v>
                  </c:pt>
                  <c:pt idx="18">
                    <c:v>8.4803080722341703E-2</c:v>
                  </c:pt>
                  <c:pt idx="19">
                    <c:v>0.100327458645843</c:v>
                  </c:pt>
                  <c:pt idx="20">
                    <c:v>3.9619619959235901E-2</c:v>
                  </c:pt>
                  <c:pt idx="21">
                    <c:v>4.5827436034603701E-2</c:v>
                  </c:pt>
                  <c:pt idx="22">
                    <c:v>2.7148036264449601E-2</c:v>
                  </c:pt>
                  <c:pt idx="23">
                    <c:v>3.6765019606504599E-2</c:v>
                  </c:pt>
                  <c:pt idx="24">
                    <c:v>1.89075400048111E-2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Graphs'!$F$36:$F$60</c:f>
              <c:numCache>
                <c:formatCode>0.000000</c:formatCode>
                <c:ptCount val="25"/>
                <c:pt idx="0">
                  <c:v>3.2427777777777802</c:v>
                </c:pt>
                <c:pt idx="1">
                  <c:v>1.29692307692308</c:v>
                </c:pt>
                <c:pt idx="2">
                  <c:v>1.0030769230769201</c:v>
                </c:pt>
                <c:pt idx="3">
                  <c:v>0.34</c:v>
                </c:pt>
                <c:pt idx="4">
                  <c:v>0.438571428571429</c:v>
                </c:pt>
                <c:pt idx="5">
                  <c:v>0.396666666666667</c:v>
                </c:pt>
                <c:pt idx="6">
                  <c:v>0.43166666666666698</c:v>
                </c:pt>
                <c:pt idx="7">
                  <c:v>0.41025</c:v>
                </c:pt>
                <c:pt idx="8">
                  <c:v>0.60129032258064496</c:v>
                </c:pt>
                <c:pt idx="9">
                  <c:v>0.628</c:v>
                </c:pt>
                <c:pt idx="10">
                  <c:v>0.55082191780821999</c:v>
                </c:pt>
                <c:pt idx="11">
                  <c:v>0.61756756756756803</c:v>
                </c:pt>
                <c:pt idx="12">
                  <c:v>0.49222222222222201</c:v>
                </c:pt>
                <c:pt idx="13">
                  <c:v>0.63733333333333297</c:v>
                </c:pt>
                <c:pt idx="14">
                  <c:v>0.52</c:v>
                </c:pt>
                <c:pt idx="16">
                  <c:v>0.51769230769230801</c:v>
                </c:pt>
                <c:pt idx="17">
                  <c:v>1.0463636363636399</c:v>
                </c:pt>
                <c:pt idx="18">
                  <c:v>0.71125000000000005</c:v>
                </c:pt>
                <c:pt idx="19">
                  <c:v>0.546875</c:v>
                </c:pt>
                <c:pt idx="20">
                  <c:v>0.39800000000000002</c:v>
                </c:pt>
                <c:pt idx="21">
                  <c:v>0.40157894736842098</c:v>
                </c:pt>
                <c:pt idx="22">
                  <c:v>0.34866666666666701</c:v>
                </c:pt>
                <c:pt idx="23">
                  <c:v>0.34499999999999997</c:v>
                </c:pt>
                <c:pt idx="24">
                  <c:v>0.25846153846153802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0C0C-4283-9B85-8FFBED5316F9}"/>
            </c:ext>
          </c:extLst>
        </c:ser>
        <c:ser>
          <c:idx val="2"/>
          <c:order val="2"/>
          <c:tx>
            <c:v>WT+NS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3"/>
                </a:solidFill>
                <a:prstDash val="solid"/>
              </a:ln>
              <a:effectLst/>
            </c:spPr>
            <c:trendlineType val="poly"/>
            <c:order val="5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Graphs'!$H$61:$H$85</c:f>
                <c:numCache>
                  <c:formatCode>General</c:formatCode>
                  <c:ptCount val="25"/>
                  <c:pt idx="0">
                    <c:v>0.30052331790887299</c:v>
                  </c:pt>
                  <c:pt idx="1">
                    <c:v>0.304236762816879</c:v>
                  </c:pt>
                  <c:pt idx="2">
                    <c:v>0.256891676263232</c:v>
                  </c:pt>
                  <c:pt idx="5">
                    <c:v>0.30364452901377897</c:v>
                  </c:pt>
                  <c:pt idx="6">
                    <c:v>0.141168592217148</c:v>
                  </c:pt>
                  <c:pt idx="7">
                    <c:v>0.127463480163968</c:v>
                  </c:pt>
                  <c:pt idx="8">
                    <c:v>7.7805438115713194E-2</c:v>
                  </c:pt>
                  <c:pt idx="9">
                    <c:v>6.9326366735294506E-2</c:v>
                  </c:pt>
                  <c:pt idx="10">
                    <c:v>9.3725065900401E-2</c:v>
                  </c:pt>
                  <c:pt idx="11">
                    <c:v>8.0957133541550097E-2</c:v>
                  </c:pt>
                  <c:pt idx="12">
                    <c:v>0.121320748259864</c:v>
                  </c:pt>
                  <c:pt idx="13">
                    <c:v>0.201905918684916</c:v>
                  </c:pt>
                  <c:pt idx="14">
                    <c:v>0.16705089044958699</c:v>
                  </c:pt>
                  <c:pt idx="16">
                    <c:v>0.32645507603139901</c:v>
                  </c:pt>
                  <c:pt idx="17">
                    <c:v>9.9428366173843999E-2</c:v>
                  </c:pt>
                  <c:pt idx="18">
                    <c:v>0.19561172147453601</c:v>
                  </c:pt>
                  <c:pt idx="19">
                    <c:v>0.106774647725129</c:v>
                  </c:pt>
                  <c:pt idx="20">
                    <c:v>0.36719282671657699</c:v>
                  </c:pt>
                  <c:pt idx="21">
                    <c:v>7.98159647895966E-2</c:v>
                  </c:pt>
                  <c:pt idx="22">
                    <c:v>0.100226727101092</c:v>
                  </c:pt>
                  <c:pt idx="23">
                    <c:v>0.56916144729454399</c:v>
                  </c:pt>
                  <c:pt idx="24">
                    <c:v>0.15019944412637801</c:v>
                  </c:pt>
                </c:numCache>
              </c:numRef>
            </c:plus>
            <c:minus>
              <c:numRef>
                <c:f>'Summary Data &amp; Graphs'!$H$61:$H$85</c:f>
                <c:numCache>
                  <c:formatCode>General</c:formatCode>
                  <c:ptCount val="25"/>
                  <c:pt idx="0">
                    <c:v>0.30052331790887299</c:v>
                  </c:pt>
                  <c:pt idx="1">
                    <c:v>0.304236762816879</c:v>
                  </c:pt>
                  <c:pt idx="2">
                    <c:v>0.256891676263232</c:v>
                  </c:pt>
                  <c:pt idx="5">
                    <c:v>0.30364452901377897</c:v>
                  </c:pt>
                  <c:pt idx="6">
                    <c:v>0.141168592217148</c:v>
                  </c:pt>
                  <c:pt idx="7">
                    <c:v>0.127463480163968</c:v>
                  </c:pt>
                  <c:pt idx="8">
                    <c:v>7.7805438115713194E-2</c:v>
                  </c:pt>
                  <c:pt idx="9">
                    <c:v>6.9326366735294506E-2</c:v>
                  </c:pt>
                  <c:pt idx="10">
                    <c:v>9.3725065900401E-2</c:v>
                  </c:pt>
                  <c:pt idx="11">
                    <c:v>8.0957133541550097E-2</c:v>
                  </c:pt>
                  <c:pt idx="12">
                    <c:v>0.121320748259864</c:v>
                  </c:pt>
                  <c:pt idx="13">
                    <c:v>0.201905918684916</c:v>
                  </c:pt>
                  <c:pt idx="14">
                    <c:v>0.16705089044958699</c:v>
                  </c:pt>
                  <c:pt idx="16">
                    <c:v>0.32645507603139901</c:v>
                  </c:pt>
                  <c:pt idx="17">
                    <c:v>9.9428366173843999E-2</c:v>
                  </c:pt>
                  <c:pt idx="18">
                    <c:v>0.19561172147453601</c:v>
                  </c:pt>
                  <c:pt idx="19">
                    <c:v>0.106774647725129</c:v>
                  </c:pt>
                  <c:pt idx="20">
                    <c:v>0.36719282671657699</c:v>
                  </c:pt>
                  <c:pt idx="21">
                    <c:v>7.98159647895966E-2</c:v>
                  </c:pt>
                  <c:pt idx="22">
                    <c:v>0.100226727101092</c:v>
                  </c:pt>
                  <c:pt idx="23">
                    <c:v>0.56916144729454399</c:v>
                  </c:pt>
                  <c:pt idx="24">
                    <c:v>0.15019944412637801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Graphs'!$F$61:$F$85</c:f>
              <c:numCache>
                <c:formatCode>0.000000</c:formatCode>
                <c:ptCount val="25"/>
                <c:pt idx="0">
                  <c:v>2.79840909090909</c:v>
                </c:pt>
                <c:pt idx="1">
                  <c:v>1.37357142857143</c:v>
                </c:pt>
                <c:pt idx="2">
                  <c:v>1.1100000000000001</c:v>
                </c:pt>
                <c:pt idx="5">
                  <c:v>1.17333333333333</c:v>
                </c:pt>
                <c:pt idx="6">
                  <c:v>0.99</c:v>
                </c:pt>
                <c:pt idx="7">
                  <c:v>0.624285714285714</c:v>
                </c:pt>
                <c:pt idx="8">
                  <c:v>0.59565217391304404</c:v>
                </c:pt>
                <c:pt idx="9">
                  <c:v>0.49761904761904802</c:v>
                </c:pt>
                <c:pt idx="10">
                  <c:v>0.708936170212766</c:v>
                </c:pt>
                <c:pt idx="11">
                  <c:v>0.91700000000000004</c:v>
                </c:pt>
                <c:pt idx="12">
                  <c:v>0.66062500000000002</c:v>
                </c:pt>
                <c:pt idx="13">
                  <c:v>0.83599999999999997</c:v>
                </c:pt>
                <c:pt idx="14">
                  <c:v>0.74399999999999999</c:v>
                </c:pt>
                <c:pt idx="16">
                  <c:v>0.66249999999999998</c:v>
                </c:pt>
                <c:pt idx="17">
                  <c:v>0.28399999999999997</c:v>
                </c:pt>
                <c:pt idx="18">
                  <c:v>0.57142857142857095</c:v>
                </c:pt>
                <c:pt idx="19">
                  <c:v>0.57133333333333303</c:v>
                </c:pt>
                <c:pt idx="20">
                  <c:v>1.1915384615384601</c:v>
                </c:pt>
                <c:pt idx="21">
                  <c:v>0.75</c:v>
                </c:pt>
                <c:pt idx="22">
                  <c:v>0.63666666666666705</c:v>
                </c:pt>
                <c:pt idx="23">
                  <c:v>1.2944444444444401</c:v>
                </c:pt>
                <c:pt idx="24">
                  <c:v>1.0313333333333301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0C0C-4283-9B85-8FFBED5316F9}"/>
            </c:ext>
          </c:extLst>
        </c:ser>
        <c:ser>
          <c:idx val="3"/>
          <c:order val="3"/>
          <c:tx>
            <c:v>WT+NS+LIME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4"/>
                </a:solidFill>
                <a:prstDash val="solid"/>
              </a:ln>
              <a:effectLst/>
            </c:spPr>
            <c:trendlineType val="poly"/>
            <c:order val="5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Graphs'!$H$86:$H$110</c:f>
                <c:numCache>
                  <c:formatCode>General</c:formatCode>
                  <c:ptCount val="25"/>
                  <c:pt idx="0">
                    <c:v>0.23666424200252101</c:v>
                  </c:pt>
                  <c:pt idx="1">
                    <c:v>0.41849645842502098</c:v>
                  </c:pt>
                  <c:pt idx="2">
                    <c:v>0.152220965120519</c:v>
                  </c:pt>
                  <c:pt idx="4">
                    <c:v>8.0736195930532495E-2</c:v>
                  </c:pt>
                  <c:pt idx="5">
                    <c:v>0.12423096769056099</c:v>
                  </c:pt>
                  <c:pt idx="6">
                    <c:v>0.194958970042417</c:v>
                  </c:pt>
                  <c:pt idx="7">
                    <c:v>3.0844853033815602E-2</c:v>
                  </c:pt>
                  <c:pt idx="8">
                    <c:v>3.2885312633183998E-2</c:v>
                  </c:pt>
                  <c:pt idx="9">
                    <c:v>7.0805298625105095E-2</c:v>
                  </c:pt>
                  <c:pt idx="10">
                    <c:v>5.31886525913179E-2</c:v>
                  </c:pt>
                  <c:pt idx="11">
                    <c:v>5.4719800617666702E-2</c:v>
                  </c:pt>
                  <c:pt idx="12">
                    <c:v>7.5102494069002906E-2</c:v>
                  </c:pt>
                  <c:pt idx="13">
                    <c:v>0.323549068921547</c:v>
                  </c:pt>
                  <c:pt idx="14">
                    <c:v>0.22076760027987199</c:v>
                  </c:pt>
                  <c:pt idx="16">
                    <c:v>8.1407683202224496E-2</c:v>
                  </c:pt>
                  <c:pt idx="17">
                    <c:v>0.113112976508204</c:v>
                  </c:pt>
                  <c:pt idx="18">
                    <c:v>0.12744921179552901</c:v>
                  </c:pt>
                  <c:pt idx="19">
                    <c:v>6.1551436034141302E-2</c:v>
                  </c:pt>
                  <c:pt idx="20">
                    <c:v>0.12746040109051099</c:v>
                  </c:pt>
                  <c:pt idx="21">
                    <c:v>4.8984960097865501E-2</c:v>
                  </c:pt>
                  <c:pt idx="22">
                    <c:v>4.3653166647258601E-2</c:v>
                  </c:pt>
                  <c:pt idx="23">
                    <c:v>0.29284893011204399</c:v>
                  </c:pt>
                  <c:pt idx="24">
                    <c:v>0.13047022395490501</c:v>
                  </c:pt>
                </c:numCache>
              </c:numRef>
            </c:plus>
            <c:minus>
              <c:numRef>
                <c:f>'Summary Data &amp; Graphs'!$H$86:$H$110</c:f>
                <c:numCache>
                  <c:formatCode>General</c:formatCode>
                  <c:ptCount val="25"/>
                  <c:pt idx="0">
                    <c:v>0.23666424200252101</c:v>
                  </c:pt>
                  <c:pt idx="1">
                    <c:v>0.41849645842502098</c:v>
                  </c:pt>
                  <c:pt idx="2">
                    <c:v>0.152220965120519</c:v>
                  </c:pt>
                  <c:pt idx="4">
                    <c:v>8.0736195930532495E-2</c:v>
                  </c:pt>
                  <c:pt idx="5">
                    <c:v>0.12423096769056099</c:v>
                  </c:pt>
                  <c:pt idx="6">
                    <c:v>0.194958970042417</c:v>
                  </c:pt>
                  <c:pt idx="7">
                    <c:v>3.0844853033815602E-2</c:v>
                  </c:pt>
                  <c:pt idx="8">
                    <c:v>3.2885312633183998E-2</c:v>
                  </c:pt>
                  <c:pt idx="9">
                    <c:v>7.0805298625105095E-2</c:v>
                  </c:pt>
                  <c:pt idx="10">
                    <c:v>5.31886525913179E-2</c:v>
                  </c:pt>
                  <c:pt idx="11">
                    <c:v>5.4719800617666702E-2</c:v>
                  </c:pt>
                  <c:pt idx="12">
                    <c:v>7.5102494069002906E-2</c:v>
                  </c:pt>
                  <c:pt idx="13">
                    <c:v>0.323549068921547</c:v>
                  </c:pt>
                  <c:pt idx="14">
                    <c:v>0.22076760027987199</c:v>
                  </c:pt>
                  <c:pt idx="16">
                    <c:v>8.1407683202224496E-2</c:v>
                  </c:pt>
                  <c:pt idx="17">
                    <c:v>0.113112976508204</c:v>
                  </c:pt>
                  <c:pt idx="18">
                    <c:v>0.12744921179552901</c:v>
                  </c:pt>
                  <c:pt idx="19">
                    <c:v>6.1551436034141302E-2</c:v>
                  </c:pt>
                  <c:pt idx="20">
                    <c:v>0.12746040109051099</c:v>
                  </c:pt>
                  <c:pt idx="21">
                    <c:v>4.8984960097865501E-2</c:v>
                  </c:pt>
                  <c:pt idx="22">
                    <c:v>4.3653166647258601E-2</c:v>
                  </c:pt>
                  <c:pt idx="23">
                    <c:v>0.29284893011204399</c:v>
                  </c:pt>
                  <c:pt idx="24">
                    <c:v>0.13047022395490501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Graphs'!$F$86:$F$110</c:f>
              <c:numCache>
                <c:formatCode>0.000000</c:formatCode>
                <c:ptCount val="25"/>
                <c:pt idx="0">
                  <c:v>2.7930985915492998</c:v>
                </c:pt>
                <c:pt idx="1">
                  <c:v>2.0950000000000002</c:v>
                </c:pt>
                <c:pt idx="2">
                  <c:v>1.2430000000000001</c:v>
                </c:pt>
                <c:pt idx="3">
                  <c:v>0.31</c:v>
                </c:pt>
                <c:pt idx="4">
                  <c:v>0.57499999999999996</c:v>
                </c:pt>
                <c:pt idx="5">
                  <c:v>0.69</c:v>
                </c:pt>
                <c:pt idx="6">
                  <c:v>1.177</c:v>
                </c:pt>
                <c:pt idx="7">
                  <c:v>0.383636363636364</c:v>
                </c:pt>
                <c:pt idx="8">
                  <c:v>0.50153846153846204</c:v>
                </c:pt>
                <c:pt idx="9">
                  <c:v>0.61333333333333295</c:v>
                </c:pt>
                <c:pt idx="10">
                  <c:v>0.74020833333333302</c:v>
                </c:pt>
                <c:pt idx="11">
                  <c:v>0.73794117647058799</c:v>
                </c:pt>
                <c:pt idx="12">
                  <c:v>0.66500000000000004</c:v>
                </c:pt>
                <c:pt idx="13">
                  <c:v>1.288</c:v>
                </c:pt>
                <c:pt idx="14">
                  <c:v>0.76500000000000001</c:v>
                </c:pt>
                <c:pt idx="16">
                  <c:v>0.64285714285714302</c:v>
                </c:pt>
                <c:pt idx="17">
                  <c:v>0.44</c:v>
                </c:pt>
                <c:pt idx="18">
                  <c:v>0.62933333333333297</c:v>
                </c:pt>
                <c:pt idx="19">
                  <c:v>0.53642857142857103</c:v>
                </c:pt>
                <c:pt idx="20">
                  <c:v>0.87</c:v>
                </c:pt>
                <c:pt idx="21">
                  <c:v>0.56299999999999994</c:v>
                </c:pt>
                <c:pt idx="22">
                  <c:v>0.416875</c:v>
                </c:pt>
                <c:pt idx="23">
                  <c:v>1.2136363636363601</c:v>
                </c:pt>
                <c:pt idx="24">
                  <c:v>1.0154545454545501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0C0C-4283-9B85-8FFBED5316F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144260024"/>
        <c:axId val="2144266120"/>
      </c:scatterChart>
      <c:valAx>
        <c:axId val="2144260024"/>
        <c:scaling>
          <c:orientation val="minMax"/>
          <c:max val="2021"/>
          <c:min val="1995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Year</a:t>
                </a:r>
              </a:p>
            </c:rich>
          </c:tx>
          <c:layout>
            <c:manualLayout>
              <c:xMode val="edge"/>
              <c:yMode val="edge"/>
              <c:x val="0.520595696014583"/>
              <c:y val="0.8849461001055289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0"/>
        <c:majorTickMark val="in"/>
        <c:minorTickMark val="in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4266120"/>
        <c:crosses val="autoZero"/>
        <c:crossBetween val="midCat"/>
      </c:valAx>
      <c:valAx>
        <c:axId val="2144266120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Soil</a:t>
                </a:r>
                <a:r>
                  <a:rPr lang="en-US" sz="1400" b="0" baseline="0"/>
                  <a:t> Water Cl (mg/L)</a:t>
                </a:r>
                <a:endParaRPr lang="en-US" sz="1400" b="0"/>
              </a:p>
            </c:rich>
          </c:tx>
          <c:layout>
            <c:manualLayout>
              <c:xMode val="edge"/>
              <c:yMode val="edge"/>
              <c:x val="4.06647224600174E-2"/>
              <c:y val="0.2912493153025759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#,##0.0" sourceLinked="0"/>
        <c:majorTickMark val="in"/>
        <c:minorTickMark val="none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4260024"/>
        <c:crosses val="autoZero"/>
        <c:crossBetween val="midCat"/>
        <c:majorUnit val="1"/>
      </c:valAx>
      <c:spPr>
        <a:noFill/>
        <a:ln>
          <a:noFill/>
        </a:ln>
        <a:effectLst/>
      </c:spPr>
    </c:plotArea>
    <c:legend>
      <c:legendPos val="r"/>
      <c:legendEntry>
        <c:idx val="4"/>
        <c:delete val="1"/>
      </c:legendEntry>
      <c:legendEntry>
        <c:idx val="5"/>
        <c:delete val="1"/>
      </c:legendEntry>
      <c:legendEntry>
        <c:idx val="6"/>
        <c:delete val="1"/>
      </c:legendEntry>
      <c:legendEntry>
        <c:idx val="7"/>
        <c:delete val="1"/>
      </c:legendEntry>
      <c:layout>
        <c:manualLayout>
          <c:xMode val="edge"/>
          <c:yMode val="edge"/>
          <c:x val="0.7633176410335526"/>
          <c:y val="0.13302102979407368"/>
          <c:w val="0.131626218623559"/>
          <c:h val="0.20109537208842099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/>
              <a:t>LTSP Lysimeter Na</a:t>
            </a:r>
          </a:p>
        </c:rich>
      </c:tx>
      <c:layout>
        <c:manualLayout>
          <c:xMode val="edge"/>
          <c:yMode val="edge"/>
          <c:x val="0.37322259025322801"/>
          <c:y val="2.529887323592440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0.14611379436817901"/>
          <c:y val="0.1264830819786"/>
          <c:w val="0.79928239465249296"/>
          <c:h val="0.67712605139302595"/>
        </c:manualLayout>
      </c:layout>
      <c:scatterChart>
        <c:scatterStyle val="lineMarker"/>
        <c:varyColors val="0"/>
        <c:ser>
          <c:idx val="0"/>
          <c:order val="0"/>
          <c:tx>
            <c:v>UNCUT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tx1"/>
                </a:solidFill>
                <a:prstDash val="solid"/>
              </a:ln>
              <a:effectLst/>
            </c:spPr>
            <c:trendlineType val="poly"/>
            <c:order val="5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Graphs'!$T$11:$T$35</c:f>
                <c:numCache>
                  <c:formatCode>General</c:formatCode>
                  <c:ptCount val="25"/>
                  <c:pt idx="0">
                    <c:v>2.2414692529206501E-2</c:v>
                  </c:pt>
                  <c:pt idx="1">
                    <c:v>0.16024850943171501</c:v>
                  </c:pt>
                  <c:pt idx="2">
                    <c:v>2.5591417212038801E-2</c:v>
                  </c:pt>
                  <c:pt idx="3">
                    <c:v>4.9074772881118202E-2</c:v>
                  </c:pt>
                  <c:pt idx="4">
                    <c:v>8.8666666666666699E-2</c:v>
                  </c:pt>
                  <c:pt idx="5">
                    <c:v>2.7618491680192699E-2</c:v>
                  </c:pt>
                  <c:pt idx="6">
                    <c:v>2.5215107186660601E-2</c:v>
                  </c:pt>
                  <c:pt idx="7">
                    <c:v>4.35647926250382E-2</c:v>
                  </c:pt>
                  <c:pt idx="8">
                    <c:v>0.165873634131528</c:v>
                  </c:pt>
                  <c:pt idx="9">
                    <c:v>8.5893991511500796E-3</c:v>
                  </c:pt>
                  <c:pt idx="10">
                    <c:v>4.3612935267021001E-2</c:v>
                  </c:pt>
                  <c:pt idx="11">
                    <c:v>4.6765992781166103E-2</c:v>
                  </c:pt>
                  <c:pt idx="12">
                    <c:v>9.0531762382050199E-2</c:v>
                  </c:pt>
                  <c:pt idx="13">
                    <c:v>3.0550504633038902E-2</c:v>
                  </c:pt>
                  <c:pt idx="14">
                    <c:v>0.04</c:v>
                  </c:pt>
                  <c:pt idx="18">
                    <c:v>5.3785287420047699E-2</c:v>
                  </c:pt>
                  <c:pt idx="19">
                    <c:v>1.7996273995247801E-2</c:v>
                  </c:pt>
                  <c:pt idx="20">
                    <c:v>1.5689290811054701E-2</c:v>
                  </c:pt>
                  <c:pt idx="21">
                    <c:v>1.0047996653390699E-2</c:v>
                  </c:pt>
                  <c:pt idx="22">
                    <c:v>1.3632070031118999E-2</c:v>
                  </c:pt>
                  <c:pt idx="23">
                    <c:v>2.35894591933349E-2</c:v>
                  </c:pt>
                  <c:pt idx="24">
                    <c:v>1.49409612552982E-2</c:v>
                  </c:pt>
                </c:numCache>
              </c:numRef>
            </c:plus>
            <c:minus>
              <c:numRef>
                <c:f>'Summary Data &amp; Graphs'!$T$11:$T$35</c:f>
                <c:numCache>
                  <c:formatCode>General</c:formatCode>
                  <c:ptCount val="25"/>
                  <c:pt idx="0">
                    <c:v>2.2414692529206501E-2</c:v>
                  </c:pt>
                  <c:pt idx="1">
                    <c:v>0.16024850943171501</c:v>
                  </c:pt>
                  <c:pt idx="2">
                    <c:v>2.5591417212038801E-2</c:v>
                  </c:pt>
                  <c:pt idx="3">
                    <c:v>4.9074772881118202E-2</c:v>
                  </c:pt>
                  <c:pt idx="4">
                    <c:v>8.8666666666666699E-2</c:v>
                  </c:pt>
                  <c:pt idx="5">
                    <c:v>2.7618491680192699E-2</c:v>
                  </c:pt>
                  <c:pt idx="6">
                    <c:v>2.5215107186660601E-2</c:v>
                  </c:pt>
                  <c:pt idx="7">
                    <c:v>4.35647926250382E-2</c:v>
                  </c:pt>
                  <c:pt idx="8">
                    <c:v>0.165873634131528</c:v>
                  </c:pt>
                  <c:pt idx="9">
                    <c:v>8.5893991511500796E-3</c:v>
                  </c:pt>
                  <c:pt idx="10">
                    <c:v>4.3612935267021001E-2</c:v>
                  </c:pt>
                  <c:pt idx="11">
                    <c:v>4.6765992781166103E-2</c:v>
                  </c:pt>
                  <c:pt idx="12">
                    <c:v>9.0531762382050199E-2</c:v>
                  </c:pt>
                  <c:pt idx="13">
                    <c:v>3.0550504633038902E-2</c:v>
                  </c:pt>
                  <c:pt idx="14">
                    <c:v>0.04</c:v>
                  </c:pt>
                  <c:pt idx="18">
                    <c:v>5.3785287420047699E-2</c:v>
                  </c:pt>
                  <c:pt idx="19">
                    <c:v>1.7996273995247801E-2</c:v>
                  </c:pt>
                  <c:pt idx="20">
                    <c:v>1.5689290811054701E-2</c:v>
                  </c:pt>
                  <c:pt idx="21">
                    <c:v>1.0047996653390699E-2</c:v>
                  </c:pt>
                  <c:pt idx="22">
                    <c:v>1.3632070031118999E-2</c:v>
                  </c:pt>
                  <c:pt idx="23">
                    <c:v>2.35894591933349E-2</c:v>
                  </c:pt>
                  <c:pt idx="24">
                    <c:v>1.49409612552982E-2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Graphs'!$R$11:$R$35</c:f>
              <c:numCache>
                <c:formatCode>0.000000</c:formatCode>
                <c:ptCount val="25"/>
                <c:pt idx="0">
                  <c:v>0.62196428571428597</c:v>
                </c:pt>
                <c:pt idx="1">
                  <c:v>0.83823529411764697</c:v>
                </c:pt>
                <c:pt idx="2">
                  <c:v>0.34666666666666701</c:v>
                </c:pt>
                <c:pt idx="3">
                  <c:v>0.35499999999999998</c:v>
                </c:pt>
                <c:pt idx="4">
                  <c:v>0.51200000000000001</c:v>
                </c:pt>
                <c:pt idx="5">
                  <c:v>0.42097560975609799</c:v>
                </c:pt>
                <c:pt idx="6">
                  <c:v>0.49625000000000002</c:v>
                </c:pt>
                <c:pt idx="7">
                  <c:v>0.46571428571428602</c:v>
                </c:pt>
                <c:pt idx="8">
                  <c:v>0.73375000000000001</c:v>
                </c:pt>
                <c:pt idx="9">
                  <c:v>0.32400000000000001</c:v>
                </c:pt>
                <c:pt idx="10">
                  <c:v>0.478333333333333</c:v>
                </c:pt>
                <c:pt idx="11">
                  <c:v>0.34916666666666701</c:v>
                </c:pt>
                <c:pt idx="12">
                  <c:v>0.36599999999999999</c:v>
                </c:pt>
                <c:pt idx="13">
                  <c:v>0.27</c:v>
                </c:pt>
                <c:pt idx="14">
                  <c:v>0.31</c:v>
                </c:pt>
                <c:pt idx="16">
                  <c:v>0.34</c:v>
                </c:pt>
                <c:pt idx="17">
                  <c:v>0.32</c:v>
                </c:pt>
                <c:pt idx="18">
                  <c:v>0.36</c:v>
                </c:pt>
                <c:pt idx="19">
                  <c:v>0.37461538461538502</c:v>
                </c:pt>
                <c:pt idx="20">
                  <c:v>0.36</c:v>
                </c:pt>
                <c:pt idx="21">
                  <c:v>0.36944444444444402</c:v>
                </c:pt>
                <c:pt idx="22">
                  <c:v>0.33</c:v>
                </c:pt>
                <c:pt idx="23">
                  <c:v>0.30571428571428599</c:v>
                </c:pt>
                <c:pt idx="24">
                  <c:v>0.30333333333333301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AD88-4C59-8D76-5942C3A5576D}"/>
            </c:ext>
          </c:extLst>
        </c:ser>
        <c:ser>
          <c:idx val="1"/>
          <c:order val="1"/>
          <c:tx>
            <c:v>WT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2"/>
                </a:solidFill>
                <a:prstDash val="solid"/>
              </a:ln>
              <a:effectLst/>
            </c:spPr>
            <c:trendlineType val="poly"/>
            <c:order val="5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Graphs'!$T$36:$T$60</c:f>
                <c:numCache>
                  <c:formatCode>General</c:formatCode>
                  <c:ptCount val="25"/>
                  <c:pt idx="0">
                    <c:v>2.7523835326421199E-2</c:v>
                  </c:pt>
                  <c:pt idx="1">
                    <c:v>0.179112429293492</c:v>
                  </c:pt>
                  <c:pt idx="2">
                    <c:v>4.1579988738705199E-2</c:v>
                  </c:pt>
                  <c:pt idx="4">
                    <c:v>3.6756229515053203E-2</c:v>
                  </c:pt>
                  <c:pt idx="5">
                    <c:v>5.7178597146700802E-2</c:v>
                  </c:pt>
                  <c:pt idx="6">
                    <c:v>4.37157747903116E-2</c:v>
                  </c:pt>
                  <c:pt idx="7">
                    <c:v>3.5453811592130097E-2</c:v>
                  </c:pt>
                  <c:pt idx="8">
                    <c:v>4.3087726820601399E-2</c:v>
                  </c:pt>
                  <c:pt idx="9">
                    <c:v>2.9613963633820801E-2</c:v>
                  </c:pt>
                  <c:pt idx="10">
                    <c:v>1.8866834514310999E-2</c:v>
                  </c:pt>
                  <c:pt idx="11">
                    <c:v>1.7716279780811101E-2</c:v>
                  </c:pt>
                  <c:pt idx="12">
                    <c:v>2.7528621139544698E-2</c:v>
                  </c:pt>
                  <c:pt idx="13">
                    <c:v>2.1788303254961301E-2</c:v>
                  </c:pt>
                  <c:pt idx="14">
                    <c:v>3.4058772731852802E-2</c:v>
                  </c:pt>
                  <c:pt idx="16">
                    <c:v>4.1315880389828197E-2</c:v>
                  </c:pt>
                  <c:pt idx="17">
                    <c:v>2.12968006754128E-2</c:v>
                  </c:pt>
                  <c:pt idx="18">
                    <c:v>2.1832100792182101E-2</c:v>
                  </c:pt>
                  <c:pt idx="19">
                    <c:v>2.1005951537600001E-2</c:v>
                  </c:pt>
                  <c:pt idx="20">
                    <c:v>1.0792752961293801E-2</c:v>
                  </c:pt>
                  <c:pt idx="21">
                    <c:v>1.10037907232047E-2</c:v>
                  </c:pt>
                  <c:pt idx="22">
                    <c:v>1.03218061665429E-2</c:v>
                  </c:pt>
                  <c:pt idx="23">
                    <c:v>1.71683746004027E-2</c:v>
                  </c:pt>
                  <c:pt idx="24">
                    <c:v>1.1521354840339001E-2</c:v>
                  </c:pt>
                </c:numCache>
              </c:numRef>
            </c:plus>
            <c:minus>
              <c:numRef>
                <c:f>'Summary Data &amp; Graphs'!$T$36:$T$60</c:f>
                <c:numCache>
                  <c:formatCode>General</c:formatCode>
                  <c:ptCount val="25"/>
                  <c:pt idx="0">
                    <c:v>2.7523835326421199E-2</c:v>
                  </c:pt>
                  <c:pt idx="1">
                    <c:v>0.179112429293492</c:v>
                  </c:pt>
                  <c:pt idx="2">
                    <c:v>4.1579988738705199E-2</c:v>
                  </c:pt>
                  <c:pt idx="4">
                    <c:v>3.6756229515053203E-2</c:v>
                  </c:pt>
                  <c:pt idx="5">
                    <c:v>5.7178597146700802E-2</c:v>
                  </c:pt>
                  <c:pt idx="6">
                    <c:v>4.37157747903116E-2</c:v>
                  </c:pt>
                  <c:pt idx="7">
                    <c:v>3.5453811592130097E-2</c:v>
                  </c:pt>
                  <c:pt idx="8">
                    <c:v>4.3087726820601399E-2</c:v>
                  </c:pt>
                  <c:pt idx="9">
                    <c:v>2.9613963633820801E-2</c:v>
                  </c:pt>
                  <c:pt idx="10">
                    <c:v>1.8866834514310999E-2</c:v>
                  </c:pt>
                  <c:pt idx="11">
                    <c:v>1.7716279780811101E-2</c:v>
                  </c:pt>
                  <c:pt idx="12">
                    <c:v>2.7528621139544698E-2</c:v>
                  </c:pt>
                  <c:pt idx="13">
                    <c:v>2.1788303254961301E-2</c:v>
                  </c:pt>
                  <c:pt idx="14">
                    <c:v>3.4058772731852802E-2</c:v>
                  </c:pt>
                  <c:pt idx="16">
                    <c:v>4.1315880389828197E-2</c:v>
                  </c:pt>
                  <c:pt idx="17">
                    <c:v>2.12968006754128E-2</c:v>
                  </c:pt>
                  <c:pt idx="18">
                    <c:v>2.1832100792182101E-2</c:v>
                  </c:pt>
                  <c:pt idx="19">
                    <c:v>2.1005951537600001E-2</c:v>
                  </c:pt>
                  <c:pt idx="20">
                    <c:v>1.0792752961293801E-2</c:v>
                  </c:pt>
                  <c:pt idx="21">
                    <c:v>1.10037907232047E-2</c:v>
                  </c:pt>
                  <c:pt idx="22">
                    <c:v>1.03218061665429E-2</c:v>
                  </c:pt>
                  <c:pt idx="23">
                    <c:v>1.71683746004027E-2</c:v>
                  </c:pt>
                  <c:pt idx="24">
                    <c:v>1.1521354840339001E-2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Graphs'!$R$36:$R$60</c:f>
              <c:numCache>
                <c:formatCode>0.000000</c:formatCode>
                <c:ptCount val="25"/>
                <c:pt idx="0">
                  <c:v>0.72462499999999996</c:v>
                </c:pt>
                <c:pt idx="1">
                  <c:v>1.43307692307692</c:v>
                </c:pt>
                <c:pt idx="2">
                  <c:v>0.58615384615384603</c:v>
                </c:pt>
                <c:pt idx="3">
                  <c:v>0.42</c:v>
                </c:pt>
                <c:pt idx="4">
                  <c:v>0.40285714285714302</c:v>
                </c:pt>
                <c:pt idx="5">
                  <c:v>0.508636363636364</c:v>
                </c:pt>
                <c:pt idx="6">
                  <c:v>0.56299999999999994</c:v>
                </c:pt>
                <c:pt idx="7">
                  <c:v>0.50324999999999998</c:v>
                </c:pt>
                <c:pt idx="8">
                  <c:v>0.47741935483871001</c:v>
                </c:pt>
                <c:pt idx="9">
                  <c:v>0.36149999999999999</c:v>
                </c:pt>
                <c:pt idx="10">
                  <c:v>0.35109589041095901</c:v>
                </c:pt>
                <c:pt idx="11">
                  <c:v>0.34378378378378399</c:v>
                </c:pt>
                <c:pt idx="12">
                  <c:v>0.32944444444444398</c:v>
                </c:pt>
                <c:pt idx="13">
                  <c:v>0.26733333333333298</c:v>
                </c:pt>
                <c:pt idx="14">
                  <c:v>0.33</c:v>
                </c:pt>
                <c:pt idx="16">
                  <c:v>0.339230769230769</c:v>
                </c:pt>
                <c:pt idx="17">
                  <c:v>0.32090909090909098</c:v>
                </c:pt>
                <c:pt idx="18">
                  <c:v>0.354375</c:v>
                </c:pt>
                <c:pt idx="19">
                  <c:v>0.32750000000000001</c:v>
                </c:pt>
                <c:pt idx="20">
                  <c:v>0.3</c:v>
                </c:pt>
                <c:pt idx="21">
                  <c:v>0.30684210526315803</c:v>
                </c:pt>
                <c:pt idx="22">
                  <c:v>0.25866666666666699</c:v>
                </c:pt>
                <c:pt idx="23">
                  <c:v>0.25444444444444397</c:v>
                </c:pt>
                <c:pt idx="24">
                  <c:v>0.25615384615384601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AD88-4C59-8D76-5942C3A5576D}"/>
            </c:ext>
          </c:extLst>
        </c:ser>
        <c:ser>
          <c:idx val="2"/>
          <c:order val="2"/>
          <c:tx>
            <c:v>WT+NS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3"/>
                </a:solidFill>
                <a:prstDash val="solid"/>
              </a:ln>
              <a:effectLst/>
            </c:spPr>
            <c:trendlineType val="poly"/>
            <c:order val="5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Graphs'!$T$61:$T$85</c:f>
                <c:numCache>
                  <c:formatCode>General</c:formatCode>
                  <c:ptCount val="25"/>
                  <c:pt idx="0">
                    <c:v>4.2141329112970402E-2</c:v>
                  </c:pt>
                  <c:pt idx="1">
                    <c:v>0.100563561130837</c:v>
                  </c:pt>
                  <c:pt idx="2">
                    <c:v>4.9153953158531501E-2</c:v>
                  </c:pt>
                  <c:pt idx="5">
                    <c:v>8.1316330949031096E-2</c:v>
                  </c:pt>
                  <c:pt idx="6">
                    <c:v>7.9483879339334804E-2</c:v>
                  </c:pt>
                  <c:pt idx="7">
                    <c:v>9.7440021670406302E-2</c:v>
                  </c:pt>
                  <c:pt idx="8">
                    <c:v>0.14370792494515799</c:v>
                  </c:pt>
                  <c:pt idx="9">
                    <c:v>1.4166966783535699E-2</c:v>
                  </c:pt>
                  <c:pt idx="10">
                    <c:v>1.11216733137073E-2</c:v>
                  </c:pt>
                  <c:pt idx="11">
                    <c:v>1.4920478868158799E-2</c:v>
                  </c:pt>
                  <c:pt idx="12">
                    <c:v>3.4891199941150398E-2</c:v>
                  </c:pt>
                  <c:pt idx="13">
                    <c:v>2.70185121722126E-2</c:v>
                  </c:pt>
                  <c:pt idx="14">
                    <c:v>5.1127292124656901E-2</c:v>
                  </c:pt>
                  <c:pt idx="16">
                    <c:v>6.0138728508895699E-2</c:v>
                  </c:pt>
                  <c:pt idx="17">
                    <c:v>4.85180378828328E-2</c:v>
                  </c:pt>
                  <c:pt idx="18">
                    <c:v>9.8215367959405206E-2</c:v>
                  </c:pt>
                  <c:pt idx="19">
                    <c:v>2.7816861393366799E-2</c:v>
                  </c:pt>
                  <c:pt idx="20">
                    <c:v>5.3742574368955999E-2</c:v>
                  </c:pt>
                  <c:pt idx="21">
                    <c:v>4.8100151428805797E-2</c:v>
                  </c:pt>
                  <c:pt idx="22">
                    <c:v>5.42276213809431E-2</c:v>
                  </c:pt>
                  <c:pt idx="23">
                    <c:v>6.5703693264853702E-2</c:v>
                  </c:pt>
                  <c:pt idx="24">
                    <c:v>4.5084048493579498E-2</c:v>
                  </c:pt>
                </c:numCache>
              </c:numRef>
            </c:plus>
            <c:minus>
              <c:numRef>
                <c:f>'Summary Data &amp; Graphs'!$T$61:$T$85</c:f>
                <c:numCache>
                  <c:formatCode>General</c:formatCode>
                  <c:ptCount val="25"/>
                  <c:pt idx="0">
                    <c:v>4.2141329112970402E-2</c:v>
                  </c:pt>
                  <c:pt idx="1">
                    <c:v>0.100563561130837</c:v>
                  </c:pt>
                  <c:pt idx="2">
                    <c:v>4.9153953158531501E-2</c:v>
                  </c:pt>
                  <c:pt idx="5">
                    <c:v>8.1316330949031096E-2</c:v>
                  </c:pt>
                  <c:pt idx="6">
                    <c:v>7.9483879339334804E-2</c:v>
                  </c:pt>
                  <c:pt idx="7">
                    <c:v>9.7440021670406302E-2</c:v>
                  </c:pt>
                  <c:pt idx="8">
                    <c:v>0.14370792494515799</c:v>
                  </c:pt>
                  <c:pt idx="9">
                    <c:v>1.4166966783535699E-2</c:v>
                  </c:pt>
                  <c:pt idx="10">
                    <c:v>1.11216733137073E-2</c:v>
                  </c:pt>
                  <c:pt idx="11">
                    <c:v>1.4920478868158799E-2</c:v>
                  </c:pt>
                  <c:pt idx="12">
                    <c:v>3.4891199941150398E-2</c:v>
                  </c:pt>
                  <c:pt idx="13">
                    <c:v>2.70185121722126E-2</c:v>
                  </c:pt>
                  <c:pt idx="14">
                    <c:v>5.1127292124656901E-2</c:v>
                  </c:pt>
                  <c:pt idx="16">
                    <c:v>6.0138728508895699E-2</c:v>
                  </c:pt>
                  <c:pt idx="17">
                    <c:v>4.85180378828328E-2</c:v>
                  </c:pt>
                  <c:pt idx="18">
                    <c:v>9.8215367959405206E-2</c:v>
                  </c:pt>
                  <c:pt idx="19">
                    <c:v>2.7816861393366799E-2</c:v>
                  </c:pt>
                  <c:pt idx="20">
                    <c:v>5.3742574368955999E-2</c:v>
                  </c:pt>
                  <c:pt idx="21">
                    <c:v>4.8100151428805797E-2</c:v>
                  </c:pt>
                  <c:pt idx="22">
                    <c:v>5.42276213809431E-2</c:v>
                  </c:pt>
                  <c:pt idx="23">
                    <c:v>6.5703693264853702E-2</c:v>
                  </c:pt>
                  <c:pt idx="24">
                    <c:v>4.5084048493579498E-2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Graphs'!$R$61:$R$85</c:f>
              <c:numCache>
                <c:formatCode>0.000000</c:formatCode>
                <c:ptCount val="25"/>
                <c:pt idx="0">
                  <c:v>0.68608695652173901</c:v>
                </c:pt>
                <c:pt idx="1">
                  <c:v>1.1614285714285699</c:v>
                </c:pt>
                <c:pt idx="2">
                  <c:v>0.36166666666666702</c:v>
                </c:pt>
                <c:pt idx="5">
                  <c:v>0.61888888888888904</c:v>
                </c:pt>
                <c:pt idx="6">
                  <c:v>0.68714285714285706</c:v>
                </c:pt>
                <c:pt idx="7">
                  <c:v>0.495714285714286</c:v>
                </c:pt>
                <c:pt idx="8">
                  <c:v>0.55956521739130405</c:v>
                </c:pt>
                <c:pt idx="9">
                  <c:v>0.31380952380952398</c:v>
                </c:pt>
                <c:pt idx="10">
                  <c:v>0.35319148936170203</c:v>
                </c:pt>
                <c:pt idx="11">
                  <c:v>0.34799999999999998</c:v>
                </c:pt>
                <c:pt idx="12">
                  <c:v>0.29875000000000002</c:v>
                </c:pt>
                <c:pt idx="13">
                  <c:v>0.28000000000000003</c:v>
                </c:pt>
                <c:pt idx="14">
                  <c:v>0.34799999999999998</c:v>
                </c:pt>
                <c:pt idx="16">
                  <c:v>0.39</c:v>
                </c:pt>
                <c:pt idx="17">
                  <c:v>0.38800000000000001</c:v>
                </c:pt>
                <c:pt idx="18">
                  <c:v>0.51285714285714301</c:v>
                </c:pt>
                <c:pt idx="19">
                  <c:v>0.38066666666666699</c:v>
                </c:pt>
                <c:pt idx="20">
                  <c:v>0.50846153846153896</c:v>
                </c:pt>
                <c:pt idx="21">
                  <c:v>0.54235294117647004</c:v>
                </c:pt>
                <c:pt idx="22">
                  <c:v>0.45333333333333298</c:v>
                </c:pt>
                <c:pt idx="23">
                  <c:v>0.41555555555555601</c:v>
                </c:pt>
                <c:pt idx="24">
                  <c:v>0.42799999999999999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AD88-4C59-8D76-5942C3A5576D}"/>
            </c:ext>
          </c:extLst>
        </c:ser>
        <c:ser>
          <c:idx val="3"/>
          <c:order val="3"/>
          <c:tx>
            <c:v>WT+NS+LIME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4"/>
                </a:solidFill>
                <a:prstDash val="solid"/>
              </a:ln>
              <a:effectLst/>
            </c:spPr>
            <c:trendlineType val="poly"/>
            <c:order val="5"/>
            <c:dispRSqr val="0"/>
            <c:dispEq val="0"/>
          </c:trendline>
          <c:errBars>
            <c:errDir val="y"/>
            <c:errBarType val="both"/>
            <c:errValType val="cust"/>
            <c:noEndCap val="0"/>
            <c:plus>
              <c:numRef>
                <c:f>'Summary Data &amp; Graphs'!$T$86:$T$110</c:f>
                <c:numCache>
                  <c:formatCode>General</c:formatCode>
                  <c:ptCount val="25"/>
                  <c:pt idx="0">
                    <c:v>3.8854330973882502E-2</c:v>
                  </c:pt>
                  <c:pt idx="1">
                    <c:v>0.114174052593898</c:v>
                  </c:pt>
                  <c:pt idx="2">
                    <c:v>0.111307382205015</c:v>
                  </c:pt>
                  <c:pt idx="4">
                    <c:v>0.12747330875302701</c:v>
                  </c:pt>
                  <c:pt idx="5">
                    <c:v>0.21124498679127099</c:v>
                  </c:pt>
                  <c:pt idx="6">
                    <c:v>0.159609245067794</c:v>
                  </c:pt>
                  <c:pt idx="7">
                    <c:v>4.5195626205410303E-2</c:v>
                  </c:pt>
                  <c:pt idx="8">
                    <c:v>6.8161529346400601E-2</c:v>
                  </c:pt>
                  <c:pt idx="9">
                    <c:v>2.8361390498971299E-2</c:v>
                  </c:pt>
                  <c:pt idx="10">
                    <c:v>1.82524610536598E-2</c:v>
                  </c:pt>
                  <c:pt idx="11">
                    <c:v>4.0491113229978198E-2</c:v>
                  </c:pt>
                  <c:pt idx="12">
                    <c:v>8.8792925807574294E-2</c:v>
                  </c:pt>
                  <c:pt idx="13">
                    <c:v>5.1710733895391603E-2</c:v>
                  </c:pt>
                  <c:pt idx="14">
                    <c:v>0.14706007842601801</c:v>
                  </c:pt>
                  <c:pt idx="16">
                    <c:v>4.5602541998606798E-2</c:v>
                  </c:pt>
                  <c:pt idx="17">
                    <c:v>3.4017496713377199E-2</c:v>
                  </c:pt>
                  <c:pt idx="18">
                    <c:v>1.8340691164210599E-2</c:v>
                  </c:pt>
                  <c:pt idx="19">
                    <c:v>2.8292595455592501E-2</c:v>
                  </c:pt>
                  <c:pt idx="20">
                    <c:v>1.9419559965719299E-2</c:v>
                  </c:pt>
                  <c:pt idx="21">
                    <c:v>2.7178503502429601E-2</c:v>
                  </c:pt>
                  <c:pt idx="22">
                    <c:v>3.34909036157581E-2</c:v>
                  </c:pt>
                  <c:pt idx="23">
                    <c:v>2.0582428516488602E-2</c:v>
                  </c:pt>
                  <c:pt idx="24">
                    <c:v>4.5496344417677102E-2</c:v>
                  </c:pt>
                </c:numCache>
              </c:numRef>
            </c:plus>
            <c:minus>
              <c:numRef>
                <c:f>'Summary Data &amp; Graphs'!$T$86:$T$110</c:f>
                <c:numCache>
                  <c:formatCode>General</c:formatCode>
                  <c:ptCount val="25"/>
                  <c:pt idx="0">
                    <c:v>3.8854330973882502E-2</c:v>
                  </c:pt>
                  <c:pt idx="1">
                    <c:v>0.114174052593898</c:v>
                  </c:pt>
                  <c:pt idx="2">
                    <c:v>0.111307382205015</c:v>
                  </c:pt>
                  <c:pt idx="4">
                    <c:v>0.12747330875302701</c:v>
                  </c:pt>
                  <c:pt idx="5">
                    <c:v>0.21124498679127099</c:v>
                  </c:pt>
                  <c:pt idx="6">
                    <c:v>0.159609245067794</c:v>
                  </c:pt>
                  <c:pt idx="7">
                    <c:v>4.5195626205410303E-2</c:v>
                  </c:pt>
                  <c:pt idx="8">
                    <c:v>6.8161529346400601E-2</c:v>
                  </c:pt>
                  <c:pt idx="9">
                    <c:v>2.8361390498971299E-2</c:v>
                  </c:pt>
                  <c:pt idx="10">
                    <c:v>1.82524610536598E-2</c:v>
                  </c:pt>
                  <c:pt idx="11">
                    <c:v>4.0491113229978198E-2</c:v>
                  </c:pt>
                  <c:pt idx="12">
                    <c:v>8.8792925807574294E-2</c:v>
                  </c:pt>
                  <c:pt idx="13">
                    <c:v>5.1710733895391603E-2</c:v>
                  </c:pt>
                  <c:pt idx="14">
                    <c:v>0.14706007842601801</c:v>
                  </c:pt>
                  <c:pt idx="16">
                    <c:v>4.5602541998606798E-2</c:v>
                  </c:pt>
                  <c:pt idx="17">
                    <c:v>3.4017496713377199E-2</c:v>
                  </c:pt>
                  <c:pt idx="18">
                    <c:v>1.8340691164210599E-2</c:v>
                  </c:pt>
                  <c:pt idx="19">
                    <c:v>2.8292595455592501E-2</c:v>
                  </c:pt>
                  <c:pt idx="20">
                    <c:v>1.9419559965719299E-2</c:v>
                  </c:pt>
                  <c:pt idx="21">
                    <c:v>2.7178503502429601E-2</c:v>
                  </c:pt>
                  <c:pt idx="22">
                    <c:v>3.34909036157581E-2</c:v>
                  </c:pt>
                  <c:pt idx="23">
                    <c:v>2.0582428516488602E-2</c:v>
                  </c:pt>
                  <c:pt idx="24">
                    <c:v>4.5496344417677102E-2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'Summary Data &amp; Graphs'!$A$11:$A$35</c:f>
              <c:numCache>
                <c:formatCode>General</c:formatCode>
                <c:ptCount val="25"/>
                <c:pt idx="0">
                  <c:v>1996</c:v>
                </c:pt>
                <c:pt idx="1">
                  <c:v>1997</c:v>
                </c:pt>
                <c:pt idx="2">
                  <c:v>1998</c:v>
                </c:pt>
                <c:pt idx="3">
                  <c:v>1999</c:v>
                </c:pt>
                <c:pt idx="4">
                  <c:v>2000</c:v>
                </c:pt>
                <c:pt idx="5">
                  <c:v>2001</c:v>
                </c:pt>
                <c:pt idx="6">
                  <c:v>2002</c:v>
                </c:pt>
                <c:pt idx="7">
                  <c:v>2003</c:v>
                </c:pt>
                <c:pt idx="8">
                  <c:v>2004</c:v>
                </c:pt>
                <c:pt idx="9">
                  <c:v>2005</c:v>
                </c:pt>
                <c:pt idx="10">
                  <c:v>2006</c:v>
                </c:pt>
                <c:pt idx="11">
                  <c:v>2007</c:v>
                </c:pt>
                <c:pt idx="12">
                  <c:v>2008</c:v>
                </c:pt>
                <c:pt idx="13">
                  <c:v>2009</c:v>
                </c:pt>
                <c:pt idx="14">
                  <c:v>2010</c:v>
                </c:pt>
                <c:pt idx="15">
                  <c:v>2011</c:v>
                </c:pt>
                <c:pt idx="16">
                  <c:v>2012</c:v>
                </c:pt>
                <c:pt idx="17">
                  <c:v>2013</c:v>
                </c:pt>
                <c:pt idx="18">
                  <c:v>2014</c:v>
                </c:pt>
                <c:pt idx="19">
                  <c:v>2015</c:v>
                </c:pt>
                <c:pt idx="20">
                  <c:v>2016</c:v>
                </c:pt>
                <c:pt idx="21">
                  <c:v>2017</c:v>
                </c:pt>
                <c:pt idx="22">
                  <c:v>2018</c:v>
                </c:pt>
                <c:pt idx="23">
                  <c:v>2019</c:v>
                </c:pt>
                <c:pt idx="24">
                  <c:v>2020</c:v>
                </c:pt>
              </c:numCache>
            </c:numRef>
          </c:xVal>
          <c:yVal>
            <c:numRef>
              <c:f>'Summary Data &amp; Graphs'!$R$86:$R$110</c:f>
              <c:numCache>
                <c:formatCode>0.000000</c:formatCode>
                <c:ptCount val="25"/>
                <c:pt idx="0">
                  <c:v>0.737792207792208</c:v>
                </c:pt>
                <c:pt idx="1">
                  <c:v>0.94499999999999995</c:v>
                </c:pt>
                <c:pt idx="2">
                  <c:v>0.51400000000000001</c:v>
                </c:pt>
                <c:pt idx="3">
                  <c:v>0.32</c:v>
                </c:pt>
                <c:pt idx="4">
                  <c:v>0.55833333333333302</c:v>
                </c:pt>
                <c:pt idx="5">
                  <c:v>0.66666666666666696</c:v>
                </c:pt>
                <c:pt idx="6">
                  <c:v>0.80200000000000005</c:v>
                </c:pt>
                <c:pt idx="7">
                  <c:v>0.43909090909090898</c:v>
                </c:pt>
                <c:pt idx="8">
                  <c:v>0.42961538461538501</c:v>
                </c:pt>
                <c:pt idx="9">
                  <c:v>0.29222222222222199</c:v>
                </c:pt>
                <c:pt idx="10">
                  <c:v>0.37791666666666701</c:v>
                </c:pt>
                <c:pt idx="11">
                  <c:v>0.40882352941176497</c:v>
                </c:pt>
                <c:pt idx="12">
                  <c:v>0.59642857142857097</c:v>
                </c:pt>
                <c:pt idx="13">
                  <c:v>0.42799999999999999</c:v>
                </c:pt>
                <c:pt idx="14">
                  <c:v>0.61</c:v>
                </c:pt>
                <c:pt idx="16">
                  <c:v>0.437142857142857</c:v>
                </c:pt>
                <c:pt idx="17">
                  <c:v>0.43909090909090898</c:v>
                </c:pt>
                <c:pt idx="18">
                  <c:v>0.38200000000000001</c:v>
                </c:pt>
                <c:pt idx="19">
                  <c:v>0.35285714285714298</c:v>
                </c:pt>
                <c:pt idx="20">
                  <c:v>0.40785714285714297</c:v>
                </c:pt>
                <c:pt idx="21">
                  <c:v>0.40949999999999998</c:v>
                </c:pt>
                <c:pt idx="22">
                  <c:v>0.32437500000000002</c:v>
                </c:pt>
                <c:pt idx="23">
                  <c:v>0.36</c:v>
                </c:pt>
                <c:pt idx="24">
                  <c:v>0.469090909090909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AD88-4C59-8D76-5942C3A5576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143410440"/>
        <c:axId val="2143404344"/>
      </c:scatterChart>
      <c:valAx>
        <c:axId val="2143410440"/>
        <c:scaling>
          <c:orientation val="minMax"/>
          <c:max val="2021"/>
          <c:min val="1995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Year</a:t>
                </a:r>
              </a:p>
            </c:rich>
          </c:tx>
          <c:layout>
            <c:manualLayout>
              <c:xMode val="edge"/>
              <c:yMode val="edge"/>
              <c:x val="0.520595696014583"/>
              <c:y val="0.8849461001055289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0"/>
        <c:majorTickMark val="in"/>
        <c:minorTickMark val="in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3404344"/>
        <c:crosses val="autoZero"/>
        <c:crossBetween val="midCat"/>
      </c:valAx>
      <c:valAx>
        <c:axId val="2143404344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sz="1400" b="0"/>
                  <a:t>Soil</a:t>
                </a:r>
                <a:r>
                  <a:rPr lang="en-US" sz="1400" b="0" baseline="0"/>
                  <a:t> Water Na (mg/L)</a:t>
                </a:r>
                <a:endParaRPr lang="en-US" sz="1400" b="0"/>
              </a:p>
            </c:rich>
          </c:tx>
          <c:layout>
            <c:manualLayout>
              <c:xMode val="edge"/>
              <c:yMode val="edge"/>
              <c:x val="4.06647224600174E-2"/>
              <c:y val="0.2912493153025759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#,##0.0" sourceLinked="0"/>
        <c:majorTickMark val="in"/>
        <c:minorTickMark val="none"/>
        <c:tickLblPos val="nextTo"/>
        <c:spPr>
          <a:noFill/>
          <a:ln w="190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43410440"/>
        <c:crosses val="autoZero"/>
        <c:crossBetween val="midCat"/>
        <c:majorUnit val="1"/>
      </c:valAx>
      <c:spPr>
        <a:noFill/>
        <a:ln>
          <a:noFill/>
        </a:ln>
        <a:effectLst/>
      </c:spPr>
    </c:plotArea>
    <c:legend>
      <c:legendPos val="r"/>
      <c:legendEntry>
        <c:idx val="4"/>
        <c:delete val="1"/>
      </c:legendEntry>
      <c:legendEntry>
        <c:idx val="5"/>
        <c:delete val="1"/>
      </c:legendEntry>
      <c:legendEntry>
        <c:idx val="6"/>
        <c:delete val="1"/>
      </c:legendEntry>
      <c:legendEntry>
        <c:idx val="7"/>
        <c:delete val="1"/>
      </c:legendEntry>
      <c:layout>
        <c:manualLayout>
          <c:xMode val="edge"/>
          <c:yMode val="edge"/>
          <c:x val="0.76511796681152566"/>
          <c:y val="0.13302102979407368"/>
          <c:w val="0.131626218623559"/>
          <c:h val="0.20109537208842099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/>
              <a:t>LTSP FM  percentage</a:t>
            </a:r>
            <a:r>
              <a:rPr lang="en-US" baseline="0"/>
              <a:t> of dates </a:t>
            </a:r>
            <a:r>
              <a:rPr lang="en-US"/>
              <a:t>with samples</a:t>
            </a:r>
          </a:p>
          <a:p>
            <a:pPr>
              <a:defRPr/>
            </a:pPr>
            <a:r>
              <a:rPr lang="en-US"/>
              <a:t>for each plot</a:t>
            </a:r>
          </a:p>
          <a:p>
            <a:pPr>
              <a:defRPr/>
            </a:pPr>
            <a:r>
              <a:rPr lang="en-US"/>
              <a:t>1996-2020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Plot with samples</c:v>
          </c:tx>
          <c:spPr>
            <a:solidFill>
              <a:schemeClr val="bg1">
                <a:lumMod val="75000"/>
              </a:schemeClr>
            </a:solidFill>
          </c:spPr>
          <c:invertIfNegative val="0"/>
          <c:cat>
            <c:numRef>
              <c:f>'Collection Occurrence'!$B$9:$Q$9</c:f>
              <c:numCache>
                <c:formatCode>General</c:formatCode>
                <c:ptCount val="16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  <c:pt idx="9">
                  <c:v>10</c:v>
                </c:pt>
                <c:pt idx="10">
                  <c:v>11</c:v>
                </c:pt>
                <c:pt idx="11">
                  <c:v>12</c:v>
                </c:pt>
                <c:pt idx="12">
                  <c:v>13</c:v>
                </c:pt>
                <c:pt idx="13">
                  <c:v>14</c:v>
                </c:pt>
                <c:pt idx="14">
                  <c:v>15</c:v>
                </c:pt>
                <c:pt idx="15">
                  <c:v>16</c:v>
                </c:pt>
              </c:numCache>
            </c:numRef>
          </c:cat>
          <c:val>
            <c:numRef>
              <c:f>'Collection Occurrence'!$B$178:$Q$178</c:f>
              <c:numCache>
                <c:formatCode>0.00</c:formatCode>
                <c:ptCount val="16"/>
                <c:pt idx="0">
                  <c:v>52.20125786163522</c:v>
                </c:pt>
                <c:pt idx="1">
                  <c:v>50.943396226415096</c:v>
                </c:pt>
                <c:pt idx="2">
                  <c:v>61.0062893081761</c:v>
                </c:pt>
                <c:pt idx="3">
                  <c:v>49.056603773584904</c:v>
                </c:pt>
                <c:pt idx="4">
                  <c:v>52.20125786163522</c:v>
                </c:pt>
                <c:pt idx="5">
                  <c:v>39.622641509433961</c:v>
                </c:pt>
                <c:pt idx="6">
                  <c:v>52.830188679245282</c:v>
                </c:pt>
                <c:pt idx="7">
                  <c:v>42.138364779874216</c:v>
                </c:pt>
                <c:pt idx="8">
                  <c:v>30.817610062893081</c:v>
                </c:pt>
                <c:pt idx="9">
                  <c:v>44.025157232704402</c:v>
                </c:pt>
                <c:pt idx="10">
                  <c:v>47.169811320754718</c:v>
                </c:pt>
                <c:pt idx="11">
                  <c:v>69.182389937106919</c:v>
                </c:pt>
                <c:pt idx="12">
                  <c:v>42.767295597484278</c:v>
                </c:pt>
                <c:pt idx="13">
                  <c:v>49.056603773584904</c:v>
                </c:pt>
                <c:pt idx="14">
                  <c:v>53.459119496855344</c:v>
                </c:pt>
                <c:pt idx="15">
                  <c:v>40.25157232704403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3D4-4AE2-9783-E3DD31E460A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077028408"/>
        <c:axId val="2077033944"/>
      </c:barChart>
      <c:catAx>
        <c:axId val="2077028408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600"/>
                </a:pPr>
                <a:r>
                  <a:rPr lang="en-US" sz="1600"/>
                  <a:t>Plot</a:t>
                </a:r>
              </a:p>
            </c:rich>
          </c:tx>
          <c:overlay val="0"/>
        </c:title>
        <c:numFmt formatCode="General" sourceLinked="1"/>
        <c:majorTickMark val="in"/>
        <c:minorTickMark val="none"/>
        <c:tickLblPos val="nextTo"/>
        <c:spPr>
          <a:ln/>
        </c:spPr>
        <c:txPr>
          <a:bodyPr/>
          <a:lstStyle/>
          <a:p>
            <a:pPr>
              <a:defRPr sz="1600"/>
            </a:pPr>
            <a:endParaRPr lang="en-US"/>
          </a:p>
        </c:txPr>
        <c:crossAx val="2077033944"/>
        <c:crosses val="autoZero"/>
        <c:auto val="1"/>
        <c:lblAlgn val="ctr"/>
        <c:lblOffset val="100"/>
        <c:noMultiLvlLbl val="0"/>
      </c:catAx>
      <c:valAx>
        <c:axId val="207703394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600"/>
                </a:pPr>
                <a:r>
                  <a:rPr lang="en-US" sz="1600"/>
                  <a:t>% of  Dates with</a:t>
                </a:r>
                <a:r>
                  <a:rPr lang="en-US" sz="1600" baseline="0"/>
                  <a:t> Samples</a:t>
                </a:r>
                <a:endParaRPr lang="en-US" sz="1600"/>
              </a:p>
            </c:rich>
          </c:tx>
          <c:overlay val="0"/>
        </c:title>
        <c:numFmt formatCode="0" sourceLinked="0"/>
        <c:majorTickMark val="in"/>
        <c:minorTickMark val="none"/>
        <c:tickLblPos val="nextTo"/>
        <c:spPr>
          <a:ln/>
        </c:spPr>
        <c:txPr>
          <a:bodyPr/>
          <a:lstStyle/>
          <a:p>
            <a:pPr>
              <a:defRPr sz="1600"/>
            </a:pPr>
            <a:endParaRPr lang="en-US"/>
          </a:p>
        </c:txPr>
        <c:crossAx val="2077028408"/>
        <c:crosses val="autoZero"/>
        <c:crossBetween val="between"/>
      </c:valAx>
    </c:plotArea>
    <c:plotVisOnly val="1"/>
    <c:dispBlanksAs val="gap"/>
    <c:showDLblsOverMax val="0"/>
  </c:chart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b="0"/>
            </a:pPr>
            <a:r>
              <a:rPr lang="en-US" b="0"/>
              <a:t>Percentage of 16 plots where sample was collected </a:t>
            </a:r>
          </a:p>
        </c:rich>
      </c:tx>
      <c:layout>
        <c:manualLayout>
          <c:xMode val="edge"/>
          <c:yMode val="edge"/>
          <c:x val="0.25285998017685202"/>
          <c:y val="2.02020202020202E-2"/>
        </c:manualLayout>
      </c:layout>
      <c:overlay val="0"/>
    </c:title>
    <c:autoTitleDeleted val="0"/>
    <c:plotArea>
      <c:layout/>
      <c:lineChart>
        <c:grouping val="standard"/>
        <c:varyColors val="0"/>
        <c:ser>
          <c:idx val="0"/>
          <c:order val="0"/>
          <c:spPr>
            <a:ln w="19050">
              <a:solidFill>
                <a:schemeClr val="accent1">
                  <a:lumMod val="40000"/>
                  <a:lumOff val="60000"/>
                </a:schemeClr>
              </a:solidFill>
            </a:ln>
          </c:spPr>
          <c:marker>
            <c:symbol val="circle"/>
            <c:size val="4"/>
            <c:spPr>
              <a:ln>
                <a:solidFill>
                  <a:schemeClr val="accent1">
                    <a:lumMod val="40000"/>
                    <a:lumOff val="60000"/>
                    <a:alpha val="77000"/>
                  </a:schemeClr>
                </a:solidFill>
              </a:ln>
            </c:spPr>
          </c:marker>
          <c:trendline>
            <c:spPr>
              <a:ln w="15875">
                <a:solidFill>
                  <a:schemeClr val="bg1">
                    <a:lumMod val="65000"/>
                  </a:schemeClr>
                </a:solidFill>
              </a:ln>
            </c:spPr>
            <c:trendlineType val="linear"/>
            <c:dispRSqr val="0"/>
            <c:dispEq val="0"/>
          </c:trendline>
          <c:cat>
            <c:numRef>
              <c:f>'Collection Occurrence'!$A$11:$A$169</c:f>
              <c:numCache>
                <c:formatCode>yyyymmdd</c:formatCode>
                <c:ptCount val="159"/>
                <c:pt idx="0">
                  <c:v>35228</c:v>
                </c:pt>
                <c:pt idx="1">
                  <c:v>35235</c:v>
                </c:pt>
                <c:pt idx="2">
                  <c:v>35242</c:v>
                </c:pt>
                <c:pt idx="3">
                  <c:v>35248</c:v>
                </c:pt>
                <c:pt idx="4">
                  <c:v>35255</c:v>
                </c:pt>
                <c:pt idx="5">
                  <c:v>35262</c:v>
                </c:pt>
                <c:pt idx="6">
                  <c:v>35269</c:v>
                </c:pt>
                <c:pt idx="7">
                  <c:v>35278</c:v>
                </c:pt>
                <c:pt idx="8">
                  <c:v>35290</c:v>
                </c:pt>
                <c:pt idx="9">
                  <c:v>35298</c:v>
                </c:pt>
                <c:pt idx="10">
                  <c:v>35305</c:v>
                </c:pt>
                <c:pt idx="11">
                  <c:v>35312</c:v>
                </c:pt>
                <c:pt idx="12">
                  <c:v>35318</c:v>
                </c:pt>
                <c:pt idx="13">
                  <c:v>35326</c:v>
                </c:pt>
                <c:pt idx="14">
                  <c:v>35333</c:v>
                </c:pt>
                <c:pt idx="15">
                  <c:v>35340</c:v>
                </c:pt>
                <c:pt idx="16">
                  <c:v>35354</c:v>
                </c:pt>
                <c:pt idx="17">
                  <c:v>35360</c:v>
                </c:pt>
                <c:pt idx="18">
                  <c:v>35366</c:v>
                </c:pt>
                <c:pt idx="19">
                  <c:v>35373</c:v>
                </c:pt>
                <c:pt idx="20">
                  <c:v>35388</c:v>
                </c:pt>
                <c:pt idx="21">
                  <c:v>35578</c:v>
                </c:pt>
                <c:pt idx="22">
                  <c:v>35598</c:v>
                </c:pt>
                <c:pt idx="23">
                  <c:v>35641</c:v>
                </c:pt>
                <c:pt idx="24">
                  <c:v>35668</c:v>
                </c:pt>
                <c:pt idx="25">
                  <c:v>35697</c:v>
                </c:pt>
                <c:pt idx="26">
                  <c:v>35752</c:v>
                </c:pt>
                <c:pt idx="27">
                  <c:v>35774</c:v>
                </c:pt>
                <c:pt idx="28">
                  <c:v>35821</c:v>
                </c:pt>
                <c:pt idx="29">
                  <c:v>35849</c:v>
                </c:pt>
                <c:pt idx="30">
                  <c:v>35871</c:v>
                </c:pt>
                <c:pt idx="31">
                  <c:v>35898</c:v>
                </c:pt>
                <c:pt idx="32">
                  <c:v>35933</c:v>
                </c:pt>
                <c:pt idx="33">
                  <c:v>35968</c:v>
                </c:pt>
                <c:pt idx="34">
                  <c:v>35996</c:v>
                </c:pt>
                <c:pt idx="35">
                  <c:v>36031</c:v>
                </c:pt>
                <c:pt idx="36">
                  <c:v>36059</c:v>
                </c:pt>
                <c:pt idx="37">
                  <c:v>36090</c:v>
                </c:pt>
                <c:pt idx="38">
                  <c:v>36150</c:v>
                </c:pt>
                <c:pt idx="39">
                  <c:v>36185</c:v>
                </c:pt>
                <c:pt idx="40">
                  <c:v>36244</c:v>
                </c:pt>
                <c:pt idx="41">
                  <c:v>36332</c:v>
                </c:pt>
                <c:pt idx="42">
                  <c:v>36453</c:v>
                </c:pt>
                <c:pt idx="43">
                  <c:v>36481</c:v>
                </c:pt>
                <c:pt idx="44">
                  <c:v>36528</c:v>
                </c:pt>
                <c:pt idx="45">
                  <c:v>36600</c:v>
                </c:pt>
                <c:pt idx="46">
                  <c:v>36640</c:v>
                </c:pt>
                <c:pt idx="47">
                  <c:v>36698</c:v>
                </c:pt>
                <c:pt idx="48">
                  <c:v>36725</c:v>
                </c:pt>
                <c:pt idx="49">
                  <c:v>36761</c:v>
                </c:pt>
                <c:pt idx="50">
                  <c:v>36817</c:v>
                </c:pt>
                <c:pt idx="51">
                  <c:v>36908</c:v>
                </c:pt>
                <c:pt idx="52">
                  <c:v>36943</c:v>
                </c:pt>
                <c:pt idx="53">
                  <c:v>36978</c:v>
                </c:pt>
                <c:pt idx="54">
                  <c:v>37006</c:v>
                </c:pt>
                <c:pt idx="55">
                  <c:v>37048</c:v>
                </c:pt>
                <c:pt idx="56">
                  <c:v>37081</c:v>
                </c:pt>
                <c:pt idx="57">
                  <c:v>37109</c:v>
                </c:pt>
                <c:pt idx="58">
                  <c:v>37151</c:v>
                </c:pt>
                <c:pt idx="59">
                  <c:v>37179</c:v>
                </c:pt>
                <c:pt idx="60">
                  <c:v>37235</c:v>
                </c:pt>
                <c:pt idx="61">
                  <c:v>37278</c:v>
                </c:pt>
                <c:pt idx="62">
                  <c:v>37298</c:v>
                </c:pt>
                <c:pt idx="63">
                  <c:v>37321</c:v>
                </c:pt>
                <c:pt idx="64">
                  <c:v>37354</c:v>
                </c:pt>
                <c:pt idx="65">
                  <c:v>37382</c:v>
                </c:pt>
                <c:pt idx="66">
                  <c:v>37431</c:v>
                </c:pt>
                <c:pt idx="67">
                  <c:v>37473</c:v>
                </c:pt>
                <c:pt idx="68">
                  <c:v>37515</c:v>
                </c:pt>
                <c:pt idx="69">
                  <c:v>37550</c:v>
                </c:pt>
                <c:pt idx="70">
                  <c:v>37564</c:v>
                </c:pt>
                <c:pt idx="71">
                  <c:v>37634</c:v>
                </c:pt>
                <c:pt idx="72">
                  <c:v>37697</c:v>
                </c:pt>
                <c:pt idx="73">
                  <c:v>37721</c:v>
                </c:pt>
                <c:pt idx="74">
                  <c:v>37785</c:v>
                </c:pt>
                <c:pt idx="75">
                  <c:v>37804</c:v>
                </c:pt>
                <c:pt idx="76">
                  <c:v>37846</c:v>
                </c:pt>
                <c:pt idx="77">
                  <c:v>37879</c:v>
                </c:pt>
                <c:pt idx="78">
                  <c:v>37900</c:v>
                </c:pt>
                <c:pt idx="79">
                  <c:v>37934</c:v>
                </c:pt>
                <c:pt idx="80">
                  <c:v>37991</c:v>
                </c:pt>
                <c:pt idx="81">
                  <c:v>38161</c:v>
                </c:pt>
                <c:pt idx="82">
                  <c:v>38194</c:v>
                </c:pt>
                <c:pt idx="83">
                  <c:v>38215</c:v>
                </c:pt>
                <c:pt idx="84">
                  <c:v>38243</c:v>
                </c:pt>
                <c:pt idx="85">
                  <c:v>38285</c:v>
                </c:pt>
                <c:pt idx="86">
                  <c:v>38306</c:v>
                </c:pt>
                <c:pt idx="87">
                  <c:v>38329</c:v>
                </c:pt>
                <c:pt idx="88">
                  <c:v>38378</c:v>
                </c:pt>
                <c:pt idx="89">
                  <c:v>38399</c:v>
                </c:pt>
                <c:pt idx="90">
                  <c:v>38432</c:v>
                </c:pt>
                <c:pt idx="91">
                  <c:v>38476</c:v>
                </c:pt>
                <c:pt idx="92">
                  <c:v>38518</c:v>
                </c:pt>
                <c:pt idx="93">
                  <c:v>38574</c:v>
                </c:pt>
                <c:pt idx="94">
                  <c:v>38637</c:v>
                </c:pt>
                <c:pt idx="95">
                  <c:v>38670</c:v>
                </c:pt>
                <c:pt idx="96">
                  <c:v>38740</c:v>
                </c:pt>
                <c:pt idx="97">
                  <c:v>38792</c:v>
                </c:pt>
                <c:pt idx="98">
                  <c:v>38817</c:v>
                </c:pt>
                <c:pt idx="99">
                  <c:v>38861</c:v>
                </c:pt>
                <c:pt idx="100">
                  <c:v>38890</c:v>
                </c:pt>
                <c:pt idx="101">
                  <c:v>38922</c:v>
                </c:pt>
                <c:pt idx="102">
                  <c:v>38950</c:v>
                </c:pt>
                <c:pt idx="103">
                  <c:v>38980</c:v>
                </c:pt>
                <c:pt idx="104">
                  <c:v>38992</c:v>
                </c:pt>
                <c:pt idx="105">
                  <c:v>39062</c:v>
                </c:pt>
                <c:pt idx="106">
                  <c:v>39155</c:v>
                </c:pt>
                <c:pt idx="107">
                  <c:v>39183</c:v>
                </c:pt>
                <c:pt idx="108">
                  <c:v>39223</c:v>
                </c:pt>
                <c:pt idx="109">
                  <c:v>39272</c:v>
                </c:pt>
                <c:pt idx="110">
                  <c:v>39302</c:v>
                </c:pt>
                <c:pt idx="111">
                  <c:v>39345</c:v>
                </c:pt>
                <c:pt idx="112">
                  <c:v>39454</c:v>
                </c:pt>
                <c:pt idx="113">
                  <c:v>39538</c:v>
                </c:pt>
                <c:pt idx="114">
                  <c:v>39615</c:v>
                </c:pt>
                <c:pt idx="115">
                  <c:v>39639</c:v>
                </c:pt>
                <c:pt idx="116">
                  <c:v>39890</c:v>
                </c:pt>
                <c:pt idx="117">
                  <c:v>39965</c:v>
                </c:pt>
                <c:pt idx="118">
                  <c:v>40000</c:v>
                </c:pt>
                <c:pt idx="119">
                  <c:v>40346</c:v>
                </c:pt>
                <c:pt idx="120">
                  <c:v>40455</c:v>
                </c:pt>
                <c:pt idx="121">
                  <c:v>40239</c:v>
                </c:pt>
                <c:pt idx="122">
                  <c:v>40562</c:v>
                </c:pt>
                <c:pt idx="123">
                  <c:v>41017</c:v>
                </c:pt>
                <c:pt idx="124">
                  <c:v>41316</c:v>
                </c:pt>
                <c:pt idx="125">
                  <c:v>41456</c:v>
                </c:pt>
                <c:pt idx="126">
                  <c:v>41526</c:v>
                </c:pt>
                <c:pt idx="127">
                  <c:v>41582</c:v>
                </c:pt>
                <c:pt idx="128">
                  <c:v>41652</c:v>
                </c:pt>
                <c:pt idx="129">
                  <c:v>41761</c:v>
                </c:pt>
                <c:pt idx="130">
                  <c:v>41820</c:v>
                </c:pt>
                <c:pt idx="131">
                  <c:v>41890</c:v>
                </c:pt>
                <c:pt idx="132">
                  <c:v>41581</c:v>
                </c:pt>
                <c:pt idx="133">
                  <c:v>42114</c:v>
                </c:pt>
                <c:pt idx="134">
                  <c:v>42163</c:v>
                </c:pt>
                <c:pt idx="135">
                  <c:v>42226</c:v>
                </c:pt>
                <c:pt idx="136">
                  <c:v>42291</c:v>
                </c:pt>
                <c:pt idx="137">
                  <c:v>42352</c:v>
                </c:pt>
                <c:pt idx="138">
                  <c:v>42471</c:v>
                </c:pt>
                <c:pt idx="139">
                  <c:v>42534</c:v>
                </c:pt>
                <c:pt idx="140">
                  <c:v>42590</c:v>
                </c:pt>
                <c:pt idx="141">
                  <c:v>42646</c:v>
                </c:pt>
                <c:pt idx="142">
                  <c:v>42716</c:v>
                </c:pt>
                <c:pt idx="143">
                  <c:v>42835</c:v>
                </c:pt>
                <c:pt idx="144">
                  <c:v>42898</c:v>
                </c:pt>
                <c:pt idx="145">
                  <c:v>42968</c:v>
                </c:pt>
                <c:pt idx="146">
                  <c:v>43024</c:v>
                </c:pt>
                <c:pt idx="147">
                  <c:v>43080</c:v>
                </c:pt>
                <c:pt idx="148">
                  <c:v>43213</c:v>
                </c:pt>
                <c:pt idx="149">
                  <c:v>43262</c:v>
                </c:pt>
                <c:pt idx="150">
                  <c:v>43325</c:v>
                </c:pt>
                <c:pt idx="151">
                  <c:v>43388</c:v>
                </c:pt>
                <c:pt idx="152">
                  <c:v>43588</c:v>
                </c:pt>
                <c:pt idx="153">
                  <c:v>43654</c:v>
                </c:pt>
                <c:pt idx="154">
                  <c:v>43727</c:v>
                </c:pt>
                <c:pt idx="155">
                  <c:v>43934</c:v>
                </c:pt>
                <c:pt idx="156">
                  <c:v>43990</c:v>
                </c:pt>
                <c:pt idx="157">
                  <c:v>44053</c:v>
                </c:pt>
                <c:pt idx="158">
                  <c:v>44144</c:v>
                </c:pt>
              </c:numCache>
            </c:numRef>
          </c:cat>
          <c:val>
            <c:numRef>
              <c:f>'Collection Occurrence'!$U$11:$U$169</c:f>
              <c:numCache>
                <c:formatCode>0.00</c:formatCode>
                <c:ptCount val="159"/>
                <c:pt idx="0">
                  <c:v>62.5</c:v>
                </c:pt>
                <c:pt idx="1">
                  <c:v>50</c:v>
                </c:pt>
                <c:pt idx="2">
                  <c:v>75</c:v>
                </c:pt>
                <c:pt idx="3">
                  <c:v>56.25</c:v>
                </c:pt>
                <c:pt idx="4">
                  <c:v>56.25</c:v>
                </c:pt>
                <c:pt idx="5">
                  <c:v>62.5</c:v>
                </c:pt>
                <c:pt idx="6">
                  <c:v>93.75</c:v>
                </c:pt>
                <c:pt idx="7">
                  <c:v>75</c:v>
                </c:pt>
                <c:pt idx="8">
                  <c:v>62.5</c:v>
                </c:pt>
                <c:pt idx="9">
                  <c:v>68.75</c:v>
                </c:pt>
                <c:pt idx="10">
                  <c:v>50</c:v>
                </c:pt>
                <c:pt idx="11">
                  <c:v>43.75</c:v>
                </c:pt>
                <c:pt idx="12">
                  <c:v>50</c:v>
                </c:pt>
                <c:pt idx="13">
                  <c:v>56.25</c:v>
                </c:pt>
                <c:pt idx="14">
                  <c:v>56.25</c:v>
                </c:pt>
                <c:pt idx="15">
                  <c:v>56.25</c:v>
                </c:pt>
                <c:pt idx="16">
                  <c:v>37.5</c:v>
                </c:pt>
                <c:pt idx="17">
                  <c:v>68.75</c:v>
                </c:pt>
                <c:pt idx="18">
                  <c:v>68.75</c:v>
                </c:pt>
                <c:pt idx="19">
                  <c:v>18.75</c:v>
                </c:pt>
                <c:pt idx="20">
                  <c:v>18.75</c:v>
                </c:pt>
                <c:pt idx="21">
                  <c:v>81.25</c:v>
                </c:pt>
                <c:pt idx="22">
                  <c:v>43.75</c:v>
                </c:pt>
                <c:pt idx="23">
                  <c:v>18.75</c:v>
                </c:pt>
                <c:pt idx="24">
                  <c:v>25</c:v>
                </c:pt>
                <c:pt idx="25">
                  <c:v>18.75</c:v>
                </c:pt>
                <c:pt idx="26">
                  <c:v>31.25</c:v>
                </c:pt>
                <c:pt idx="27">
                  <c:v>62.5</c:v>
                </c:pt>
                <c:pt idx="28">
                  <c:v>68.75</c:v>
                </c:pt>
                <c:pt idx="29">
                  <c:v>56.25</c:v>
                </c:pt>
                <c:pt idx="30">
                  <c:v>56.25</c:v>
                </c:pt>
                <c:pt idx="31">
                  <c:v>68.75</c:v>
                </c:pt>
                <c:pt idx="32">
                  <c:v>31.25</c:v>
                </c:pt>
                <c:pt idx="33">
                  <c:v>37.5</c:v>
                </c:pt>
                <c:pt idx="34">
                  <c:v>56.25</c:v>
                </c:pt>
                <c:pt idx="35">
                  <c:v>12.5</c:v>
                </c:pt>
                <c:pt idx="36">
                  <c:v>6.25</c:v>
                </c:pt>
                <c:pt idx="37">
                  <c:v>12.5</c:v>
                </c:pt>
                <c:pt idx="38">
                  <c:v>31.25</c:v>
                </c:pt>
                <c:pt idx="39">
                  <c:v>43.75</c:v>
                </c:pt>
                <c:pt idx="40">
                  <c:v>43.75</c:v>
                </c:pt>
                <c:pt idx="41">
                  <c:v>6.25</c:v>
                </c:pt>
                <c:pt idx="42">
                  <c:v>6.25</c:v>
                </c:pt>
                <c:pt idx="43">
                  <c:v>68.75</c:v>
                </c:pt>
                <c:pt idx="44">
                  <c:v>37.5</c:v>
                </c:pt>
                <c:pt idx="45">
                  <c:v>37.5</c:v>
                </c:pt>
                <c:pt idx="46">
                  <c:v>37.5</c:v>
                </c:pt>
                <c:pt idx="47">
                  <c:v>31.25</c:v>
                </c:pt>
                <c:pt idx="48">
                  <c:v>68.75</c:v>
                </c:pt>
                <c:pt idx="49">
                  <c:v>12.5</c:v>
                </c:pt>
                <c:pt idx="50">
                  <c:v>37.5</c:v>
                </c:pt>
                <c:pt idx="51">
                  <c:v>56.25</c:v>
                </c:pt>
                <c:pt idx="52">
                  <c:v>81.25</c:v>
                </c:pt>
                <c:pt idx="53">
                  <c:v>43.75</c:v>
                </c:pt>
                <c:pt idx="54">
                  <c:v>50</c:v>
                </c:pt>
                <c:pt idx="55">
                  <c:v>37.5</c:v>
                </c:pt>
                <c:pt idx="56">
                  <c:v>62.5</c:v>
                </c:pt>
                <c:pt idx="57">
                  <c:v>62.5</c:v>
                </c:pt>
                <c:pt idx="58">
                  <c:v>37.5</c:v>
                </c:pt>
                <c:pt idx="59">
                  <c:v>18.75</c:v>
                </c:pt>
                <c:pt idx="60">
                  <c:v>18.75</c:v>
                </c:pt>
                <c:pt idx="61">
                  <c:v>43.75</c:v>
                </c:pt>
                <c:pt idx="62">
                  <c:v>50</c:v>
                </c:pt>
                <c:pt idx="63">
                  <c:v>93.75</c:v>
                </c:pt>
                <c:pt idx="64">
                  <c:v>68.75</c:v>
                </c:pt>
                <c:pt idx="65">
                  <c:v>37.5</c:v>
                </c:pt>
                <c:pt idx="66">
                  <c:v>18.75</c:v>
                </c:pt>
                <c:pt idx="67">
                  <c:v>12.5</c:v>
                </c:pt>
                <c:pt idx="68">
                  <c:v>25</c:v>
                </c:pt>
                <c:pt idx="69">
                  <c:v>18.75</c:v>
                </c:pt>
                <c:pt idx="70">
                  <c:v>68.75</c:v>
                </c:pt>
                <c:pt idx="71">
                  <c:v>56.25</c:v>
                </c:pt>
                <c:pt idx="72">
                  <c:v>56.25</c:v>
                </c:pt>
                <c:pt idx="73">
                  <c:v>56.25</c:v>
                </c:pt>
                <c:pt idx="74">
                  <c:v>18.75</c:v>
                </c:pt>
                <c:pt idx="75">
                  <c:v>31.25</c:v>
                </c:pt>
                <c:pt idx="76">
                  <c:v>68.75</c:v>
                </c:pt>
                <c:pt idx="77">
                  <c:v>68.75</c:v>
                </c:pt>
                <c:pt idx="78">
                  <c:v>43.75</c:v>
                </c:pt>
                <c:pt idx="79">
                  <c:v>81.25</c:v>
                </c:pt>
                <c:pt idx="80">
                  <c:v>56.25</c:v>
                </c:pt>
                <c:pt idx="81">
                  <c:v>68.75</c:v>
                </c:pt>
                <c:pt idx="82">
                  <c:v>37.5</c:v>
                </c:pt>
                <c:pt idx="83">
                  <c:v>87.5</c:v>
                </c:pt>
                <c:pt idx="84">
                  <c:v>43.75</c:v>
                </c:pt>
                <c:pt idx="85">
                  <c:v>75</c:v>
                </c:pt>
                <c:pt idx="86">
                  <c:v>56.25</c:v>
                </c:pt>
                <c:pt idx="87">
                  <c:v>87.5</c:v>
                </c:pt>
                <c:pt idx="88">
                  <c:v>75</c:v>
                </c:pt>
                <c:pt idx="89">
                  <c:v>93.75</c:v>
                </c:pt>
                <c:pt idx="90">
                  <c:v>100</c:v>
                </c:pt>
                <c:pt idx="91">
                  <c:v>68.75</c:v>
                </c:pt>
                <c:pt idx="92">
                  <c:v>50</c:v>
                </c:pt>
                <c:pt idx="93">
                  <c:v>68.75</c:v>
                </c:pt>
                <c:pt idx="94">
                  <c:v>6.25</c:v>
                </c:pt>
                <c:pt idx="95">
                  <c:v>62.5</c:v>
                </c:pt>
                <c:pt idx="96">
                  <c:v>100</c:v>
                </c:pt>
                <c:pt idx="97">
                  <c:v>93.75</c:v>
                </c:pt>
                <c:pt idx="98">
                  <c:v>93.75</c:v>
                </c:pt>
                <c:pt idx="99">
                  <c:v>81.25</c:v>
                </c:pt>
                <c:pt idx="100">
                  <c:v>81.25</c:v>
                </c:pt>
                <c:pt idx="101">
                  <c:v>87.5</c:v>
                </c:pt>
                <c:pt idx="102">
                  <c:v>62.5</c:v>
                </c:pt>
                <c:pt idx="103">
                  <c:v>68.75</c:v>
                </c:pt>
                <c:pt idx="104">
                  <c:v>75</c:v>
                </c:pt>
                <c:pt idx="105">
                  <c:v>93.75</c:v>
                </c:pt>
                <c:pt idx="106">
                  <c:v>87.5</c:v>
                </c:pt>
                <c:pt idx="107">
                  <c:v>87.5</c:v>
                </c:pt>
                <c:pt idx="108">
                  <c:v>75</c:v>
                </c:pt>
                <c:pt idx="109">
                  <c:v>56.25</c:v>
                </c:pt>
                <c:pt idx="110">
                  <c:v>75</c:v>
                </c:pt>
                <c:pt idx="111">
                  <c:v>68.75</c:v>
                </c:pt>
                <c:pt idx="112">
                  <c:v>75</c:v>
                </c:pt>
                <c:pt idx="113">
                  <c:v>100</c:v>
                </c:pt>
                <c:pt idx="114">
                  <c:v>81.25</c:v>
                </c:pt>
                <c:pt idx="115">
                  <c:v>62.5</c:v>
                </c:pt>
                <c:pt idx="116">
                  <c:v>100</c:v>
                </c:pt>
                <c:pt idx="117">
                  <c:v>50</c:v>
                </c:pt>
                <c:pt idx="118">
                  <c:v>43.75</c:v>
                </c:pt>
                <c:pt idx="119">
                  <c:v>56.25</c:v>
                </c:pt>
                <c:pt idx="120">
                  <c:v>37.5</c:v>
                </c:pt>
                <c:pt idx="121">
                  <c:v>81.25</c:v>
                </c:pt>
                <c:pt idx="122">
                  <c:v>81.25</c:v>
                </c:pt>
                <c:pt idx="123">
                  <c:v>62.5</c:v>
                </c:pt>
                <c:pt idx="124">
                  <c:v>31.25</c:v>
                </c:pt>
                <c:pt idx="125">
                  <c:v>43.75</c:v>
                </c:pt>
                <c:pt idx="126">
                  <c:v>68.75</c:v>
                </c:pt>
                <c:pt idx="127">
                  <c:v>50</c:v>
                </c:pt>
                <c:pt idx="128">
                  <c:v>31.25</c:v>
                </c:pt>
                <c:pt idx="129">
                  <c:v>62.5</c:v>
                </c:pt>
                <c:pt idx="130">
                  <c:v>62.5</c:v>
                </c:pt>
                <c:pt idx="131">
                  <c:v>93.75</c:v>
                </c:pt>
                <c:pt idx="132">
                  <c:v>93.75</c:v>
                </c:pt>
                <c:pt idx="133">
                  <c:v>93.75</c:v>
                </c:pt>
                <c:pt idx="134">
                  <c:v>100</c:v>
                </c:pt>
                <c:pt idx="135">
                  <c:v>87.5</c:v>
                </c:pt>
                <c:pt idx="136">
                  <c:v>37.5</c:v>
                </c:pt>
                <c:pt idx="137">
                  <c:v>81.25</c:v>
                </c:pt>
                <c:pt idx="138">
                  <c:v>81.25</c:v>
                </c:pt>
                <c:pt idx="139">
                  <c:v>100</c:v>
                </c:pt>
                <c:pt idx="140">
                  <c:v>87.5</c:v>
                </c:pt>
                <c:pt idx="141">
                  <c:v>6.25</c:v>
                </c:pt>
                <c:pt idx="142">
                  <c:v>93.75</c:v>
                </c:pt>
                <c:pt idx="143">
                  <c:v>87.5</c:v>
                </c:pt>
                <c:pt idx="144">
                  <c:v>93.75</c:v>
                </c:pt>
                <c:pt idx="145">
                  <c:v>100</c:v>
                </c:pt>
                <c:pt idx="146">
                  <c:v>93.75</c:v>
                </c:pt>
                <c:pt idx="147">
                  <c:v>93.75</c:v>
                </c:pt>
                <c:pt idx="148">
                  <c:v>87.5</c:v>
                </c:pt>
                <c:pt idx="149">
                  <c:v>100</c:v>
                </c:pt>
                <c:pt idx="150">
                  <c:v>100</c:v>
                </c:pt>
                <c:pt idx="151">
                  <c:v>100</c:v>
                </c:pt>
                <c:pt idx="152">
                  <c:v>75</c:v>
                </c:pt>
                <c:pt idx="153">
                  <c:v>93.75</c:v>
                </c:pt>
                <c:pt idx="154">
                  <c:v>68.75</c:v>
                </c:pt>
                <c:pt idx="155">
                  <c:v>93.75</c:v>
                </c:pt>
                <c:pt idx="156">
                  <c:v>81.25</c:v>
                </c:pt>
                <c:pt idx="157">
                  <c:v>87.5</c:v>
                </c:pt>
                <c:pt idx="158">
                  <c:v>81.25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638C-4ABC-8F2C-5C59B7D42F6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140709240"/>
        <c:axId val="2140714840"/>
      </c:lineChart>
      <c:dateAx>
        <c:axId val="2140709240"/>
        <c:scaling>
          <c:orientation val="minMax"/>
          <c:min val="35065"/>
        </c:scaling>
        <c:delete val="0"/>
        <c:axPos val="b"/>
        <c:majorGridlines>
          <c:spPr>
            <a:ln>
              <a:noFill/>
            </a:ln>
          </c:spPr>
        </c:majorGridlines>
        <c:title>
          <c:tx>
            <c:rich>
              <a:bodyPr/>
              <a:lstStyle/>
              <a:p>
                <a:pPr>
                  <a:defRPr sz="1400" b="0"/>
                </a:pPr>
                <a:r>
                  <a:rPr lang="en-US" sz="1400" b="0"/>
                  <a:t>Date</a:t>
                </a:r>
              </a:p>
            </c:rich>
          </c:tx>
          <c:layout>
            <c:manualLayout>
              <c:xMode val="edge"/>
              <c:yMode val="edge"/>
              <c:x val="0.49352677388834199"/>
              <c:y val="0.94325252525252501"/>
            </c:manualLayout>
          </c:layout>
          <c:overlay val="0"/>
        </c:title>
        <c:numFmt formatCode="[$-409]mmm\-yy;@" sourceLinked="0"/>
        <c:majorTickMark val="in"/>
        <c:minorTickMark val="in"/>
        <c:tickLblPos val="nextTo"/>
        <c:spPr>
          <a:ln/>
        </c:spPr>
        <c:txPr>
          <a:bodyPr rot="-5400000" vert="horz"/>
          <a:lstStyle/>
          <a:p>
            <a:pPr>
              <a:defRPr sz="1400"/>
            </a:pPr>
            <a:endParaRPr lang="en-US"/>
          </a:p>
        </c:txPr>
        <c:crossAx val="2140714840"/>
        <c:crosses val="autoZero"/>
        <c:auto val="0"/>
        <c:lblOffset val="100"/>
        <c:baseTimeUnit val="days"/>
        <c:majorUnit val="12"/>
        <c:majorTimeUnit val="months"/>
        <c:minorUnit val="4"/>
        <c:minorTimeUnit val="months"/>
      </c:dateAx>
      <c:valAx>
        <c:axId val="2140714840"/>
        <c:scaling>
          <c:orientation val="minMax"/>
          <c:max val="100"/>
          <c:min val="0"/>
        </c:scaling>
        <c:delete val="0"/>
        <c:axPos val="l"/>
        <c:title>
          <c:tx>
            <c:rich>
              <a:bodyPr/>
              <a:lstStyle/>
              <a:p>
                <a:pPr>
                  <a:defRPr b="0"/>
                </a:pPr>
                <a:r>
                  <a:rPr lang="en-US" sz="1400" b="0"/>
                  <a:t>Percent</a:t>
                </a:r>
                <a:r>
                  <a:rPr lang="en-US" sz="1400" b="0" baseline="0"/>
                  <a:t> (%)</a:t>
                </a:r>
                <a:endParaRPr lang="en-US" b="0"/>
              </a:p>
            </c:rich>
          </c:tx>
          <c:overlay val="0"/>
        </c:title>
        <c:numFmt formatCode="0" sourceLinked="0"/>
        <c:majorTickMark val="in"/>
        <c:minorTickMark val="none"/>
        <c:tickLblPos val="nextTo"/>
        <c:spPr>
          <a:ln/>
        </c:spPr>
        <c:txPr>
          <a:bodyPr/>
          <a:lstStyle/>
          <a:p>
            <a:pPr>
              <a:defRPr sz="1400"/>
            </a:pPr>
            <a:endParaRPr lang="en-US"/>
          </a:p>
        </c:txPr>
        <c:crossAx val="2140709240"/>
        <c:crosses val="autoZero"/>
        <c:crossBetween val="between"/>
      </c:valAx>
      <c:spPr>
        <a:noFill/>
        <a:ln w="25400">
          <a:noFill/>
        </a:ln>
      </c:spPr>
    </c:plotArea>
    <c:plotVisOnly val="1"/>
    <c:dispBlanksAs val="gap"/>
    <c:showDLblsOverMax val="0"/>
  </c:chart>
  <c:userShapes r:id="rId1"/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chart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chartsheets/sheet1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00000000-0001-0000-0500-000000000000}">
  <sheetPr/>
  <sheetViews>
    <sheetView zoomScale="75" workbookViewId="0"/>
  </sheetViews>
  <pageMargins left="0.7" right="0.7" top="0.75" bottom="0.75" header="0.3" footer="0.3"/>
  <pageSetup orientation="landscape"/>
  <drawing r:id="rId1"/>
</chartsheet>
</file>

<file path=xl/chartsheets/sheet2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00000000-0001-0000-0600-000000000000}">
  <sheetPr/>
  <sheetViews>
    <sheetView zoomScale="207" workbookViewId="0"/>
  </sheetViews>
  <pageMargins left="0.7" right="0.7" top="0.75" bottom="0.75" header="0.3" footer="0.3"/>
  <pageSetup orientation="landscape"/>
  <drawing r:id="rId1"/>
</chartsheet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jpg"/><Relationship Id="rId3" Type="http://schemas.openxmlformats.org/officeDocument/2006/relationships/image" Target="../media/image5.jpe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2" Type="http://schemas.openxmlformats.org/officeDocument/2006/relationships/image" Target="../media/image4.jpe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5" Type="http://schemas.openxmlformats.org/officeDocument/2006/relationships/image" Target="../media/image7.png"/><Relationship Id="rId10" Type="http://schemas.openxmlformats.org/officeDocument/2006/relationships/image" Target="../media/image12.jpg"/><Relationship Id="rId4" Type="http://schemas.openxmlformats.org/officeDocument/2006/relationships/image" Target="../media/image6.jpeg"/><Relationship Id="rId9" Type="http://schemas.openxmlformats.org/officeDocument/2006/relationships/image" Target="../media/image11.jp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chart" Target="../charts/chart8.xml"/><Relationship Id="rId3" Type="http://schemas.openxmlformats.org/officeDocument/2006/relationships/chart" Target="../charts/chart3.xml"/><Relationship Id="rId7" Type="http://schemas.openxmlformats.org/officeDocument/2006/relationships/chart" Target="../charts/chart7.xml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chart" Target="../charts/chart6.xml"/><Relationship Id="rId5" Type="http://schemas.openxmlformats.org/officeDocument/2006/relationships/chart" Target="../charts/chart5.xml"/><Relationship Id="rId4" Type="http://schemas.openxmlformats.org/officeDocument/2006/relationships/chart" Target="../charts/chart4.xml"/><Relationship Id="rId9" Type="http://schemas.openxmlformats.org/officeDocument/2006/relationships/chart" Target="../charts/chart9.xm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.xml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533400</xdr:colOff>
      <xdr:row>5</xdr:row>
      <xdr:rowOff>1</xdr:rowOff>
    </xdr:from>
    <xdr:to>
      <xdr:col>12</xdr:col>
      <xdr:colOff>533400</xdr:colOff>
      <xdr:row>57</xdr:row>
      <xdr:rowOff>140071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79600" y="1"/>
          <a:ext cx="6731000" cy="80648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228600</xdr:colOff>
      <xdr:row>5</xdr:row>
      <xdr:rowOff>0</xdr:rowOff>
    </xdr:from>
    <xdr:to>
      <xdr:col>24</xdr:col>
      <xdr:colOff>612276</xdr:colOff>
      <xdr:row>59</xdr:row>
      <xdr:rowOff>101600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78900" y="0"/>
          <a:ext cx="7787776" cy="83312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25</xdr:col>
      <xdr:colOff>506620</xdr:colOff>
      <xdr:row>0</xdr:row>
      <xdr:rowOff>112367</xdr:rowOff>
    </xdr:from>
    <xdr:to>
      <xdr:col>31</xdr:col>
      <xdr:colOff>93108</xdr:colOff>
      <xdr:row>14</xdr:row>
      <xdr:rowOff>88348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32" t="22987" r="20222" b="6723"/>
        <a:stretch>
          <a:fillRect/>
        </a:stretch>
      </xdr:blipFill>
      <xdr:spPr bwMode="auto">
        <a:xfrm>
          <a:off x="17347924" y="112367"/>
          <a:ext cx="3628401" cy="2869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25</xdr:col>
      <xdr:colOff>506620</xdr:colOff>
      <xdr:row>20</xdr:row>
      <xdr:rowOff>93317</xdr:rowOff>
    </xdr:from>
    <xdr:to>
      <xdr:col>31</xdr:col>
      <xdr:colOff>112474</xdr:colOff>
      <xdr:row>47</xdr:row>
      <xdr:rowOff>83792</xdr:rowOff>
    </xdr:to>
    <xdr:pic>
      <xdr:nvPicPr>
        <xdr:cNvPr id="3" name="Picture 1" descr="LTSP plots with sampling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7347924" y="3450534"/>
          <a:ext cx="3647767" cy="4297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25</xdr:col>
      <xdr:colOff>539567</xdr:colOff>
      <xdr:row>48</xdr:row>
      <xdr:rowOff>82412</xdr:rowOff>
    </xdr:from>
    <xdr:to>
      <xdr:col>31</xdr:col>
      <xdr:colOff>464195</xdr:colOff>
      <xdr:row>55</xdr:row>
      <xdr:rowOff>66168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 txBox="1"/>
      </xdr:nvSpPr>
      <xdr:spPr>
        <a:xfrm>
          <a:off x="17380871" y="7901195"/>
          <a:ext cx="3966541" cy="106601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</a:rPr>
            <a:t>Figure 1.  Schematic of treatment layout, modified from </a:t>
          </a:r>
        </a:p>
        <a:p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</a:rPr>
            <a:t>Adams et al (2004).  Also shown are the divisions for the </a:t>
          </a:r>
        </a:p>
        <a:p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</a:rPr>
            <a:t>12 square sampling scheme and the 192 square sampling </a:t>
          </a:r>
        </a:p>
        <a:p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</a:rPr>
            <a:t>scheme.  The x’s represent the permanent numbered stakes  installed for vegetation surveys.</a:t>
          </a:r>
        </a:p>
        <a:p>
          <a:endParaRPr lang="en-US" sz="1100"/>
        </a:p>
      </xdr:txBody>
    </xdr:sp>
    <xdr:clientData/>
  </xdr:twoCellAnchor>
  <xdr:twoCellAnchor>
    <xdr:from>
      <xdr:col>32</xdr:col>
      <xdr:colOff>153782</xdr:colOff>
      <xdr:row>20</xdr:row>
      <xdr:rowOff>48637</xdr:rowOff>
    </xdr:from>
    <xdr:to>
      <xdr:col>36</xdr:col>
      <xdr:colOff>421587</xdr:colOff>
      <xdr:row>30</xdr:row>
      <xdr:rowOff>107167</xdr:rowOff>
    </xdr:to>
    <xdr:pic>
      <xdr:nvPicPr>
        <xdr:cNvPr id="5" name="Picture 2" descr="growth plot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1710652" y="3405854"/>
          <a:ext cx="2962413" cy="1737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32</xdr:col>
      <xdr:colOff>224182</xdr:colOff>
      <xdr:row>31</xdr:row>
      <xdr:rowOff>2853</xdr:rowOff>
    </xdr:from>
    <xdr:to>
      <xdr:col>38</xdr:col>
      <xdr:colOff>445143</xdr:colOff>
      <xdr:row>37</xdr:row>
      <xdr:rowOff>25216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 txBox="1"/>
      </xdr:nvSpPr>
      <xdr:spPr>
        <a:xfrm>
          <a:off x="21781052" y="5193288"/>
          <a:ext cx="4262874" cy="95001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</a:rPr>
            <a:t>Figure 2.  Diagram of individual treatment plot, </a:t>
          </a:r>
        </a:p>
        <a:p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</a:rPr>
            <a:t>modified from Adams et al (2004).  The x’s represent</a:t>
          </a:r>
        </a:p>
        <a:p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</a:rPr>
            <a:t>permanent numbered stakes installed for vegetation</a:t>
          </a:r>
        </a:p>
        <a:p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</a:rPr>
            <a:t>surveys.  </a:t>
          </a:r>
        </a:p>
      </xdr:txBody>
    </xdr:sp>
    <xdr:clientData/>
  </xdr:twoCellAnchor>
  <xdr:twoCellAnchor editAs="oneCell">
    <xdr:from>
      <xdr:col>18</xdr:col>
      <xdr:colOff>516145</xdr:colOff>
      <xdr:row>0</xdr:row>
      <xdr:rowOff>121892</xdr:rowOff>
    </xdr:from>
    <xdr:to>
      <xdr:col>24</xdr:col>
      <xdr:colOff>487570</xdr:colOff>
      <xdr:row>14</xdr:row>
      <xdr:rowOff>49021</xdr:rowOff>
    </xdr:to>
    <xdr:pic>
      <xdr:nvPicPr>
        <xdr:cNvPr id="7" name="Picture 6" descr="http://www.as.wvu.edu/fernow/Assests/Images/Reference%20watershed%20map.jpg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884" y="121892"/>
          <a:ext cx="4013338" cy="2820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31</xdr:col>
      <xdr:colOff>239920</xdr:colOff>
      <xdr:row>4</xdr:row>
      <xdr:rowOff>179041</xdr:rowOff>
    </xdr:from>
    <xdr:ext cx="3267075" cy="953466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 txBox="1"/>
      </xdr:nvSpPr>
      <xdr:spPr>
        <a:xfrm>
          <a:off x="21123137" y="996258"/>
          <a:ext cx="3267075" cy="953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/>
            <a:t>Aerial view of LTSP experiment. WT = whole-tree harvesting; NS = whole-tree harvesting +  ammonium-sulfate;NS+ LIME = whole-tree harvesting +  ammonium-sulfate + dolomitic lime; REF = no treatment </a:t>
          </a:r>
          <a:endParaRPr lang="en-US" sz="1100"/>
        </a:p>
      </xdr:txBody>
    </xdr:sp>
    <xdr:clientData/>
  </xdr:oneCellAnchor>
  <xdr:oneCellAnchor>
    <xdr:from>
      <xdr:col>15</xdr:col>
      <xdr:colOff>463826</xdr:colOff>
      <xdr:row>15</xdr:row>
      <xdr:rowOff>1</xdr:rowOff>
    </xdr:from>
    <xdr:ext cx="5972037" cy="5632312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 txBox="1"/>
      </xdr:nvSpPr>
      <xdr:spPr>
        <a:xfrm>
          <a:off x="10568609" y="3048001"/>
          <a:ext cx="5972037" cy="5632312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1800"/>
            <a:t>This experiment is located 1.6 km SW of whole-watershed acidification experiment (WS 3) at an elevation of ~800m.  The site has a south-east aspect and slopes ranging from 15-31%.  The experimental design consists of 16 plots (0.2 ha in size) that receive one of four treatments: (1) whole-tree harvesting (removal of all aboveground biomass, WT plots); (2) whole-tree harvesting + ammonium-sulfate fertilization (WT+NS plots); (3) whole-tree harvesting +  ammonium-sulfate fertilization + addition of dolomitic lime (WT+NS+Lime plots); and (4) no treatment (Reference plots).  Ammonium sulfate is applied three times per year at the same rate, and at the same time, as the whole-watershed acidification experiment.  To test whether simple amelioration techniques can mitigate base cation (Ca++ &amp; Mg++) losses, dolomitic lime is applied every other year at a rate of 22.5 kg Ca++ /ha*yr to four of the experimental plots that also receive ammonium sulfate additions.  This rate of dolomite addition is about twice the rate at which Ca++ is lost in stream water from a nearby reference watershed (WS 4).  Cutting and treatments began</a:t>
          </a:r>
          <a:r>
            <a:rPr lang="en-US" sz="1800" baseline="0"/>
            <a:t> winter 1996/1997.</a:t>
          </a:r>
          <a:endParaRPr lang="en-US" sz="1800"/>
        </a:p>
      </xdr:txBody>
    </xdr:sp>
    <xdr:clientData/>
  </xdr:oneCellAnchor>
  <xdr:twoCellAnchor>
    <xdr:from>
      <xdr:col>24</xdr:col>
      <xdr:colOff>538449</xdr:colOff>
      <xdr:row>101</xdr:row>
      <xdr:rowOff>48670</xdr:rowOff>
    </xdr:from>
    <xdr:to>
      <xdr:col>30</xdr:col>
      <xdr:colOff>60740</xdr:colOff>
      <xdr:row>106</xdr:row>
      <xdr:rowOff>35890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 txBox="1"/>
      </xdr:nvSpPr>
      <xdr:spPr>
        <a:xfrm>
          <a:off x="17150049" y="16279270"/>
          <a:ext cx="3560891" cy="74922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Lysimeter locations shown</a:t>
          </a:r>
          <a:r>
            <a:rPr lang="en-US" sz="1100" baseline="0"/>
            <a:t> in blue circles.</a:t>
          </a:r>
        </a:p>
        <a:p>
          <a:r>
            <a:rPr lang="en-US" sz="1100" baseline="0"/>
            <a:t>Access trails shown by red lines.</a:t>
          </a:r>
        </a:p>
        <a:p>
          <a:r>
            <a:rPr lang="en-US" sz="1100" baseline="0"/>
            <a:t>Permanent numbered stakes shown by yellow squares.</a:t>
          </a:r>
          <a:endParaRPr lang="en-US" sz="1100"/>
        </a:p>
      </xdr:txBody>
    </xdr:sp>
    <xdr:clientData/>
  </xdr:twoCellAnchor>
  <xdr:oneCellAnchor>
    <xdr:from>
      <xdr:col>0</xdr:col>
      <xdr:colOff>204308</xdr:colOff>
      <xdr:row>49</xdr:row>
      <xdr:rowOff>16529</xdr:rowOff>
    </xdr:from>
    <xdr:ext cx="3271630" cy="1125693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 txBox="1"/>
      </xdr:nvSpPr>
      <xdr:spPr>
        <a:xfrm>
          <a:off x="204308" y="7735920"/>
          <a:ext cx="3271630" cy="1125693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1100" b="0" i="1"/>
            <a:t>From: Adams, M.B., J.A. Burger, L. Zelazny, and J. Baumgras. 2004. Description of the Fork Mountain long-term soil productivity study: site characterization. USDA Forest Service, Northeastern Forest Experimental Station, General Technical Report NE-323, Newtown Square, Pennsylvania, USA.</a:t>
          </a:r>
        </a:p>
      </xdr:txBody>
    </xdr:sp>
    <xdr:clientData/>
  </xdr:oneCellAnchor>
  <xdr:twoCellAnchor editAs="oneCell">
    <xdr:from>
      <xdr:col>0</xdr:col>
      <xdr:colOff>132522</xdr:colOff>
      <xdr:row>22</xdr:row>
      <xdr:rowOff>44147</xdr:rowOff>
    </xdr:from>
    <xdr:to>
      <xdr:col>8</xdr:col>
      <xdr:colOff>495852</xdr:colOff>
      <xdr:row>47</xdr:row>
      <xdr:rowOff>100055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2522" y="3589104"/>
          <a:ext cx="6210300" cy="3921125"/>
        </a:xfrm>
        <a:prstGeom prst="rect">
          <a:avLst/>
        </a:prstGeom>
      </xdr:spPr>
    </xdr:pic>
    <xdr:clientData/>
  </xdr:twoCellAnchor>
  <xdr:twoCellAnchor editAs="oneCell">
    <xdr:from>
      <xdr:col>14</xdr:col>
      <xdr:colOff>265043</xdr:colOff>
      <xdr:row>52</xdr:row>
      <xdr:rowOff>66261</xdr:rowOff>
    </xdr:from>
    <xdr:to>
      <xdr:col>24</xdr:col>
      <xdr:colOff>437321</xdr:colOff>
      <xdr:row>80</xdr:row>
      <xdr:rowOff>4417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696173" y="8503478"/>
          <a:ext cx="6908800" cy="4267200"/>
        </a:xfrm>
        <a:prstGeom prst="rect">
          <a:avLst/>
        </a:prstGeom>
      </xdr:spPr>
    </xdr:pic>
    <xdr:clientData/>
  </xdr:twoCellAnchor>
  <xdr:twoCellAnchor editAs="oneCell">
    <xdr:from>
      <xdr:col>14</xdr:col>
      <xdr:colOff>287135</xdr:colOff>
      <xdr:row>79</xdr:row>
      <xdr:rowOff>154603</xdr:rowOff>
    </xdr:from>
    <xdr:to>
      <xdr:col>24</xdr:col>
      <xdr:colOff>421313</xdr:colOff>
      <xdr:row>107</xdr:row>
      <xdr:rowOff>80059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718265" y="12766255"/>
          <a:ext cx="6870700" cy="4254500"/>
        </a:xfrm>
        <a:prstGeom prst="rect">
          <a:avLst/>
        </a:prstGeom>
      </xdr:spPr>
    </xdr:pic>
    <xdr:clientData/>
  </xdr:twoCellAnchor>
  <xdr:twoCellAnchor editAs="oneCell">
    <xdr:from>
      <xdr:col>1</xdr:col>
      <xdr:colOff>11043</xdr:colOff>
      <xdr:row>60</xdr:row>
      <xdr:rowOff>44173</xdr:rowOff>
    </xdr:from>
    <xdr:to>
      <xdr:col>6</xdr:col>
      <xdr:colOff>106018</xdr:colOff>
      <xdr:row>82</xdr:row>
      <xdr:rowOff>100389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84695" y="9718260"/>
          <a:ext cx="3920436" cy="3457607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83</xdr:row>
      <xdr:rowOff>88350</xdr:rowOff>
    </xdr:from>
    <xdr:to>
      <xdr:col>6</xdr:col>
      <xdr:colOff>165515</xdr:colOff>
      <xdr:row>104</xdr:row>
      <xdr:rowOff>7042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3653" y="13318437"/>
          <a:ext cx="3990975" cy="3165475"/>
        </a:xfrm>
        <a:prstGeom prst="rect">
          <a:avLst/>
        </a:prstGeom>
      </xdr:spPr>
    </xdr:pic>
    <xdr:clientData/>
  </xdr:twoCellAnchor>
  <xdr:twoCellAnchor editAs="oneCell">
    <xdr:from>
      <xdr:col>26</xdr:col>
      <xdr:colOff>33130</xdr:colOff>
      <xdr:row>60</xdr:row>
      <xdr:rowOff>11043</xdr:rowOff>
    </xdr:from>
    <xdr:to>
      <xdr:col>34</xdr:col>
      <xdr:colOff>416063</xdr:colOff>
      <xdr:row>85</xdr:row>
      <xdr:rowOff>44726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7548087" y="10148956"/>
          <a:ext cx="5772150" cy="3898900"/>
        </a:xfrm>
        <a:prstGeom prst="rect">
          <a:avLst/>
        </a:prstGeom>
      </xdr:spPr>
    </xdr:pic>
    <xdr:clientData/>
  </xdr:twoCellAnchor>
  <xdr:twoCellAnchor>
    <xdr:from>
      <xdr:col>27</xdr:col>
      <xdr:colOff>217083</xdr:colOff>
      <xdr:row>86</xdr:row>
      <xdr:rowOff>92843</xdr:rowOff>
    </xdr:from>
    <xdr:to>
      <xdr:col>32</xdr:col>
      <xdr:colOff>452781</xdr:colOff>
      <xdr:row>90</xdr:row>
      <xdr:rowOff>0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 txBox="1"/>
      </xdr:nvSpPr>
      <xdr:spPr>
        <a:xfrm>
          <a:off x="18405692" y="14250582"/>
          <a:ext cx="3603959" cy="52559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LTSP site</a:t>
          </a:r>
          <a:r>
            <a:rPr lang="en-US" sz="1100" baseline="0"/>
            <a:t> on March 14, 1997 shortly after whole-tree harvesting was completed.</a:t>
          </a:r>
          <a:endParaRPr lang="en-US" sz="1100"/>
        </a:p>
      </xdr:txBody>
    </xdr:sp>
    <xdr:clientData/>
  </xdr:twoCellAnchor>
  <xdr:twoCellAnchor editAs="oneCell">
    <xdr:from>
      <xdr:col>34</xdr:col>
      <xdr:colOff>615950</xdr:colOff>
      <xdr:row>60</xdr:row>
      <xdr:rowOff>12700</xdr:rowOff>
    </xdr:from>
    <xdr:to>
      <xdr:col>42</xdr:col>
      <xdr:colOff>387350</xdr:colOff>
      <xdr:row>85</xdr:row>
      <xdr:rowOff>69850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3501350" y="9994900"/>
          <a:ext cx="5156200" cy="3867150"/>
        </a:xfrm>
        <a:prstGeom prst="rect">
          <a:avLst/>
        </a:prstGeom>
      </xdr:spPr>
    </xdr:pic>
    <xdr:clientData/>
  </xdr:twoCellAnchor>
  <xdr:twoCellAnchor>
    <xdr:from>
      <xdr:col>35</xdr:col>
      <xdr:colOff>508000</xdr:colOff>
      <xdr:row>86</xdr:row>
      <xdr:rowOff>82550</xdr:rowOff>
    </xdr:from>
    <xdr:to>
      <xdr:col>41</xdr:col>
      <xdr:colOff>70598</xdr:colOff>
      <xdr:row>89</xdr:row>
      <xdr:rowOff>142107</xdr:rowOff>
    </xdr:to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 txBox="1"/>
      </xdr:nvSpPr>
      <xdr:spPr>
        <a:xfrm>
          <a:off x="24066500" y="14027150"/>
          <a:ext cx="3601198" cy="51675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LTSP site</a:t>
          </a:r>
          <a:r>
            <a:rPr lang="en-US" sz="1100" baseline="0"/>
            <a:t> in 1999. Two years after whole-tree harvesting was completed.</a:t>
          </a:r>
          <a:endParaRPr lang="en-US" sz="1100"/>
        </a:p>
      </xdr:txBody>
    </xdr:sp>
    <xdr:clientData/>
  </xdr:twoCellAnchor>
  <xdr:twoCellAnchor editAs="oneCell">
    <xdr:from>
      <xdr:col>43</xdr:col>
      <xdr:colOff>12700</xdr:colOff>
      <xdr:row>60</xdr:row>
      <xdr:rowOff>31749</xdr:rowOff>
    </xdr:from>
    <xdr:to>
      <xdr:col>50</xdr:col>
      <xdr:colOff>469900</xdr:colOff>
      <xdr:row>85</xdr:row>
      <xdr:rowOff>98424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8956000" y="10013949"/>
          <a:ext cx="5168900" cy="3876675"/>
        </a:xfrm>
        <a:prstGeom prst="rect">
          <a:avLst/>
        </a:prstGeom>
      </xdr:spPr>
    </xdr:pic>
    <xdr:clientData/>
  </xdr:twoCellAnchor>
  <xdr:twoCellAnchor>
    <xdr:from>
      <xdr:col>44</xdr:col>
      <xdr:colOff>44450</xdr:colOff>
      <xdr:row>86</xdr:row>
      <xdr:rowOff>69850</xdr:rowOff>
    </xdr:from>
    <xdr:to>
      <xdr:col>49</xdr:col>
      <xdr:colOff>280148</xdr:colOff>
      <xdr:row>89</xdr:row>
      <xdr:rowOff>129407</xdr:rowOff>
    </xdr:to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 txBox="1"/>
      </xdr:nvSpPr>
      <xdr:spPr>
        <a:xfrm>
          <a:off x="29660850" y="14014450"/>
          <a:ext cx="3601198" cy="51675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LTSP site</a:t>
          </a:r>
          <a:r>
            <a:rPr lang="en-US" sz="1100" baseline="0"/>
            <a:t> in 2005. Eight years after whole-tree harvesting was completed.</a:t>
          </a:r>
          <a:endParaRPr lang="en-US" sz="1100"/>
        </a:p>
      </xdr:txBody>
    </xdr:sp>
    <xdr:clientData/>
  </xdr:twoCellAnchor>
  <xdr:twoCellAnchor>
    <xdr:from>
      <xdr:col>1</xdr:col>
      <xdr:colOff>101600</xdr:colOff>
      <xdr:row>105</xdr:row>
      <xdr:rowOff>38100</xdr:rowOff>
    </xdr:from>
    <xdr:to>
      <xdr:col>5</xdr:col>
      <xdr:colOff>553198</xdr:colOff>
      <xdr:row>108</xdr:row>
      <xdr:rowOff>97657</xdr:rowOff>
    </xdr:to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 txBox="1"/>
      </xdr:nvSpPr>
      <xdr:spPr>
        <a:xfrm>
          <a:off x="774700" y="16878300"/>
          <a:ext cx="3601198" cy="51675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Suction lysimeter used to collect soil</a:t>
          </a:r>
          <a:r>
            <a:rPr lang="en-US" sz="1100" baseline="0"/>
            <a:t> water samples at depth of 1 m.</a:t>
          </a:r>
          <a:endParaRPr 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127</xdr:row>
      <xdr:rowOff>66674</xdr:rowOff>
    </xdr:from>
    <xdr:to>
      <xdr:col>10</xdr:col>
      <xdr:colOff>371475</xdr:colOff>
      <xdr:row>155</xdr:row>
      <xdr:rowOff>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781734</xdr:colOff>
      <xdr:row>131</xdr:row>
      <xdr:rowOff>2071</xdr:rowOff>
    </xdr:from>
    <xdr:to>
      <xdr:col>1</xdr:col>
      <xdr:colOff>814865</xdr:colOff>
      <xdr:row>149</xdr:row>
      <xdr:rowOff>88072</xdr:rowOff>
    </xdr:to>
    <xdr:cxnSp macro="">
      <xdr:nvCxnSpPr>
        <xdr:cNvPr id="4" name="Straight Connector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CxnSpPr/>
      </xdr:nvCxnSpPr>
      <xdr:spPr>
        <a:xfrm>
          <a:off x="1340534" y="21630171"/>
          <a:ext cx="33131" cy="3057801"/>
        </a:xfrm>
        <a:prstGeom prst="line">
          <a:avLst/>
        </a:prstGeom>
        <a:ln w="25400">
          <a:prstDash val="sysDot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</xdr:col>
      <xdr:colOff>255521</xdr:colOff>
      <xdr:row>130</xdr:row>
      <xdr:rowOff>111263</xdr:rowOff>
    </xdr:from>
    <xdr:ext cx="1251689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 txBox="1"/>
      </xdr:nvSpPr>
      <xdr:spPr>
        <a:xfrm>
          <a:off x="1817621" y="21574263"/>
          <a:ext cx="125168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Experiment</a:t>
          </a:r>
          <a:r>
            <a:rPr lang="en-US" sz="1100" baseline="0"/>
            <a:t> Begins</a:t>
          </a:r>
          <a:endParaRPr lang="en-US" sz="1100"/>
        </a:p>
      </xdr:txBody>
    </xdr:sp>
    <xdr:clientData/>
  </xdr:oneCellAnchor>
  <xdr:twoCellAnchor>
    <xdr:from>
      <xdr:col>1</xdr:col>
      <xdr:colOff>814873</xdr:colOff>
      <xdr:row>131</xdr:row>
      <xdr:rowOff>79790</xdr:rowOff>
    </xdr:from>
    <xdr:to>
      <xdr:col>2</xdr:col>
      <xdr:colOff>255521</xdr:colOff>
      <xdr:row>131</xdr:row>
      <xdr:rowOff>81618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CxnSpPr>
          <a:stCxn id="5" idx="1"/>
        </xdr:cNvCxnSpPr>
      </xdr:nvCxnSpPr>
      <xdr:spPr>
        <a:xfrm flipH="1" flipV="1">
          <a:off x="1373673" y="21707890"/>
          <a:ext cx="443948" cy="1828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409575</xdr:colOff>
      <xdr:row>127</xdr:row>
      <xdr:rowOff>57150</xdr:rowOff>
    </xdr:from>
    <xdr:to>
      <xdr:col>22</xdr:col>
      <xdr:colOff>47625</xdr:colOff>
      <xdr:row>154</xdr:row>
      <xdr:rowOff>152401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13</xdr:col>
      <xdr:colOff>401697</xdr:colOff>
      <xdr:row>130</xdr:row>
      <xdr:rowOff>151985</xdr:rowOff>
    </xdr:from>
    <xdr:to>
      <xdr:col>13</xdr:col>
      <xdr:colOff>434828</xdr:colOff>
      <xdr:row>149</xdr:row>
      <xdr:rowOff>72886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CxnSpPr/>
      </xdr:nvCxnSpPr>
      <xdr:spPr>
        <a:xfrm>
          <a:off x="9151997" y="21614985"/>
          <a:ext cx="33131" cy="3057801"/>
        </a:xfrm>
        <a:prstGeom prst="line">
          <a:avLst/>
        </a:prstGeom>
        <a:ln w="25400">
          <a:prstDash val="sysDot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14</xdr:col>
      <xdr:colOff>205684</xdr:colOff>
      <xdr:row>130</xdr:row>
      <xdr:rowOff>120926</xdr:rowOff>
    </xdr:from>
    <xdr:ext cx="1251689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SpPr txBox="1"/>
      </xdr:nvSpPr>
      <xdr:spPr>
        <a:xfrm>
          <a:off x="9629084" y="21583926"/>
          <a:ext cx="125168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Experiment</a:t>
          </a:r>
          <a:r>
            <a:rPr lang="en-US" sz="1100" baseline="0"/>
            <a:t> Begins</a:t>
          </a:r>
          <a:endParaRPr lang="en-US" sz="1100"/>
        </a:p>
      </xdr:txBody>
    </xdr:sp>
    <xdr:clientData/>
  </xdr:oneCellAnchor>
  <xdr:twoCellAnchor>
    <xdr:from>
      <xdr:col>13</xdr:col>
      <xdr:colOff>434836</xdr:colOff>
      <xdr:row>131</xdr:row>
      <xdr:rowOff>89453</xdr:rowOff>
    </xdr:from>
    <xdr:to>
      <xdr:col>14</xdr:col>
      <xdr:colOff>205684</xdr:colOff>
      <xdr:row>131</xdr:row>
      <xdr:rowOff>91281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CxnSpPr>
          <a:stCxn id="9" idx="1"/>
        </xdr:cNvCxnSpPr>
      </xdr:nvCxnSpPr>
      <xdr:spPr>
        <a:xfrm flipH="1" flipV="1">
          <a:off x="9185136" y="21717553"/>
          <a:ext cx="443948" cy="1828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0</xdr:colOff>
      <xdr:row>127</xdr:row>
      <xdr:rowOff>0</xdr:rowOff>
    </xdr:from>
    <xdr:to>
      <xdr:col>32</xdr:col>
      <xdr:colOff>0</xdr:colOff>
      <xdr:row>154</xdr:row>
      <xdr:rowOff>98978</xdr:rowOff>
    </xdr:to>
    <xdr:graphicFrame macro="">
      <xdr:nvGraphicFramePr>
        <xdr:cNvPr id="11" name="Chart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24</xdr:col>
      <xdr:colOff>409483</xdr:colOff>
      <xdr:row>130</xdr:row>
      <xdr:rowOff>84896</xdr:rowOff>
    </xdr:from>
    <xdr:to>
      <xdr:col>24</xdr:col>
      <xdr:colOff>442614</xdr:colOff>
      <xdr:row>149</xdr:row>
      <xdr:rowOff>5797</xdr:rowOff>
    </xdr:to>
    <xdr:cxnSp macro="">
      <xdr:nvCxnSpPr>
        <xdr:cNvPr id="12" name="Straight Connector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CxnSpPr/>
      </xdr:nvCxnSpPr>
      <xdr:spPr>
        <a:xfrm>
          <a:off x="16777243" y="21217696"/>
          <a:ext cx="33131" cy="3009541"/>
        </a:xfrm>
        <a:prstGeom prst="line">
          <a:avLst/>
        </a:prstGeom>
        <a:ln w="25400">
          <a:prstDash val="sysDot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25</xdr:col>
      <xdr:colOff>216010</xdr:colOff>
      <xdr:row>130</xdr:row>
      <xdr:rowOff>53837</xdr:rowOff>
    </xdr:from>
    <xdr:ext cx="1251689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SpPr txBox="1"/>
      </xdr:nvSpPr>
      <xdr:spPr>
        <a:xfrm>
          <a:off x="17254330" y="21186637"/>
          <a:ext cx="125168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Experiment</a:t>
          </a:r>
          <a:r>
            <a:rPr lang="en-US" sz="1100" baseline="0"/>
            <a:t> Begins</a:t>
          </a:r>
        </a:p>
      </xdr:txBody>
    </xdr:sp>
    <xdr:clientData/>
  </xdr:oneCellAnchor>
  <xdr:twoCellAnchor>
    <xdr:from>
      <xdr:col>24</xdr:col>
      <xdr:colOff>429484</xdr:colOff>
      <xdr:row>131</xdr:row>
      <xdr:rowOff>22364</xdr:rowOff>
    </xdr:from>
    <xdr:to>
      <xdr:col>25</xdr:col>
      <xdr:colOff>216010</xdr:colOff>
      <xdr:row>131</xdr:row>
      <xdr:rowOff>23557</xdr:rowOff>
    </xdr:to>
    <xdr:cxnSp macro="">
      <xdr:nvCxnSpPr>
        <xdr:cNvPr id="14" name="Straight Arrow Connector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CxnSpPr>
          <a:cxnSpLocks/>
          <a:stCxn id="13" idx="1"/>
        </xdr:cNvCxnSpPr>
      </xdr:nvCxnSpPr>
      <xdr:spPr>
        <a:xfrm flipH="1" flipV="1">
          <a:off x="16797244" y="21317724"/>
          <a:ext cx="457086" cy="1193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0</xdr:colOff>
      <xdr:row>159</xdr:row>
      <xdr:rowOff>0</xdr:rowOff>
    </xdr:from>
    <xdr:to>
      <xdr:col>10</xdr:col>
      <xdr:colOff>347455</xdr:colOff>
      <xdr:row>186</xdr:row>
      <xdr:rowOff>98978</xdr:rowOff>
    </xdr:to>
    <xdr:graphicFrame macro="">
      <xdr:nvGraphicFramePr>
        <xdr:cNvPr id="15" name="Chart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</xdr:col>
      <xdr:colOff>785221</xdr:colOff>
      <xdr:row>162</xdr:row>
      <xdr:rowOff>120275</xdr:rowOff>
    </xdr:from>
    <xdr:to>
      <xdr:col>1</xdr:col>
      <xdr:colOff>818352</xdr:colOff>
      <xdr:row>181</xdr:row>
      <xdr:rowOff>41176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CxnSpPr/>
      </xdr:nvCxnSpPr>
      <xdr:spPr>
        <a:xfrm>
          <a:off x="1344021" y="26866475"/>
          <a:ext cx="33131" cy="3057801"/>
        </a:xfrm>
        <a:prstGeom prst="line">
          <a:avLst/>
        </a:prstGeom>
        <a:ln w="25400">
          <a:prstDash val="sysDot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</xdr:col>
      <xdr:colOff>259008</xdr:colOff>
      <xdr:row>162</xdr:row>
      <xdr:rowOff>89216</xdr:rowOff>
    </xdr:from>
    <xdr:ext cx="1251689" cy="264560"/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SpPr txBox="1"/>
      </xdr:nvSpPr>
      <xdr:spPr>
        <a:xfrm>
          <a:off x="1821108" y="26835416"/>
          <a:ext cx="125168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Experiment</a:t>
          </a:r>
          <a:r>
            <a:rPr lang="en-US" sz="1100" baseline="0"/>
            <a:t> Begins</a:t>
          </a:r>
          <a:endParaRPr lang="en-US" sz="1100"/>
        </a:p>
      </xdr:txBody>
    </xdr:sp>
    <xdr:clientData/>
  </xdr:oneCellAnchor>
  <xdr:twoCellAnchor>
    <xdr:from>
      <xdr:col>1</xdr:col>
      <xdr:colOff>818360</xdr:colOff>
      <xdr:row>163</xdr:row>
      <xdr:rowOff>57744</xdr:rowOff>
    </xdr:from>
    <xdr:to>
      <xdr:col>2</xdr:col>
      <xdr:colOff>259008</xdr:colOff>
      <xdr:row>163</xdr:row>
      <xdr:rowOff>59572</xdr:rowOff>
    </xdr:to>
    <xdr:cxnSp macro="">
      <xdr:nvCxnSpPr>
        <xdr:cNvPr id="18" name="Straight Arrow Connector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CxnSpPr>
          <a:stCxn id="17" idx="1"/>
        </xdr:cNvCxnSpPr>
      </xdr:nvCxnSpPr>
      <xdr:spPr>
        <a:xfrm flipH="1" flipV="1">
          <a:off x="1377160" y="26969044"/>
          <a:ext cx="443948" cy="1828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449035</xdr:colOff>
      <xdr:row>158</xdr:row>
      <xdr:rowOff>136072</xdr:rowOff>
    </xdr:from>
    <xdr:to>
      <xdr:col>22</xdr:col>
      <xdr:colOff>34490</xdr:colOff>
      <xdr:row>186</xdr:row>
      <xdr:rowOff>71764</xdr:rowOff>
    </xdr:to>
    <xdr:graphicFrame macro="">
      <xdr:nvGraphicFramePr>
        <xdr:cNvPr id="19" name="Chart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22</xdr:col>
      <xdr:colOff>590550</xdr:colOff>
      <xdr:row>158</xdr:row>
      <xdr:rowOff>123825</xdr:rowOff>
    </xdr:from>
    <xdr:to>
      <xdr:col>32</xdr:col>
      <xdr:colOff>0</xdr:colOff>
      <xdr:row>186</xdr:row>
      <xdr:rowOff>59517</xdr:rowOff>
    </xdr:to>
    <xdr:graphicFrame macro="">
      <xdr:nvGraphicFramePr>
        <xdr:cNvPr id="20" name="Chart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13</xdr:col>
      <xdr:colOff>471414</xdr:colOff>
      <xdr:row>162</xdr:row>
      <xdr:rowOff>50800</xdr:rowOff>
    </xdr:from>
    <xdr:to>
      <xdr:col>13</xdr:col>
      <xdr:colOff>500251</xdr:colOff>
      <xdr:row>181</xdr:row>
      <xdr:rowOff>354</xdr:rowOff>
    </xdr:to>
    <xdr:cxnSp macro="">
      <xdr:nvCxnSpPr>
        <xdr:cNvPr id="21" name="Straight Connector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CxnSpPr/>
      </xdr:nvCxnSpPr>
      <xdr:spPr>
        <a:xfrm>
          <a:off x="9217783" y="26992943"/>
          <a:ext cx="28837" cy="3109435"/>
        </a:xfrm>
        <a:prstGeom prst="line">
          <a:avLst/>
        </a:prstGeom>
        <a:ln w="25400">
          <a:prstDash val="sysDot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14</xdr:col>
      <xdr:colOff>271409</xdr:colOff>
      <xdr:row>162</xdr:row>
      <xdr:rowOff>37509</xdr:rowOff>
    </xdr:from>
    <xdr:ext cx="1251689" cy="264560"/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SpPr txBox="1"/>
      </xdr:nvSpPr>
      <xdr:spPr>
        <a:xfrm>
          <a:off x="9690576" y="26979652"/>
          <a:ext cx="125168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Experiment</a:t>
          </a:r>
          <a:r>
            <a:rPr lang="en-US" sz="1100" baseline="0"/>
            <a:t> Begins</a:t>
          </a:r>
          <a:endParaRPr lang="en-US" sz="1100"/>
        </a:p>
      </xdr:txBody>
    </xdr:sp>
    <xdr:clientData/>
  </xdr:oneCellAnchor>
  <xdr:twoCellAnchor>
    <xdr:from>
      <xdr:col>13</xdr:col>
      <xdr:colOff>500259</xdr:colOff>
      <xdr:row>163</xdr:row>
      <xdr:rowOff>6037</xdr:rowOff>
    </xdr:from>
    <xdr:to>
      <xdr:col>14</xdr:col>
      <xdr:colOff>271409</xdr:colOff>
      <xdr:row>163</xdr:row>
      <xdr:rowOff>7865</xdr:rowOff>
    </xdr:to>
    <xdr:cxnSp macro="">
      <xdr:nvCxnSpPr>
        <xdr:cNvPr id="23" name="Straight Arrow Connector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CxnSpPr>
          <a:stCxn id="22" idx="1"/>
        </xdr:cNvCxnSpPr>
      </xdr:nvCxnSpPr>
      <xdr:spPr>
        <a:xfrm flipH="1" flipV="1">
          <a:off x="9246628" y="27114489"/>
          <a:ext cx="443948" cy="1828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339814</xdr:colOff>
      <xdr:row>162</xdr:row>
      <xdr:rowOff>71290</xdr:rowOff>
    </xdr:from>
    <xdr:to>
      <xdr:col>24</xdr:col>
      <xdr:colOff>372945</xdr:colOff>
      <xdr:row>180</xdr:row>
      <xdr:rowOff>155476</xdr:rowOff>
    </xdr:to>
    <xdr:cxnSp macro="">
      <xdr:nvCxnSpPr>
        <xdr:cNvPr id="24" name="Straight Connector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CxnSpPr/>
      </xdr:nvCxnSpPr>
      <xdr:spPr>
        <a:xfrm>
          <a:off x="16748214" y="26817490"/>
          <a:ext cx="33131" cy="3055986"/>
        </a:xfrm>
        <a:prstGeom prst="line">
          <a:avLst/>
        </a:prstGeom>
        <a:ln w="25400">
          <a:prstDash val="sysDot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25</xdr:col>
      <xdr:colOff>204580</xdr:colOff>
      <xdr:row>162</xdr:row>
      <xdr:rowOff>40231</xdr:rowOff>
    </xdr:from>
    <xdr:ext cx="1251688" cy="264560"/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SpPr txBox="1"/>
      </xdr:nvSpPr>
      <xdr:spPr>
        <a:xfrm>
          <a:off x="17286080" y="26786431"/>
          <a:ext cx="125168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ctr"/>
          <a:r>
            <a:rPr lang="en-US" sz="1100"/>
            <a:t>Experiment</a:t>
          </a:r>
          <a:r>
            <a:rPr lang="en-US" sz="1100" baseline="0"/>
            <a:t> Begins</a:t>
          </a:r>
          <a:endParaRPr lang="en-US" sz="1100"/>
        </a:p>
      </xdr:txBody>
    </xdr:sp>
    <xdr:clientData/>
  </xdr:oneCellAnchor>
  <xdr:twoCellAnchor>
    <xdr:from>
      <xdr:col>24</xdr:col>
      <xdr:colOff>372954</xdr:colOff>
      <xdr:row>163</xdr:row>
      <xdr:rowOff>7411</xdr:rowOff>
    </xdr:from>
    <xdr:to>
      <xdr:col>25</xdr:col>
      <xdr:colOff>204580</xdr:colOff>
      <xdr:row>163</xdr:row>
      <xdr:rowOff>8761</xdr:rowOff>
    </xdr:to>
    <xdr:cxnSp macro="">
      <xdr:nvCxnSpPr>
        <xdr:cNvPr id="26" name="Straight Arrow Connector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CxnSpPr>
          <a:cxnSpLocks/>
          <a:stCxn id="25" idx="1"/>
        </xdr:cNvCxnSpPr>
      </xdr:nvCxnSpPr>
      <xdr:spPr>
        <a:xfrm flipH="1">
          <a:off x="16781354" y="26918711"/>
          <a:ext cx="504726" cy="135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0</xdr:colOff>
      <xdr:row>190</xdr:row>
      <xdr:rowOff>0</xdr:rowOff>
    </xdr:from>
    <xdr:to>
      <xdr:col>10</xdr:col>
      <xdr:colOff>347455</xdr:colOff>
      <xdr:row>217</xdr:row>
      <xdr:rowOff>98978</xdr:rowOff>
    </xdr:to>
    <xdr:graphicFrame macro="">
      <xdr:nvGraphicFramePr>
        <xdr:cNvPr id="27" name="Chart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1</xdr:col>
      <xdr:colOff>794042</xdr:colOff>
      <xdr:row>193</xdr:row>
      <xdr:rowOff>112767</xdr:rowOff>
    </xdr:from>
    <xdr:to>
      <xdr:col>1</xdr:col>
      <xdr:colOff>827173</xdr:colOff>
      <xdr:row>212</xdr:row>
      <xdr:rowOff>33667</xdr:rowOff>
    </xdr:to>
    <xdr:cxnSp macro="">
      <xdr:nvCxnSpPr>
        <xdr:cNvPr id="29" name="Straight Connector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CxnSpPr/>
      </xdr:nvCxnSpPr>
      <xdr:spPr>
        <a:xfrm>
          <a:off x="1352842" y="31977067"/>
          <a:ext cx="33131" cy="3057800"/>
        </a:xfrm>
        <a:prstGeom prst="line">
          <a:avLst/>
        </a:prstGeom>
        <a:ln w="25400">
          <a:prstDash val="sysDot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</xdr:col>
      <xdr:colOff>280967</xdr:colOff>
      <xdr:row>193</xdr:row>
      <xdr:rowOff>9450</xdr:rowOff>
    </xdr:from>
    <xdr:ext cx="1251688" cy="264560"/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SpPr txBox="1"/>
      </xdr:nvSpPr>
      <xdr:spPr>
        <a:xfrm>
          <a:off x="1843067" y="31873750"/>
          <a:ext cx="125168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ctr"/>
          <a:r>
            <a:rPr lang="en-US" sz="1100"/>
            <a:t>Experiment</a:t>
          </a:r>
          <a:r>
            <a:rPr lang="en-US" sz="1100" baseline="0"/>
            <a:t> Begins</a:t>
          </a:r>
          <a:endParaRPr lang="en-US" sz="1100"/>
        </a:p>
      </xdr:txBody>
    </xdr:sp>
    <xdr:clientData/>
  </xdr:oneCellAnchor>
  <xdr:twoCellAnchor>
    <xdr:from>
      <xdr:col>1</xdr:col>
      <xdr:colOff>840319</xdr:colOff>
      <xdr:row>193</xdr:row>
      <xdr:rowOff>141730</xdr:rowOff>
    </xdr:from>
    <xdr:to>
      <xdr:col>2</xdr:col>
      <xdr:colOff>280967</xdr:colOff>
      <xdr:row>193</xdr:row>
      <xdr:rowOff>142203</xdr:rowOff>
    </xdr:to>
    <xdr:cxnSp macro="">
      <xdr:nvCxnSpPr>
        <xdr:cNvPr id="31" name="Straight Arrow Connector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CxnSpPr>
          <a:stCxn id="30" idx="1"/>
        </xdr:cNvCxnSpPr>
      </xdr:nvCxnSpPr>
      <xdr:spPr>
        <a:xfrm flipH="1">
          <a:off x="1399119" y="32006030"/>
          <a:ext cx="443948" cy="473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0</xdr:colOff>
      <xdr:row>190</xdr:row>
      <xdr:rowOff>0</xdr:rowOff>
    </xdr:from>
    <xdr:to>
      <xdr:col>22</xdr:col>
      <xdr:colOff>243546</xdr:colOff>
      <xdr:row>217</xdr:row>
      <xdr:rowOff>98978</xdr:rowOff>
    </xdr:to>
    <xdr:graphicFrame macro="">
      <xdr:nvGraphicFramePr>
        <xdr:cNvPr id="32" name="Chart 31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13</xdr:col>
      <xdr:colOff>634703</xdr:colOff>
      <xdr:row>193</xdr:row>
      <xdr:rowOff>103166</xdr:rowOff>
    </xdr:from>
    <xdr:to>
      <xdr:col>13</xdr:col>
      <xdr:colOff>667834</xdr:colOff>
      <xdr:row>212</xdr:row>
      <xdr:rowOff>24066</xdr:rowOff>
    </xdr:to>
    <xdr:cxnSp macro="">
      <xdr:nvCxnSpPr>
        <xdr:cNvPr id="33" name="Straight Connector 32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CxnSpPr/>
      </xdr:nvCxnSpPr>
      <xdr:spPr>
        <a:xfrm>
          <a:off x="9385003" y="31967466"/>
          <a:ext cx="33131" cy="3057800"/>
        </a:xfrm>
        <a:prstGeom prst="line">
          <a:avLst/>
        </a:prstGeom>
        <a:ln w="25400">
          <a:prstDash val="sysDot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14</xdr:col>
      <xdr:colOff>516794</xdr:colOff>
      <xdr:row>192</xdr:row>
      <xdr:rowOff>161041</xdr:rowOff>
    </xdr:from>
    <xdr:ext cx="1251688" cy="264560"/>
    <xdr:sp macro="" textlink="">
      <xdr:nvSpPr>
        <xdr:cNvPr id="34" name="TextBox 33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SpPr txBox="1"/>
      </xdr:nvSpPr>
      <xdr:spPr>
        <a:xfrm>
          <a:off x="9940194" y="31860241"/>
          <a:ext cx="125168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ctr"/>
          <a:r>
            <a:rPr lang="en-US" sz="1100"/>
            <a:t>Experiment</a:t>
          </a:r>
          <a:r>
            <a:rPr lang="en-US" sz="1100" baseline="0"/>
            <a:t> Begins</a:t>
          </a:r>
          <a:endParaRPr lang="en-US" sz="1100"/>
        </a:p>
      </xdr:txBody>
    </xdr:sp>
    <xdr:clientData/>
  </xdr:oneCellAnchor>
  <xdr:twoCellAnchor>
    <xdr:from>
      <xdr:col>14</xdr:col>
      <xdr:colOff>7880</xdr:colOff>
      <xdr:row>193</xdr:row>
      <xdr:rowOff>132129</xdr:rowOff>
    </xdr:from>
    <xdr:to>
      <xdr:col>14</xdr:col>
      <xdr:colOff>516794</xdr:colOff>
      <xdr:row>193</xdr:row>
      <xdr:rowOff>132602</xdr:rowOff>
    </xdr:to>
    <xdr:cxnSp macro="">
      <xdr:nvCxnSpPr>
        <xdr:cNvPr id="35" name="Straight Arrow Connector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CxnSpPr>
          <a:stCxn id="34" idx="1"/>
        </xdr:cNvCxnSpPr>
      </xdr:nvCxnSpPr>
      <xdr:spPr>
        <a:xfrm flipH="1">
          <a:off x="9431280" y="31996429"/>
          <a:ext cx="508914" cy="473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0</xdr:colOff>
      <xdr:row>190</xdr:row>
      <xdr:rowOff>0</xdr:rowOff>
    </xdr:from>
    <xdr:to>
      <xdr:col>32</xdr:col>
      <xdr:colOff>0</xdr:colOff>
      <xdr:row>217</xdr:row>
      <xdr:rowOff>98978</xdr:rowOff>
    </xdr:to>
    <xdr:graphicFrame macro="">
      <xdr:nvGraphicFramePr>
        <xdr:cNvPr id="36" name="Chart 35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24</xdr:col>
      <xdr:colOff>408661</xdr:colOff>
      <xdr:row>193</xdr:row>
      <xdr:rowOff>95409</xdr:rowOff>
    </xdr:from>
    <xdr:to>
      <xdr:col>24</xdr:col>
      <xdr:colOff>441792</xdr:colOff>
      <xdr:row>212</xdr:row>
      <xdr:rowOff>16309</xdr:rowOff>
    </xdr:to>
    <xdr:cxnSp macro="">
      <xdr:nvCxnSpPr>
        <xdr:cNvPr id="37" name="Straight Connector 36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CxnSpPr/>
      </xdr:nvCxnSpPr>
      <xdr:spPr>
        <a:xfrm>
          <a:off x="16817061" y="31959709"/>
          <a:ext cx="33131" cy="3057800"/>
        </a:xfrm>
        <a:prstGeom prst="line">
          <a:avLst/>
        </a:prstGeom>
        <a:ln w="25400">
          <a:prstDash val="sysDot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25</xdr:col>
      <xdr:colOff>222770</xdr:colOff>
      <xdr:row>192</xdr:row>
      <xdr:rowOff>153284</xdr:rowOff>
    </xdr:from>
    <xdr:ext cx="1251688" cy="264560"/>
    <xdr:sp macro="" textlink="">
      <xdr:nvSpPr>
        <xdr:cNvPr id="38" name="TextBox 37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SpPr txBox="1"/>
      </xdr:nvSpPr>
      <xdr:spPr>
        <a:xfrm>
          <a:off x="17304270" y="31852484"/>
          <a:ext cx="125168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ctr"/>
          <a:r>
            <a:rPr lang="en-US" sz="1100"/>
            <a:t>Experiment</a:t>
          </a:r>
          <a:r>
            <a:rPr lang="en-US" sz="1100" baseline="0"/>
            <a:t> Begins</a:t>
          </a:r>
          <a:endParaRPr lang="en-US" sz="1100"/>
        </a:p>
      </xdr:txBody>
    </xdr:sp>
    <xdr:clientData/>
  </xdr:oneCellAnchor>
  <xdr:twoCellAnchor>
    <xdr:from>
      <xdr:col>24</xdr:col>
      <xdr:colOff>454938</xdr:colOff>
      <xdr:row>193</xdr:row>
      <xdr:rowOff>124372</xdr:rowOff>
    </xdr:from>
    <xdr:to>
      <xdr:col>25</xdr:col>
      <xdr:colOff>222770</xdr:colOff>
      <xdr:row>193</xdr:row>
      <xdr:rowOff>124845</xdr:rowOff>
    </xdr:to>
    <xdr:cxnSp macro="">
      <xdr:nvCxnSpPr>
        <xdr:cNvPr id="39" name="Straight Arrow Connector 38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CxnSpPr>
          <a:cxnSpLocks/>
          <a:stCxn id="38" idx="1"/>
        </xdr:cNvCxnSpPr>
      </xdr:nvCxnSpPr>
      <xdr:spPr>
        <a:xfrm flipH="1">
          <a:off x="16863338" y="31988672"/>
          <a:ext cx="440932" cy="473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11</xdr:col>
      <xdr:colOff>493059</xdr:colOff>
      <xdr:row>121</xdr:row>
      <xdr:rowOff>44823</xdr:rowOff>
    </xdr:from>
    <xdr:ext cx="7058793" cy="707886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 txBox="1"/>
      </xdr:nvSpPr>
      <xdr:spPr>
        <a:xfrm>
          <a:off x="7874000" y="11101294"/>
          <a:ext cx="7058793" cy="707886"/>
        </a:xfrm>
        <a:prstGeom prst="rect">
          <a:avLst/>
        </a:prstGeom>
        <a:solidFill>
          <a:schemeClr val="bg1">
            <a:lumMod val="85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4000"/>
            <a:t>Soil Water Concetrations in mg/L</a:t>
          </a: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absoluteAnchor>
    <xdr:pos x="0" y="0"/>
    <xdr:ext cx="8669867" cy="6282267"/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5.xml><?xml version="1.0" encoding="utf-8"?>
<xdr:wsDr xmlns:xdr="http://schemas.openxmlformats.org/drawingml/2006/spreadsheetDrawing" xmlns:a="http://schemas.openxmlformats.org/drawingml/2006/main">
  <xdr:absoluteAnchor>
    <xdr:pos x="0" y="0"/>
    <xdr:ext cx="8678333" cy="6293013"/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6.xml><?xml version="1.0" encoding="utf-8"?>
<c:userShapes xmlns:c="http://schemas.openxmlformats.org/drawingml/2006/chart">
  <cdr:relSizeAnchor xmlns:cdr="http://schemas.openxmlformats.org/drawingml/2006/chartDrawing">
    <cdr:from>
      <cdr:x>0.0956</cdr:x>
      <cdr:y>0.37265</cdr:y>
    </cdr:from>
    <cdr:to>
      <cdr:x>1</cdr:x>
      <cdr:y>0.3875</cdr:y>
    </cdr:to>
    <cdr:cxnSp macro="">
      <cdr:nvCxnSpPr>
        <cdr:cNvPr id="3" name="Straight Connector 2">
          <a:extLst xmlns:a="http://schemas.openxmlformats.org/drawingml/2006/main">
            <a:ext uri="{FF2B5EF4-FFF2-40B4-BE49-F238E27FC236}">
              <a16:creationId xmlns:a16="http://schemas.microsoft.com/office/drawing/2014/main" id="{12E1BC93-3953-48CE-ADD1-BC11DFC2DDAC}"/>
            </a:ext>
          </a:extLst>
        </cdr:cNvPr>
        <cdr:cNvCxnSpPr/>
      </cdr:nvCxnSpPr>
      <cdr:spPr>
        <a:xfrm xmlns:a="http://schemas.openxmlformats.org/drawingml/2006/main" flipV="1">
          <a:off x="829649" y="2345063"/>
          <a:ext cx="7848684" cy="93452"/>
        </a:xfrm>
        <a:prstGeom xmlns:a="http://schemas.openxmlformats.org/drawingml/2006/main" prst="line">
          <a:avLst/>
        </a:prstGeom>
        <a:ln xmlns:a="http://schemas.openxmlformats.org/drawingml/2006/main" w="19050">
          <a:solidFill>
            <a:schemeClr val="bg2">
              <a:lumMod val="10000"/>
            </a:schemeClr>
          </a:solidFill>
          <a:prstDash val="sysDot"/>
        </a:ln>
      </cdr:spPr>
      <cdr:style>
        <a:lnRef xmlns:a="http://schemas.openxmlformats.org/drawingml/2006/main" idx="1">
          <a:schemeClr val="accent1"/>
        </a:lnRef>
        <a:fillRef xmlns:a="http://schemas.openxmlformats.org/drawingml/2006/main" idx="0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tx1"/>
        </a:fontRef>
      </cdr:style>
    </cdr:cxnSp>
  </cdr:relSizeAnchor>
  <cdr:relSizeAnchor xmlns:cdr="http://schemas.openxmlformats.org/drawingml/2006/chartDrawing">
    <cdr:from>
      <cdr:x>0.85176</cdr:x>
      <cdr:y>0.38277</cdr:y>
    </cdr:from>
    <cdr:to>
      <cdr:x>0.97633</cdr:x>
      <cdr:y>0.44277</cdr:y>
    </cdr:to>
    <cdr:sp macro="" textlink="">
      <cdr:nvSpPr>
        <cdr:cNvPr id="4" name="TextBox 3"/>
        <cdr:cNvSpPr txBox="1"/>
      </cdr:nvSpPr>
      <cdr:spPr>
        <a:xfrm xmlns:a="http://schemas.openxmlformats.org/drawingml/2006/main">
          <a:off x="7379351" y="2406286"/>
          <a:ext cx="1079225" cy="37719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r>
            <a:rPr lang="en-US" sz="1100"/>
            <a:t>Average over time</a:t>
          </a:r>
        </a:p>
      </cdr:txBody>
    </cdr:sp>
  </cdr:relSizeAnchor>
</c:userShape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65:B66"/>
  <sheetViews>
    <sheetView zoomScale="88" zoomScaleNormal="150" zoomScalePageLayoutView="150" workbookViewId="0">
      <selection activeCell="Q77" sqref="Q77"/>
    </sheetView>
  </sheetViews>
  <sheetFormatPr baseColWidth="10" defaultColWidth="8.83203125" defaultRowHeight="13" x14ac:dyDescent="0.15"/>
  <sheetData>
    <row r="65" spans="2:2" ht="15" x14ac:dyDescent="0.2">
      <c r="B65" s="31" t="s">
        <v>63</v>
      </c>
    </row>
    <row r="66" spans="2:2" ht="15" x14ac:dyDescent="0.2">
      <c r="B66" s="31" t="s">
        <v>64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M21"/>
  <sheetViews>
    <sheetView zoomScale="69" zoomScaleNormal="51" workbookViewId="0">
      <selection activeCell="AB115" sqref="AB115"/>
    </sheetView>
  </sheetViews>
  <sheetFormatPr baseColWidth="10" defaultColWidth="8.83203125" defaultRowHeight="13" x14ac:dyDescent="0.15"/>
  <cols>
    <col min="2" max="2" width="14.83203125" customWidth="1"/>
  </cols>
  <sheetData>
    <row r="1" spans="1:13" ht="18" x14ac:dyDescent="0.2">
      <c r="A1" s="32" t="s">
        <v>60</v>
      </c>
    </row>
    <row r="2" spans="1:13" ht="18" x14ac:dyDescent="0.2">
      <c r="A2" s="32" t="s">
        <v>61</v>
      </c>
    </row>
    <row r="3" spans="1:13" ht="18" x14ac:dyDescent="0.2">
      <c r="A3" s="32" t="s">
        <v>62</v>
      </c>
    </row>
    <row r="5" spans="1:13" ht="18" x14ac:dyDescent="0.2">
      <c r="A5" s="32" t="s">
        <v>75</v>
      </c>
    </row>
    <row r="8" spans="1:13" ht="18" x14ac:dyDescent="0.2">
      <c r="A8" s="37" t="s">
        <v>67</v>
      </c>
      <c r="B8" s="37"/>
      <c r="C8" s="37" t="s">
        <v>69</v>
      </c>
      <c r="D8" s="37"/>
      <c r="E8" s="37"/>
      <c r="F8" s="37"/>
      <c r="G8" s="37"/>
      <c r="H8" s="37"/>
      <c r="I8" s="37"/>
      <c r="J8" s="37"/>
      <c r="K8" s="37"/>
      <c r="L8" s="37"/>
      <c r="M8" s="37"/>
    </row>
    <row r="9" spans="1:13" ht="18" x14ac:dyDescent="0.2">
      <c r="A9" s="37" t="s">
        <v>68</v>
      </c>
      <c r="B9" s="37"/>
      <c r="C9" s="37" t="s">
        <v>70</v>
      </c>
      <c r="D9" s="37"/>
      <c r="E9" s="37"/>
      <c r="F9" s="37"/>
      <c r="G9" s="37"/>
      <c r="H9" s="37"/>
      <c r="I9" s="37"/>
      <c r="J9" s="37"/>
      <c r="K9" s="37"/>
      <c r="L9" s="37"/>
      <c r="M9" s="37"/>
    </row>
    <row r="10" spans="1:13" ht="18" x14ac:dyDescent="0.2">
      <c r="A10" s="37" t="s">
        <v>76</v>
      </c>
      <c r="B10" s="37"/>
      <c r="C10" s="37"/>
      <c r="D10" s="37"/>
      <c r="E10" s="37"/>
      <c r="F10" s="37"/>
      <c r="G10" s="37"/>
      <c r="H10" s="37"/>
      <c r="I10" s="37"/>
      <c r="J10" s="37"/>
      <c r="K10" s="37"/>
      <c r="L10" s="37"/>
      <c r="M10" s="37"/>
    </row>
    <row r="11" spans="1:13" ht="18" x14ac:dyDescent="0.2">
      <c r="A11" s="37"/>
      <c r="B11" s="37" t="s">
        <v>72</v>
      </c>
      <c r="C11" s="37"/>
      <c r="D11" s="37"/>
      <c r="E11" s="37"/>
      <c r="F11" s="37"/>
      <c r="G11" s="37"/>
      <c r="H11" s="37"/>
      <c r="I11" s="37"/>
      <c r="J11" s="37"/>
      <c r="K11" s="37"/>
      <c r="L11" s="37"/>
      <c r="M11" s="37"/>
    </row>
    <row r="12" spans="1:13" ht="18" x14ac:dyDescent="0.2">
      <c r="A12" s="37" t="s">
        <v>71</v>
      </c>
      <c r="B12" s="37"/>
      <c r="C12" s="37"/>
      <c r="D12" s="37"/>
      <c r="E12" s="37"/>
      <c r="F12" s="37"/>
      <c r="G12" s="37"/>
      <c r="H12" s="37"/>
      <c r="I12" s="37"/>
      <c r="J12" s="37"/>
      <c r="K12" s="37"/>
      <c r="L12" s="37"/>
      <c r="M12" s="37"/>
    </row>
    <row r="13" spans="1:13" ht="18" x14ac:dyDescent="0.2">
      <c r="A13" s="37"/>
      <c r="B13" s="37"/>
      <c r="C13" s="37"/>
      <c r="D13" s="37"/>
      <c r="E13" s="37"/>
      <c r="F13" s="37"/>
      <c r="G13" s="37"/>
      <c r="H13" s="37"/>
      <c r="I13" s="37"/>
      <c r="J13" s="37"/>
      <c r="K13" s="37"/>
      <c r="L13" s="37"/>
      <c r="M13" s="37"/>
    </row>
    <row r="14" spans="1:13" ht="18" x14ac:dyDescent="0.2">
      <c r="A14" s="37"/>
      <c r="B14" s="37"/>
      <c r="C14" s="37"/>
      <c r="D14" s="37"/>
      <c r="E14" s="37"/>
      <c r="F14" s="37"/>
      <c r="G14" s="37"/>
      <c r="H14" s="37"/>
      <c r="I14" s="37"/>
      <c r="J14" s="37"/>
      <c r="K14" s="37"/>
      <c r="L14" s="37"/>
      <c r="M14" s="37"/>
    </row>
    <row r="21" spans="1:1" ht="25" x14ac:dyDescent="0.25">
      <c r="A21" s="36" t="s">
        <v>65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E2324"/>
  <sheetViews>
    <sheetView zoomScale="110" zoomScaleNormal="92" zoomScalePageLayoutView="115" workbookViewId="0">
      <pane ySplit="8" topLeftCell="A387" activePane="bottomLeft" state="frozen"/>
      <selection pane="bottomLeft" activeCell="O435" sqref="O435"/>
    </sheetView>
  </sheetViews>
  <sheetFormatPr baseColWidth="10" defaultColWidth="8.83203125" defaultRowHeight="13" x14ac:dyDescent="0.15"/>
  <cols>
    <col min="1" max="1" width="12.5" style="1" customWidth="1"/>
    <col min="2" max="4" width="8.83203125" style="8"/>
    <col min="5" max="5" width="13.1640625" style="8" bestFit="1" customWidth="1"/>
    <col min="6" max="6" width="8.83203125" style="8"/>
    <col min="7" max="7" width="8.83203125" style="10"/>
    <col min="8" max="8" width="8.83203125" style="2"/>
    <col min="9" max="10" width="8.83203125" style="3"/>
    <col min="11" max="11" width="11.6640625" style="3" bestFit="1" customWidth="1"/>
    <col min="12" max="20" width="8.83203125" style="3"/>
    <col min="21" max="21" width="11.83203125" style="6" bestFit="1" customWidth="1"/>
    <col min="23" max="30" width="8.83203125" style="6"/>
    <col min="31" max="31" width="11.83203125" style="6" bestFit="1" customWidth="1"/>
  </cols>
  <sheetData>
    <row r="1" spans="1:31" x14ac:dyDescent="0.15">
      <c r="A1" s="1" t="s">
        <v>60</v>
      </c>
    </row>
    <row r="2" spans="1:31" x14ac:dyDescent="0.15">
      <c r="A2" s="1" t="s">
        <v>61</v>
      </c>
    </row>
    <row r="3" spans="1:31" x14ac:dyDescent="0.15">
      <c r="A3" s="1" t="s">
        <v>62</v>
      </c>
    </row>
    <row r="4" spans="1:31" x14ac:dyDescent="0.15">
      <c r="A4" s="1" t="s">
        <v>74</v>
      </c>
    </row>
    <row r="5" spans="1:31" x14ac:dyDescent="0.15">
      <c r="A5" s="33" t="s">
        <v>78</v>
      </c>
      <c r="B5" s="34"/>
      <c r="C5" s="34"/>
      <c r="D5" s="34"/>
      <c r="E5" s="34"/>
      <c r="F5" s="34"/>
      <c r="G5" s="33"/>
      <c r="H5" s="50"/>
    </row>
    <row r="6" spans="1:31" x14ac:dyDescent="0.15">
      <c r="A6" s="48" t="s">
        <v>77</v>
      </c>
      <c r="B6" s="49"/>
      <c r="C6" s="49"/>
      <c r="D6" s="49"/>
      <c r="E6" s="49"/>
      <c r="F6" s="49"/>
    </row>
    <row r="7" spans="1:31" x14ac:dyDescent="0.15">
      <c r="H7" s="2" t="s">
        <v>66</v>
      </c>
    </row>
    <row r="8" spans="1:31" x14ac:dyDescent="0.15">
      <c r="A8" s="4" t="s">
        <v>3</v>
      </c>
      <c r="B8" s="7" t="s">
        <v>24</v>
      </c>
      <c r="C8" s="7" t="s">
        <v>25</v>
      </c>
      <c r="D8" s="7" t="s">
        <v>26</v>
      </c>
      <c r="E8" s="7" t="s">
        <v>27</v>
      </c>
      <c r="F8" s="7" t="s">
        <v>28</v>
      </c>
      <c r="G8" s="9" t="s">
        <v>23</v>
      </c>
      <c r="H8" s="2" t="s">
        <v>20</v>
      </c>
      <c r="I8" s="25" t="s">
        <v>4</v>
      </c>
      <c r="J8" s="25" t="s">
        <v>5</v>
      </c>
      <c r="K8" s="25" t="s">
        <v>6</v>
      </c>
      <c r="L8" s="25" t="s">
        <v>7</v>
      </c>
      <c r="M8" s="25" t="s">
        <v>8</v>
      </c>
      <c r="N8" s="25" t="s">
        <v>9</v>
      </c>
      <c r="O8" s="25" t="s">
        <v>10</v>
      </c>
      <c r="P8" s="25" t="s">
        <v>11</v>
      </c>
      <c r="Q8" s="25" t="s">
        <v>12</v>
      </c>
      <c r="R8" s="25" t="s">
        <v>13</v>
      </c>
      <c r="S8" s="25" t="s">
        <v>14</v>
      </c>
      <c r="T8" s="25" t="s">
        <v>15</v>
      </c>
      <c r="U8" s="25" t="s">
        <v>39</v>
      </c>
      <c r="W8" s="24" t="s">
        <v>8</v>
      </c>
      <c r="X8" s="24" t="s">
        <v>9</v>
      </c>
      <c r="Y8" s="24" t="s">
        <v>10</v>
      </c>
      <c r="Z8" s="24" t="s">
        <v>11</v>
      </c>
      <c r="AA8" s="24" t="s">
        <v>12</v>
      </c>
      <c r="AB8" s="24" t="s">
        <v>13</v>
      </c>
      <c r="AC8" s="24" t="s">
        <v>14</v>
      </c>
      <c r="AD8" s="24" t="s">
        <v>15</v>
      </c>
      <c r="AE8" s="24" t="s">
        <v>39</v>
      </c>
    </row>
    <row r="9" spans="1:31" x14ac:dyDescent="0.15">
      <c r="A9" s="4"/>
      <c r="B9" s="7"/>
      <c r="C9" s="7"/>
      <c r="D9" s="7"/>
      <c r="E9" s="7"/>
      <c r="F9" s="7"/>
      <c r="G9" s="9"/>
      <c r="I9" s="25"/>
      <c r="J9" s="25" t="s">
        <v>16</v>
      </c>
      <c r="K9" s="25" t="s">
        <v>17</v>
      </c>
      <c r="L9" s="25" t="s">
        <v>18</v>
      </c>
      <c r="M9" s="25" t="s">
        <v>19</v>
      </c>
      <c r="N9" s="25" t="s">
        <v>19</v>
      </c>
      <c r="O9" s="25" t="s">
        <v>19</v>
      </c>
      <c r="P9" s="25" t="s">
        <v>19</v>
      </c>
      <c r="Q9" s="25" t="s">
        <v>19</v>
      </c>
      <c r="R9" s="25" t="s">
        <v>19</v>
      </c>
      <c r="S9" s="25" t="s">
        <v>19</v>
      </c>
      <c r="T9" s="25" t="s">
        <v>19</v>
      </c>
      <c r="U9" s="25" t="s">
        <v>49</v>
      </c>
      <c r="W9" s="24" t="s">
        <v>18</v>
      </c>
      <c r="X9" s="24" t="s">
        <v>18</v>
      </c>
      <c r="Y9" s="24" t="s">
        <v>18</v>
      </c>
      <c r="Z9" s="24" t="s">
        <v>18</v>
      </c>
      <c r="AA9" s="24" t="s">
        <v>18</v>
      </c>
      <c r="AB9" s="24" t="s">
        <v>18</v>
      </c>
      <c r="AC9" s="24" t="s">
        <v>18</v>
      </c>
      <c r="AD9" s="24" t="s">
        <v>18</v>
      </c>
      <c r="AE9" s="24" t="s">
        <v>50</v>
      </c>
    </row>
    <row r="10" spans="1:31" x14ac:dyDescent="0.15">
      <c r="A10" s="38">
        <v>35228</v>
      </c>
      <c r="B10" s="8">
        <f t="shared" ref="B10:B73" si="0">YEAR(A10)</f>
        <v>1996</v>
      </c>
      <c r="C10" s="8">
        <f t="shared" ref="C10:C73" si="1">MONTH(A10)</f>
        <v>6</v>
      </c>
      <c r="D10" s="8">
        <f t="shared" ref="D10:D73" si="2">DAY(A10)</f>
        <v>12</v>
      </c>
      <c r="E10" s="8" t="s">
        <v>31</v>
      </c>
      <c r="F10" s="8">
        <v>2</v>
      </c>
      <c r="G10">
        <v>5</v>
      </c>
      <c r="H10" s="2" t="s">
        <v>2</v>
      </c>
      <c r="I10" s="3">
        <v>6.54</v>
      </c>
      <c r="J10" s="3">
        <v>258</v>
      </c>
      <c r="M10" s="3">
        <v>2.62</v>
      </c>
      <c r="N10" s="11">
        <v>0</v>
      </c>
      <c r="O10" s="3">
        <v>39.97</v>
      </c>
      <c r="P10" s="3">
        <v>1.34</v>
      </c>
      <c r="Q10" s="3">
        <v>1.83</v>
      </c>
      <c r="R10" s="3">
        <v>0.99</v>
      </c>
      <c r="S10" s="3">
        <v>4.8</v>
      </c>
      <c r="T10" s="3">
        <v>19.71</v>
      </c>
      <c r="U10" s="6">
        <f t="shared" ref="U10:U27" si="3">(N10/M10)</f>
        <v>0</v>
      </c>
      <c r="W10" s="6">
        <f t="shared" ref="W10:W27" si="4">(M10/35.45)*1000</f>
        <v>73.906911142454149</v>
      </c>
      <c r="X10" s="6">
        <f t="shared" ref="X10:X73" si="5">(N10/62)*1000</f>
        <v>0</v>
      </c>
      <c r="Y10" s="6">
        <f t="shared" ref="Y10:Y73" si="6">(O10/96)*1000*2</f>
        <v>832.70833333333326</v>
      </c>
      <c r="Z10" s="6">
        <f t="shared" ref="Z10:Z73" si="7">(P10/40)*1000*2</f>
        <v>67</v>
      </c>
      <c r="AA10" s="6">
        <f t="shared" ref="AA10:AA73" si="8">(Q10/24.3)*1000*2</f>
        <v>150.61728395061729</v>
      </c>
      <c r="AB10" s="6">
        <f t="shared" ref="AB10:AB73" si="9">(R10/23)*1000</f>
        <v>43.043478260869563</v>
      </c>
      <c r="AC10" s="6">
        <f t="shared" ref="AC10:AC73" si="10">(S10/39.09)*1000</f>
        <v>122.79355333844971</v>
      </c>
      <c r="AD10" s="6">
        <f t="shared" ref="AD10:AD27" si="11">(T10/18)*1000</f>
        <v>1095</v>
      </c>
      <c r="AE10" s="6">
        <f t="shared" ref="AE10:AE27" si="12">(X10/W10)</f>
        <v>0</v>
      </c>
    </row>
    <row r="11" spans="1:31" x14ac:dyDescent="0.15">
      <c r="A11" s="38">
        <v>35228</v>
      </c>
      <c r="B11" s="8">
        <f t="shared" si="0"/>
        <v>1996</v>
      </c>
      <c r="C11" s="8">
        <f t="shared" si="1"/>
        <v>6</v>
      </c>
      <c r="D11" s="8">
        <f t="shared" si="2"/>
        <v>12</v>
      </c>
      <c r="E11" s="8" t="s">
        <v>30</v>
      </c>
      <c r="F11" s="8">
        <v>3</v>
      </c>
      <c r="G11">
        <v>9</v>
      </c>
      <c r="H11" s="2" t="s">
        <v>2</v>
      </c>
      <c r="I11" s="3">
        <v>5.94</v>
      </c>
      <c r="J11" s="3">
        <v>144</v>
      </c>
      <c r="K11" s="3">
        <v>24.8</v>
      </c>
      <c r="M11" s="3">
        <v>2.2599999999999998</v>
      </c>
      <c r="N11" s="11">
        <v>0</v>
      </c>
      <c r="O11" s="3">
        <v>35.28</v>
      </c>
      <c r="P11" s="3">
        <v>2.2799999999999998</v>
      </c>
      <c r="Q11" s="3">
        <v>0.57999999999999996</v>
      </c>
      <c r="R11" s="3">
        <v>0.64</v>
      </c>
      <c r="S11" s="3">
        <v>6.8</v>
      </c>
      <c r="T11" s="3">
        <v>11.21</v>
      </c>
      <c r="U11" s="6">
        <f t="shared" si="3"/>
        <v>0</v>
      </c>
      <c r="W11" s="6">
        <f t="shared" si="4"/>
        <v>63.751763046544426</v>
      </c>
      <c r="X11" s="6">
        <f t="shared" si="5"/>
        <v>0</v>
      </c>
      <c r="Y11" s="6">
        <f t="shared" si="6"/>
        <v>735</v>
      </c>
      <c r="Z11" s="6">
        <f t="shared" si="7"/>
        <v>113.99999999999999</v>
      </c>
      <c r="AA11" s="6">
        <f t="shared" si="8"/>
        <v>47.736625514403286</v>
      </c>
      <c r="AB11" s="6">
        <f t="shared" si="9"/>
        <v>27.826086956521742</v>
      </c>
      <c r="AC11" s="6">
        <f t="shared" si="10"/>
        <v>173.95753389613711</v>
      </c>
      <c r="AD11" s="6">
        <f t="shared" si="11"/>
        <v>622.77777777777783</v>
      </c>
      <c r="AE11" s="6">
        <f t="shared" si="12"/>
        <v>0</v>
      </c>
    </row>
    <row r="12" spans="1:31" x14ac:dyDescent="0.15">
      <c r="A12" s="38">
        <v>35228</v>
      </c>
      <c r="B12" s="8">
        <f t="shared" si="0"/>
        <v>1996</v>
      </c>
      <c r="C12" s="8">
        <f t="shared" si="1"/>
        <v>6</v>
      </c>
      <c r="D12" s="8">
        <f t="shared" si="2"/>
        <v>12</v>
      </c>
      <c r="E12" s="8" t="s">
        <v>31</v>
      </c>
      <c r="F12" s="8">
        <v>3</v>
      </c>
      <c r="G12">
        <v>12</v>
      </c>
      <c r="H12" s="2" t="s">
        <v>0</v>
      </c>
      <c r="I12" s="3">
        <v>4.93</v>
      </c>
      <c r="J12" s="3">
        <v>48.7</v>
      </c>
      <c r="K12" s="3">
        <v>10</v>
      </c>
      <c r="M12" s="3">
        <v>8.91</v>
      </c>
      <c r="N12" s="11">
        <v>0</v>
      </c>
      <c r="O12" s="3">
        <v>3.43</v>
      </c>
      <c r="P12" s="3">
        <v>1.23</v>
      </c>
      <c r="Q12" s="3">
        <v>0.38</v>
      </c>
      <c r="R12" s="3">
        <v>1.18</v>
      </c>
      <c r="S12" s="3">
        <v>3.4</v>
      </c>
      <c r="T12" s="3">
        <v>0.33</v>
      </c>
      <c r="U12" s="6">
        <f t="shared" si="3"/>
        <v>0</v>
      </c>
      <c r="W12" s="6">
        <f t="shared" si="4"/>
        <v>251.33991537376588</v>
      </c>
      <c r="X12" s="6">
        <f t="shared" si="5"/>
        <v>0</v>
      </c>
      <c r="Y12" s="6">
        <f t="shared" si="6"/>
        <v>71.458333333333329</v>
      </c>
      <c r="Z12" s="6">
        <f t="shared" si="7"/>
        <v>61.5</v>
      </c>
      <c r="AA12" s="6">
        <f t="shared" si="8"/>
        <v>31.275720164609055</v>
      </c>
      <c r="AB12" s="6">
        <f t="shared" si="9"/>
        <v>51.304347826086953</v>
      </c>
      <c r="AC12" s="6">
        <f t="shared" si="10"/>
        <v>86.978766948068554</v>
      </c>
      <c r="AD12" s="6">
        <f t="shared" si="11"/>
        <v>18.333333333333332</v>
      </c>
      <c r="AE12" s="6">
        <f t="shared" si="12"/>
        <v>0</v>
      </c>
    </row>
    <row r="13" spans="1:31" x14ac:dyDescent="0.15">
      <c r="A13" s="38">
        <v>35228</v>
      </c>
      <c r="B13" s="8">
        <f t="shared" si="0"/>
        <v>1996</v>
      </c>
      <c r="C13" s="8">
        <f t="shared" si="1"/>
        <v>6</v>
      </c>
      <c r="D13" s="8">
        <f t="shared" si="2"/>
        <v>12</v>
      </c>
      <c r="E13" s="8" t="s">
        <v>31</v>
      </c>
      <c r="F13" s="8">
        <v>3</v>
      </c>
      <c r="G13">
        <v>12</v>
      </c>
      <c r="H13" s="2" t="s">
        <v>1</v>
      </c>
      <c r="I13" s="3">
        <v>5.99</v>
      </c>
      <c r="J13" s="3">
        <v>42.7</v>
      </c>
      <c r="M13" s="3">
        <v>6.84</v>
      </c>
      <c r="N13" s="11">
        <v>0</v>
      </c>
      <c r="O13" s="3">
        <v>3.77</v>
      </c>
      <c r="P13" s="3">
        <v>0.98</v>
      </c>
      <c r="Q13" s="3">
        <v>0.57999999999999996</v>
      </c>
      <c r="R13" s="3">
        <v>1.3</v>
      </c>
      <c r="S13" s="3">
        <v>2.75</v>
      </c>
      <c r="T13" s="3">
        <v>0.37</v>
      </c>
      <c r="U13" s="6">
        <f t="shared" si="3"/>
        <v>0</v>
      </c>
      <c r="W13" s="6">
        <f t="shared" si="4"/>
        <v>192.9478138222849</v>
      </c>
      <c r="X13" s="6">
        <f t="shared" si="5"/>
        <v>0</v>
      </c>
      <c r="Y13" s="6">
        <f t="shared" si="6"/>
        <v>78.541666666666657</v>
      </c>
      <c r="Z13" s="6">
        <f t="shared" si="7"/>
        <v>49</v>
      </c>
      <c r="AA13" s="6">
        <f t="shared" si="8"/>
        <v>47.736625514403286</v>
      </c>
      <c r="AB13" s="6">
        <f t="shared" si="9"/>
        <v>56.521739130434781</v>
      </c>
      <c r="AC13" s="6">
        <f t="shared" si="10"/>
        <v>70.350473266820146</v>
      </c>
      <c r="AD13" s="6">
        <f t="shared" si="11"/>
        <v>20.555555555555557</v>
      </c>
      <c r="AE13" s="6">
        <f t="shared" si="12"/>
        <v>0</v>
      </c>
    </row>
    <row r="14" spans="1:31" x14ac:dyDescent="0.15">
      <c r="A14" s="38">
        <v>35228</v>
      </c>
      <c r="B14" s="8">
        <f t="shared" si="0"/>
        <v>1996</v>
      </c>
      <c r="C14" s="8">
        <f t="shared" si="1"/>
        <v>6</v>
      </c>
      <c r="D14" s="8">
        <f t="shared" si="2"/>
        <v>12</v>
      </c>
      <c r="E14" s="8" t="s">
        <v>29</v>
      </c>
      <c r="F14" s="8">
        <v>4</v>
      </c>
      <c r="G14">
        <v>13</v>
      </c>
      <c r="H14" s="2" t="s">
        <v>0</v>
      </c>
      <c r="I14" s="3">
        <v>5.65</v>
      </c>
      <c r="J14" s="3">
        <v>35.4</v>
      </c>
      <c r="K14" s="3">
        <v>7.8</v>
      </c>
      <c r="M14" s="3">
        <v>2.21</v>
      </c>
      <c r="N14" s="11">
        <v>0</v>
      </c>
      <c r="O14" s="3">
        <v>9.48</v>
      </c>
      <c r="P14" s="3">
        <v>1.72</v>
      </c>
      <c r="Q14" s="3">
        <v>0.42</v>
      </c>
      <c r="R14" s="3">
        <v>0.75</v>
      </c>
      <c r="S14" s="3">
        <v>1.47</v>
      </c>
      <c r="T14" s="3">
        <v>0.39</v>
      </c>
      <c r="U14" s="6">
        <f t="shared" si="3"/>
        <v>0</v>
      </c>
      <c r="W14" s="6">
        <f t="shared" si="4"/>
        <v>62.341325811001404</v>
      </c>
      <c r="X14" s="6">
        <f t="shared" si="5"/>
        <v>0</v>
      </c>
      <c r="Y14" s="6">
        <f t="shared" si="6"/>
        <v>197.5</v>
      </c>
      <c r="Z14" s="6">
        <f t="shared" si="7"/>
        <v>86</v>
      </c>
      <c r="AA14" s="6">
        <f t="shared" si="8"/>
        <v>34.567901234567898</v>
      </c>
      <c r="AB14" s="6">
        <f t="shared" si="9"/>
        <v>32.608695652173914</v>
      </c>
      <c r="AC14" s="6">
        <f t="shared" si="10"/>
        <v>37.605525709900228</v>
      </c>
      <c r="AD14" s="6">
        <f t="shared" si="11"/>
        <v>21.666666666666668</v>
      </c>
      <c r="AE14" s="6">
        <f t="shared" si="12"/>
        <v>0</v>
      </c>
    </row>
    <row r="15" spans="1:31" x14ac:dyDescent="0.15">
      <c r="A15" s="38">
        <v>35228</v>
      </c>
      <c r="B15" s="8">
        <f t="shared" si="0"/>
        <v>1996</v>
      </c>
      <c r="C15" s="8">
        <f t="shared" si="1"/>
        <v>6</v>
      </c>
      <c r="D15" s="8">
        <f t="shared" si="2"/>
        <v>12</v>
      </c>
      <c r="E15" s="8" t="s">
        <v>30</v>
      </c>
      <c r="F15" s="8">
        <v>4</v>
      </c>
      <c r="G15">
        <v>14</v>
      </c>
      <c r="H15" s="2" t="s">
        <v>0</v>
      </c>
      <c r="M15" s="3">
        <v>8.85</v>
      </c>
      <c r="N15" s="3">
        <v>0.4</v>
      </c>
      <c r="O15" s="3">
        <v>6.75</v>
      </c>
      <c r="P15" s="3">
        <v>0.66</v>
      </c>
      <c r="Q15" s="3">
        <v>1.1399999999999999</v>
      </c>
      <c r="R15" s="3">
        <v>1.63</v>
      </c>
      <c r="S15" s="3">
        <v>3.7</v>
      </c>
      <c r="T15" s="3">
        <v>1.0900000000000001</v>
      </c>
      <c r="U15" s="6">
        <f t="shared" si="3"/>
        <v>4.5197740112994357E-2</v>
      </c>
      <c r="W15" s="6">
        <f t="shared" si="4"/>
        <v>249.64739069111423</v>
      </c>
      <c r="X15" s="6">
        <f t="shared" si="5"/>
        <v>6.4516129032258061</v>
      </c>
      <c r="Y15" s="6">
        <f t="shared" si="6"/>
        <v>140.625</v>
      </c>
      <c r="Z15" s="6">
        <f t="shared" si="7"/>
        <v>33</v>
      </c>
      <c r="AA15" s="6">
        <f t="shared" si="8"/>
        <v>93.827160493827151</v>
      </c>
      <c r="AB15" s="6">
        <f t="shared" si="9"/>
        <v>70.869565217391298</v>
      </c>
      <c r="AC15" s="6">
        <f t="shared" si="10"/>
        <v>94.653364031721665</v>
      </c>
      <c r="AD15" s="6">
        <f t="shared" si="11"/>
        <v>60.555555555555557</v>
      </c>
      <c r="AE15" s="6">
        <f t="shared" si="12"/>
        <v>2.584290140331693E-2</v>
      </c>
    </row>
    <row r="16" spans="1:31" x14ac:dyDescent="0.15">
      <c r="A16" s="38">
        <v>35228</v>
      </c>
      <c r="B16" s="8">
        <f t="shared" si="0"/>
        <v>1996</v>
      </c>
      <c r="C16" s="8">
        <f t="shared" si="1"/>
        <v>6</v>
      </c>
      <c r="D16" s="8">
        <f t="shared" si="2"/>
        <v>12</v>
      </c>
      <c r="E16" s="8" t="s">
        <v>32</v>
      </c>
      <c r="F16" s="8">
        <v>2</v>
      </c>
      <c r="G16">
        <v>8</v>
      </c>
      <c r="H16" s="2" t="s">
        <v>1</v>
      </c>
      <c r="I16" s="3">
        <v>5.97</v>
      </c>
      <c r="J16" s="3">
        <v>43.5</v>
      </c>
      <c r="M16" s="3">
        <v>5.89</v>
      </c>
      <c r="N16" s="3">
        <v>0.49</v>
      </c>
      <c r="O16" s="3">
        <v>5.83</v>
      </c>
      <c r="P16" s="3">
        <v>2.5099999999999998</v>
      </c>
      <c r="Q16" s="3">
        <v>0.47</v>
      </c>
      <c r="R16" s="3">
        <v>1.05</v>
      </c>
      <c r="S16" s="3">
        <v>1.52</v>
      </c>
      <c r="T16" s="3">
        <v>0.28000000000000003</v>
      </c>
      <c r="U16" s="6">
        <f t="shared" si="3"/>
        <v>8.3191850594227512E-2</v>
      </c>
      <c r="W16" s="6">
        <f t="shared" si="4"/>
        <v>166.14950634696754</v>
      </c>
      <c r="X16" s="6">
        <f t="shared" si="5"/>
        <v>7.9032258064516121</v>
      </c>
      <c r="Y16" s="6">
        <f t="shared" si="6"/>
        <v>121.45833333333333</v>
      </c>
      <c r="Z16" s="6">
        <f t="shared" si="7"/>
        <v>125.5</v>
      </c>
      <c r="AA16" s="6">
        <f t="shared" si="8"/>
        <v>38.68312757201646</v>
      </c>
      <c r="AB16" s="6">
        <f t="shared" si="9"/>
        <v>45.652173913043477</v>
      </c>
      <c r="AC16" s="6">
        <f t="shared" si="10"/>
        <v>38.884625223842406</v>
      </c>
      <c r="AD16" s="6">
        <f t="shared" si="11"/>
        <v>15.555555555555557</v>
      </c>
      <c r="AE16" s="6">
        <f t="shared" si="12"/>
        <v>4.7566953283312341E-2</v>
      </c>
    </row>
    <row r="17" spans="1:31" x14ac:dyDescent="0.15">
      <c r="A17" s="38">
        <v>35228</v>
      </c>
      <c r="B17" s="8">
        <f t="shared" si="0"/>
        <v>1996</v>
      </c>
      <c r="C17" s="8">
        <f t="shared" si="1"/>
        <v>6</v>
      </c>
      <c r="D17" s="8">
        <f t="shared" si="2"/>
        <v>12</v>
      </c>
      <c r="E17" s="8" t="s">
        <v>31</v>
      </c>
      <c r="F17" s="8">
        <v>1</v>
      </c>
      <c r="G17">
        <v>3</v>
      </c>
      <c r="H17" s="2" t="s">
        <v>0</v>
      </c>
      <c r="M17" s="3">
        <v>5.62</v>
      </c>
      <c r="N17" s="3">
        <v>1.06</v>
      </c>
      <c r="O17" s="3">
        <v>7.97</v>
      </c>
      <c r="P17" s="3">
        <v>2.72</v>
      </c>
      <c r="Q17" s="3">
        <v>0.63</v>
      </c>
      <c r="R17" s="3">
        <v>0.95</v>
      </c>
      <c r="S17" s="3">
        <v>3.6</v>
      </c>
      <c r="T17" s="3">
        <v>0.4</v>
      </c>
      <c r="U17" s="6">
        <f t="shared" si="3"/>
        <v>0.18861209964412812</v>
      </c>
      <c r="W17" s="6">
        <f t="shared" si="4"/>
        <v>158.53314527503525</v>
      </c>
      <c r="X17" s="6">
        <f t="shared" si="5"/>
        <v>17.096774193548388</v>
      </c>
      <c r="Y17" s="6">
        <f t="shared" si="6"/>
        <v>166.04166666666666</v>
      </c>
      <c r="Z17" s="6">
        <f t="shared" si="7"/>
        <v>136</v>
      </c>
      <c r="AA17" s="6">
        <f t="shared" si="8"/>
        <v>51.851851851851848</v>
      </c>
      <c r="AB17" s="6">
        <f t="shared" si="9"/>
        <v>41.304347826086953</v>
      </c>
      <c r="AC17" s="6">
        <f t="shared" si="10"/>
        <v>92.095165003837295</v>
      </c>
      <c r="AD17" s="6">
        <f t="shared" si="11"/>
        <v>22.222222222222221</v>
      </c>
      <c r="AE17" s="6">
        <f t="shared" si="12"/>
        <v>0.10784353116748939</v>
      </c>
    </row>
    <row r="18" spans="1:31" x14ac:dyDescent="0.15">
      <c r="A18" s="38">
        <v>35228</v>
      </c>
      <c r="B18" s="8">
        <f t="shared" si="0"/>
        <v>1996</v>
      </c>
      <c r="C18" s="8">
        <f t="shared" si="1"/>
        <v>6</v>
      </c>
      <c r="D18" s="8">
        <f t="shared" si="2"/>
        <v>12</v>
      </c>
      <c r="E18" s="8" t="s">
        <v>29</v>
      </c>
      <c r="F18" s="8">
        <v>3</v>
      </c>
      <c r="G18">
        <v>10</v>
      </c>
      <c r="H18" s="2" t="s">
        <v>1</v>
      </c>
      <c r="I18" s="3">
        <v>5.86</v>
      </c>
      <c r="J18" s="3">
        <v>47.4</v>
      </c>
      <c r="M18" s="3">
        <v>7.48</v>
      </c>
      <c r="N18" s="3">
        <v>2.52</v>
      </c>
      <c r="O18" s="3">
        <v>4.42</v>
      </c>
      <c r="P18" s="3">
        <v>1.78</v>
      </c>
      <c r="Q18" s="3">
        <v>0.7</v>
      </c>
      <c r="R18" s="3">
        <v>0.93</v>
      </c>
      <c r="S18" s="3">
        <v>2.8</v>
      </c>
      <c r="T18" s="3">
        <v>0.31</v>
      </c>
      <c r="U18" s="6">
        <f t="shared" si="3"/>
        <v>0.33689839572192509</v>
      </c>
      <c r="W18" s="6">
        <f t="shared" si="4"/>
        <v>211.00141043723553</v>
      </c>
      <c r="X18" s="6">
        <f t="shared" si="5"/>
        <v>40.645161290322577</v>
      </c>
      <c r="Y18" s="6">
        <f t="shared" si="6"/>
        <v>92.083333333333343</v>
      </c>
      <c r="Z18" s="6">
        <f t="shared" si="7"/>
        <v>89</v>
      </c>
      <c r="AA18" s="6">
        <f t="shared" si="8"/>
        <v>57.613168724279831</v>
      </c>
      <c r="AB18" s="6">
        <f t="shared" si="9"/>
        <v>40.434782608695649</v>
      </c>
      <c r="AC18" s="6">
        <f t="shared" si="10"/>
        <v>71.629572780762331</v>
      </c>
      <c r="AD18" s="6">
        <f t="shared" si="11"/>
        <v>17.222222222222221</v>
      </c>
      <c r="AE18" s="6">
        <f t="shared" si="12"/>
        <v>0.19262980852164913</v>
      </c>
    </row>
    <row r="19" spans="1:31" x14ac:dyDescent="0.15">
      <c r="A19" s="38">
        <v>35228</v>
      </c>
      <c r="B19" s="8">
        <f t="shared" si="0"/>
        <v>1996</v>
      </c>
      <c r="C19" s="8">
        <f t="shared" si="1"/>
        <v>6</v>
      </c>
      <c r="D19" s="8">
        <f t="shared" si="2"/>
        <v>12</v>
      </c>
      <c r="E19" s="8" t="s">
        <v>32</v>
      </c>
      <c r="F19" s="8">
        <v>3</v>
      </c>
      <c r="G19">
        <v>11</v>
      </c>
      <c r="H19" s="2" t="s">
        <v>1</v>
      </c>
      <c r="M19" s="3">
        <v>4.55</v>
      </c>
      <c r="N19" s="3">
        <v>1.55</v>
      </c>
      <c r="O19" s="3">
        <v>3.34</v>
      </c>
      <c r="P19" s="3">
        <v>1.49</v>
      </c>
      <c r="Q19" s="3">
        <v>0.62</v>
      </c>
      <c r="R19" s="3">
        <v>0.92</v>
      </c>
      <c r="S19" s="3">
        <v>0.95</v>
      </c>
      <c r="T19" s="3">
        <v>0.24</v>
      </c>
      <c r="U19" s="6">
        <f t="shared" si="3"/>
        <v>0.34065934065934067</v>
      </c>
      <c r="W19" s="6">
        <f t="shared" si="4"/>
        <v>128.34978843441468</v>
      </c>
      <c r="X19" s="6">
        <f t="shared" si="5"/>
        <v>25</v>
      </c>
      <c r="Y19" s="6">
        <f t="shared" si="6"/>
        <v>69.583333333333329</v>
      </c>
      <c r="Z19" s="6">
        <f t="shared" si="7"/>
        <v>74.5</v>
      </c>
      <c r="AA19" s="6">
        <f t="shared" si="8"/>
        <v>51.028806584362137</v>
      </c>
      <c r="AB19" s="6">
        <f t="shared" si="9"/>
        <v>40</v>
      </c>
      <c r="AC19" s="6">
        <f t="shared" si="10"/>
        <v>24.302890764901509</v>
      </c>
      <c r="AD19" s="6">
        <f t="shared" si="11"/>
        <v>13.333333333333332</v>
      </c>
      <c r="AE19" s="6">
        <f t="shared" si="12"/>
        <v>0.19478021978021975</v>
      </c>
    </row>
    <row r="20" spans="1:31" x14ac:dyDescent="0.15">
      <c r="A20" s="38">
        <v>35228</v>
      </c>
      <c r="B20" s="8">
        <f t="shared" si="0"/>
        <v>1996</v>
      </c>
      <c r="C20" s="8">
        <f t="shared" si="1"/>
        <v>6</v>
      </c>
      <c r="D20" s="8">
        <f t="shared" si="2"/>
        <v>12</v>
      </c>
      <c r="E20" s="8" t="s">
        <v>30</v>
      </c>
      <c r="F20" s="8">
        <v>4</v>
      </c>
      <c r="G20">
        <v>14</v>
      </c>
      <c r="H20" s="2" t="s">
        <v>2</v>
      </c>
      <c r="I20" s="3">
        <v>5.85</v>
      </c>
      <c r="J20" s="3">
        <v>43.9</v>
      </c>
      <c r="M20" s="3">
        <v>5.31</v>
      </c>
      <c r="N20" s="3">
        <v>1.9</v>
      </c>
      <c r="O20" s="3">
        <v>6.71</v>
      </c>
      <c r="P20" s="3">
        <v>1</v>
      </c>
      <c r="Q20" s="3">
        <v>0.67</v>
      </c>
      <c r="R20" s="3">
        <v>1.1499999999999999</v>
      </c>
      <c r="S20" s="3">
        <v>2.9</v>
      </c>
      <c r="T20" s="3">
        <v>0.39</v>
      </c>
      <c r="U20" s="6">
        <f t="shared" si="3"/>
        <v>0.35781544256120529</v>
      </c>
      <c r="W20" s="6">
        <f t="shared" si="4"/>
        <v>149.78843441466853</v>
      </c>
      <c r="X20" s="6">
        <f t="shared" si="5"/>
        <v>30.64516129032258</v>
      </c>
      <c r="Y20" s="6">
        <f t="shared" si="6"/>
        <v>139.79166666666669</v>
      </c>
      <c r="Z20" s="6">
        <f t="shared" si="7"/>
        <v>50</v>
      </c>
      <c r="AA20" s="6">
        <f t="shared" si="8"/>
        <v>55.144032921810698</v>
      </c>
      <c r="AB20" s="6">
        <f t="shared" si="9"/>
        <v>49.999999999999993</v>
      </c>
      <c r="AC20" s="6">
        <f t="shared" si="10"/>
        <v>74.187771808646701</v>
      </c>
      <c r="AD20" s="6">
        <f t="shared" si="11"/>
        <v>21.666666666666668</v>
      </c>
      <c r="AE20" s="6">
        <f t="shared" si="12"/>
        <v>0.20458963610959238</v>
      </c>
    </row>
    <row r="21" spans="1:31" x14ac:dyDescent="0.15">
      <c r="A21" s="38">
        <v>35228</v>
      </c>
      <c r="B21" s="8">
        <f t="shared" si="0"/>
        <v>1996</v>
      </c>
      <c r="C21" s="8">
        <f t="shared" si="1"/>
        <v>6</v>
      </c>
      <c r="D21" s="8">
        <f t="shared" si="2"/>
        <v>12</v>
      </c>
      <c r="E21" s="8" t="s">
        <v>30</v>
      </c>
      <c r="F21" s="8">
        <v>3</v>
      </c>
      <c r="G21">
        <v>9</v>
      </c>
      <c r="H21" s="2" t="s">
        <v>1</v>
      </c>
      <c r="I21" s="3">
        <v>6.1</v>
      </c>
      <c r="J21" s="3">
        <v>83</v>
      </c>
      <c r="M21" s="3">
        <v>7.31</v>
      </c>
      <c r="N21" s="3">
        <v>3.28</v>
      </c>
      <c r="O21" s="3">
        <v>18.399999999999999</v>
      </c>
      <c r="P21" s="3">
        <v>2.84</v>
      </c>
      <c r="Q21" s="3">
        <v>0.79</v>
      </c>
      <c r="R21" s="3">
        <v>1.51</v>
      </c>
      <c r="S21" s="3">
        <v>8.6</v>
      </c>
      <c r="T21" s="3">
        <v>0.98</v>
      </c>
      <c r="U21" s="6">
        <f t="shared" si="3"/>
        <v>0.44870041039671682</v>
      </c>
      <c r="W21" s="6">
        <f t="shared" si="4"/>
        <v>206.20592383638925</v>
      </c>
      <c r="X21" s="6">
        <f t="shared" si="5"/>
        <v>52.903225806451609</v>
      </c>
      <c r="Y21" s="6">
        <f t="shared" si="6"/>
        <v>383.33333333333331</v>
      </c>
      <c r="Z21" s="6">
        <f t="shared" si="7"/>
        <v>142</v>
      </c>
      <c r="AA21" s="6">
        <f t="shared" si="8"/>
        <v>65.020576131687235</v>
      </c>
      <c r="AB21" s="6">
        <f t="shared" si="9"/>
        <v>65.652173913043484</v>
      </c>
      <c r="AC21" s="6">
        <f t="shared" si="10"/>
        <v>220.00511639805572</v>
      </c>
      <c r="AD21" s="6">
        <f t="shared" si="11"/>
        <v>54.444444444444443</v>
      </c>
      <c r="AE21" s="6">
        <f t="shared" si="12"/>
        <v>0.25655531529941311</v>
      </c>
    </row>
    <row r="22" spans="1:31" x14ac:dyDescent="0.15">
      <c r="A22" s="38">
        <v>35228</v>
      </c>
      <c r="B22" s="8">
        <f t="shared" si="0"/>
        <v>1996</v>
      </c>
      <c r="C22" s="8">
        <f t="shared" si="1"/>
        <v>6</v>
      </c>
      <c r="D22" s="8">
        <f t="shared" si="2"/>
        <v>12</v>
      </c>
      <c r="E22" s="8" t="s">
        <v>32</v>
      </c>
      <c r="F22" s="8">
        <v>2</v>
      </c>
      <c r="G22">
        <v>8</v>
      </c>
      <c r="H22" s="2" t="s">
        <v>0</v>
      </c>
      <c r="M22" s="3">
        <v>7.19</v>
      </c>
      <c r="N22" s="3">
        <v>4.47</v>
      </c>
      <c r="O22" s="3">
        <v>10.51</v>
      </c>
      <c r="P22" s="3">
        <v>2.48</v>
      </c>
      <c r="Q22" s="3">
        <v>0.87</v>
      </c>
      <c r="R22" s="3">
        <v>0.94</v>
      </c>
      <c r="S22" s="3">
        <v>1.98</v>
      </c>
      <c r="T22" s="3">
        <v>0.72</v>
      </c>
      <c r="U22" s="6">
        <f t="shared" si="3"/>
        <v>0.62169680111265635</v>
      </c>
      <c r="W22" s="6">
        <f t="shared" si="4"/>
        <v>202.82087447108606</v>
      </c>
      <c r="X22" s="6">
        <f t="shared" si="5"/>
        <v>72.096774193548384</v>
      </c>
      <c r="Y22" s="6">
        <f t="shared" si="6"/>
        <v>218.95833333333334</v>
      </c>
      <c r="Z22" s="6">
        <f t="shared" si="7"/>
        <v>124</v>
      </c>
      <c r="AA22" s="6">
        <f t="shared" si="8"/>
        <v>71.604938271604937</v>
      </c>
      <c r="AB22" s="6">
        <f t="shared" si="9"/>
        <v>40.869565217391305</v>
      </c>
      <c r="AC22" s="6">
        <f t="shared" si="10"/>
        <v>50.652340752110511</v>
      </c>
      <c r="AD22" s="6">
        <f t="shared" si="11"/>
        <v>40</v>
      </c>
      <c r="AE22" s="6">
        <f t="shared" si="12"/>
        <v>0.35547018708780109</v>
      </c>
    </row>
    <row r="23" spans="1:31" x14ac:dyDescent="0.15">
      <c r="A23" s="38">
        <v>35228</v>
      </c>
      <c r="B23" s="8">
        <f t="shared" si="0"/>
        <v>1996</v>
      </c>
      <c r="C23" s="8">
        <f t="shared" si="1"/>
        <v>6</v>
      </c>
      <c r="D23" s="8">
        <f t="shared" si="2"/>
        <v>12</v>
      </c>
      <c r="E23" s="8" t="s">
        <v>32</v>
      </c>
      <c r="F23" s="8">
        <v>1</v>
      </c>
      <c r="G23">
        <v>4</v>
      </c>
      <c r="H23" s="2" t="s">
        <v>2</v>
      </c>
      <c r="I23" s="3">
        <v>5.95</v>
      </c>
      <c r="J23" s="3">
        <v>59.9</v>
      </c>
      <c r="M23" s="3">
        <v>5.47</v>
      </c>
      <c r="N23" s="3">
        <v>4.25</v>
      </c>
      <c r="O23" s="3">
        <v>10.050000000000001</v>
      </c>
      <c r="P23" s="3">
        <v>5.24</v>
      </c>
      <c r="Q23" s="3">
        <v>1.2</v>
      </c>
      <c r="R23" s="3">
        <v>0.7</v>
      </c>
      <c r="S23" s="3">
        <v>1.1200000000000001</v>
      </c>
      <c r="T23" s="3">
        <v>0.27</v>
      </c>
      <c r="U23" s="6">
        <f t="shared" si="3"/>
        <v>0.77696526508226693</v>
      </c>
      <c r="W23" s="6">
        <f t="shared" si="4"/>
        <v>154.30183356840618</v>
      </c>
      <c r="X23" s="6">
        <f t="shared" si="5"/>
        <v>68.548387096774192</v>
      </c>
      <c r="Y23" s="6">
        <f t="shared" si="6"/>
        <v>209.375</v>
      </c>
      <c r="Z23" s="6">
        <f t="shared" si="7"/>
        <v>262</v>
      </c>
      <c r="AA23" s="6">
        <f t="shared" si="8"/>
        <v>98.76543209876543</v>
      </c>
      <c r="AB23" s="6">
        <f t="shared" si="9"/>
        <v>30.434782608695649</v>
      </c>
      <c r="AC23" s="6">
        <f t="shared" si="10"/>
        <v>28.651829112304938</v>
      </c>
      <c r="AD23" s="6">
        <f t="shared" si="11"/>
        <v>15.000000000000002</v>
      </c>
      <c r="AE23" s="6">
        <f t="shared" si="12"/>
        <v>0.44424868785752203</v>
      </c>
    </row>
    <row r="24" spans="1:31" x14ac:dyDescent="0.15">
      <c r="A24" s="38">
        <v>35228</v>
      </c>
      <c r="B24" s="8">
        <f t="shared" si="0"/>
        <v>1996</v>
      </c>
      <c r="C24" s="8">
        <f t="shared" si="1"/>
        <v>6</v>
      </c>
      <c r="D24" s="8">
        <f t="shared" si="2"/>
        <v>12</v>
      </c>
      <c r="E24" s="8" t="s">
        <v>32</v>
      </c>
      <c r="F24" s="8">
        <v>2</v>
      </c>
      <c r="G24">
        <v>8</v>
      </c>
      <c r="H24" s="2" t="s">
        <v>2</v>
      </c>
      <c r="I24" s="3">
        <v>5.45</v>
      </c>
      <c r="J24" s="3">
        <v>45.5</v>
      </c>
      <c r="K24" s="3">
        <v>10.8</v>
      </c>
      <c r="M24" s="3">
        <v>2.77</v>
      </c>
      <c r="N24" s="3">
        <v>3.1</v>
      </c>
      <c r="O24" s="3">
        <v>10.73</v>
      </c>
      <c r="P24" s="3">
        <v>3.07</v>
      </c>
      <c r="Q24" s="3">
        <v>0.56999999999999995</v>
      </c>
      <c r="R24" s="3">
        <v>1.23</v>
      </c>
      <c r="S24" s="3">
        <v>1.36</v>
      </c>
      <c r="T24" s="3">
        <v>0.44</v>
      </c>
      <c r="U24" s="6">
        <f t="shared" si="3"/>
        <v>1.1191335740072201</v>
      </c>
      <c r="W24" s="6">
        <f t="shared" si="4"/>
        <v>78.13822284908322</v>
      </c>
      <c r="X24" s="6">
        <f t="shared" si="5"/>
        <v>50</v>
      </c>
      <c r="Y24" s="6">
        <f t="shared" si="6"/>
        <v>223.54166666666666</v>
      </c>
      <c r="Z24" s="6">
        <f t="shared" si="7"/>
        <v>153.5</v>
      </c>
      <c r="AA24" s="6">
        <f t="shared" si="8"/>
        <v>46.913580246913575</v>
      </c>
      <c r="AB24" s="6">
        <f t="shared" si="9"/>
        <v>53.478260869565219</v>
      </c>
      <c r="AC24" s="6">
        <f t="shared" si="10"/>
        <v>34.791506779227426</v>
      </c>
      <c r="AD24" s="6">
        <f t="shared" si="11"/>
        <v>24.444444444444446</v>
      </c>
      <c r="AE24" s="6">
        <f t="shared" si="12"/>
        <v>0.63989169675090252</v>
      </c>
    </row>
    <row r="25" spans="1:31" x14ac:dyDescent="0.15">
      <c r="A25" s="38">
        <v>35228</v>
      </c>
      <c r="B25" s="8">
        <f t="shared" si="0"/>
        <v>1996</v>
      </c>
      <c r="C25" s="8">
        <f t="shared" si="1"/>
        <v>6</v>
      </c>
      <c r="D25" s="8">
        <f t="shared" si="2"/>
        <v>12</v>
      </c>
      <c r="E25" s="8" t="s">
        <v>32</v>
      </c>
      <c r="F25" s="8">
        <v>1</v>
      </c>
      <c r="G25">
        <v>4</v>
      </c>
      <c r="H25" s="2" t="s">
        <v>1</v>
      </c>
      <c r="I25" s="3">
        <v>5.86</v>
      </c>
      <c r="J25" s="3">
        <v>64.099999999999994</v>
      </c>
      <c r="M25" s="3">
        <v>3.54</v>
      </c>
      <c r="N25" s="3">
        <v>4.5199999999999996</v>
      </c>
      <c r="O25" s="3">
        <v>14.25</v>
      </c>
      <c r="P25" s="3">
        <v>5.35</v>
      </c>
      <c r="Q25" s="3">
        <v>1.08</v>
      </c>
      <c r="R25" s="3">
        <v>0.99</v>
      </c>
      <c r="S25" s="3">
        <v>2.2000000000000002</v>
      </c>
      <c r="T25" s="3">
        <v>0.85</v>
      </c>
      <c r="U25" s="6">
        <f t="shared" si="3"/>
        <v>1.2768361581920902</v>
      </c>
      <c r="W25" s="6">
        <f t="shared" si="4"/>
        <v>99.858956276445682</v>
      </c>
      <c r="X25" s="6">
        <f t="shared" si="5"/>
        <v>72.903225806451601</v>
      </c>
      <c r="Y25" s="6">
        <f t="shared" si="6"/>
        <v>296.875</v>
      </c>
      <c r="Z25" s="6">
        <f t="shared" si="7"/>
        <v>267.49999999999994</v>
      </c>
      <c r="AA25" s="6">
        <f t="shared" si="8"/>
        <v>88.888888888888886</v>
      </c>
      <c r="AB25" s="6">
        <f t="shared" si="9"/>
        <v>43.043478260869563</v>
      </c>
      <c r="AC25" s="6">
        <f t="shared" si="10"/>
        <v>56.280378613456122</v>
      </c>
      <c r="AD25" s="6">
        <f t="shared" si="11"/>
        <v>47.222222222222221</v>
      </c>
      <c r="AE25" s="6">
        <f t="shared" si="12"/>
        <v>0.73006196464370332</v>
      </c>
    </row>
    <row r="26" spans="1:31" x14ac:dyDescent="0.15">
      <c r="A26" s="38">
        <v>35228</v>
      </c>
      <c r="B26" s="8">
        <f t="shared" si="0"/>
        <v>1996</v>
      </c>
      <c r="C26" s="8">
        <f t="shared" si="1"/>
        <v>6</v>
      </c>
      <c r="D26" s="8">
        <f t="shared" si="2"/>
        <v>12</v>
      </c>
      <c r="E26" s="8" t="s">
        <v>31</v>
      </c>
      <c r="F26" s="8">
        <v>1</v>
      </c>
      <c r="G26">
        <v>3</v>
      </c>
      <c r="H26" s="2" t="s">
        <v>1</v>
      </c>
      <c r="I26" s="3">
        <v>5.8</v>
      </c>
      <c r="J26" s="3">
        <v>48.9</v>
      </c>
      <c r="M26" s="3">
        <v>4.4400000000000004</v>
      </c>
      <c r="N26" s="3">
        <v>6.11</v>
      </c>
      <c r="O26" s="3">
        <v>5.44</v>
      </c>
      <c r="P26" s="3">
        <v>3.14</v>
      </c>
      <c r="Q26" s="3">
        <v>0.88</v>
      </c>
      <c r="R26" s="3">
        <v>1.1200000000000001</v>
      </c>
      <c r="S26" s="3">
        <v>1.88</v>
      </c>
      <c r="T26" s="3">
        <v>0.26</v>
      </c>
      <c r="U26" s="6">
        <f t="shared" si="3"/>
        <v>1.3761261261261262</v>
      </c>
      <c r="W26" s="6">
        <f t="shared" si="4"/>
        <v>125.24682651622001</v>
      </c>
      <c r="X26" s="6">
        <f t="shared" si="5"/>
        <v>98.548387096774206</v>
      </c>
      <c r="Y26" s="6">
        <f t="shared" si="6"/>
        <v>113.33333333333334</v>
      </c>
      <c r="Z26" s="6">
        <f t="shared" si="7"/>
        <v>157</v>
      </c>
      <c r="AA26" s="6">
        <f t="shared" si="8"/>
        <v>72.42798353909464</v>
      </c>
      <c r="AB26" s="6">
        <f t="shared" si="9"/>
        <v>48.695652173913047</v>
      </c>
      <c r="AC26" s="6">
        <f t="shared" si="10"/>
        <v>48.094141724226141</v>
      </c>
      <c r="AD26" s="6">
        <f t="shared" si="11"/>
        <v>14.444444444444445</v>
      </c>
      <c r="AE26" s="6">
        <f t="shared" si="12"/>
        <v>0.78683340598663198</v>
      </c>
    </row>
    <row r="27" spans="1:31" x14ac:dyDescent="0.15">
      <c r="A27" s="38">
        <v>35228</v>
      </c>
      <c r="B27" s="8">
        <f t="shared" si="0"/>
        <v>1996</v>
      </c>
      <c r="C27" s="8">
        <f t="shared" si="1"/>
        <v>6</v>
      </c>
      <c r="D27" s="8">
        <f t="shared" si="2"/>
        <v>12</v>
      </c>
      <c r="E27" s="8" t="s">
        <v>32</v>
      </c>
      <c r="F27" s="8">
        <v>3</v>
      </c>
      <c r="G27">
        <v>11</v>
      </c>
      <c r="H27" s="2" t="s">
        <v>2</v>
      </c>
      <c r="I27" s="3">
        <v>5.76</v>
      </c>
      <c r="J27" s="3">
        <v>40.799999999999997</v>
      </c>
      <c r="M27" s="3">
        <v>3.94</v>
      </c>
      <c r="N27" s="3">
        <v>6.02</v>
      </c>
      <c r="O27" s="3">
        <v>3.86</v>
      </c>
      <c r="P27" s="3">
        <v>1.75</v>
      </c>
      <c r="Q27" s="3">
        <v>0.5</v>
      </c>
      <c r="R27" s="3">
        <v>0.56999999999999995</v>
      </c>
      <c r="S27" s="3">
        <v>1.85</v>
      </c>
      <c r="T27" s="3">
        <v>0.3</v>
      </c>
      <c r="U27" s="6">
        <f t="shared" si="3"/>
        <v>1.5279187817258881</v>
      </c>
      <c r="W27" s="6">
        <f t="shared" si="4"/>
        <v>111.14245416078982</v>
      </c>
      <c r="X27" s="6">
        <f t="shared" si="5"/>
        <v>97.096774193548384</v>
      </c>
      <c r="Y27" s="6">
        <f t="shared" si="6"/>
        <v>80.416666666666657</v>
      </c>
      <c r="Z27" s="6">
        <f t="shared" si="7"/>
        <v>87.5</v>
      </c>
      <c r="AA27" s="6">
        <f t="shared" si="8"/>
        <v>41.152263374485599</v>
      </c>
      <c r="AB27" s="6">
        <f t="shared" si="9"/>
        <v>24.782608695652172</v>
      </c>
      <c r="AC27" s="6">
        <f t="shared" si="10"/>
        <v>47.326682015860833</v>
      </c>
      <c r="AD27" s="6">
        <f t="shared" si="11"/>
        <v>16.666666666666668</v>
      </c>
      <c r="AE27" s="6">
        <f t="shared" si="12"/>
        <v>0.873624529228754</v>
      </c>
    </row>
    <row r="28" spans="1:31" x14ac:dyDescent="0.15">
      <c r="A28" s="38">
        <v>35228</v>
      </c>
      <c r="B28" s="8">
        <f t="shared" si="0"/>
        <v>1996</v>
      </c>
      <c r="C28" s="8">
        <f t="shared" si="1"/>
        <v>6</v>
      </c>
      <c r="D28" s="8">
        <f t="shared" si="2"/>
        <v>12</v>
      </c>
      <c r="E28" s="8" t="s">
        <v>32</v>
      </c>
      <c r="F28" s="8">
        <v>1</v>
      </c>
      <c r="G28">
        <v>4</v>
      </c>
      <c r="H28" s="2" t="s">
        <v>0</v>
      </c>
      <c r="N28" s="3">
        <v>2.79</v>
      </c>
      <c r="O28" s="3">
        <v>20.52</v>
      </c>
      <c r="P28" s="3">
        <v>9.81</v>
      </c>
      <c r="Q28" s="3">
        <v>1.86</v>
      </c>
      <c r="R28" s="3">
        <v>1.65</v>
      </c>
      <c r="S28" s="3">
        <v>3.1</v>
      </c>
      <c r="X28" s="6">
        <f t="shared" si="5"/>
        <v>45</v>
      </c>
      <c r="Y28" s="6">
        <f t="shared" si="6"/>
        <v>427.5</v>
      </c>
      <c r="Z28" s="6">
        <f t="shared" si="7"/>
        <v>490.50000000000006</v>
      </c>
      <c r="AA28" s="6">
        <f t="shared" si="8"/>
        <v>153.08641975308643</v>
      </c>
      <c r="AB28" s="6">
        <f t="shared" si="9"/>
        <v>71.739130434782609</v>
      </c>
      <c r="AC28" s="6">
        <f t="shared" si="10"/>
        <v>79.304169864415456</v>
      </c>
    </row>
    <row r="29" spans="1:31" x14ac:dyDescent="0.15">
      <c r="A29" s="38">
        <v>35228</v>
      </c>
      <c r="B29" s="8">
        <f t="shared" si="0"/>
        <v>1996</v>
      </c>
      <c r="C29" s="8">
        <f t="shared" si="1"/>
        <v>6</v>
      </c>
      <c r="D29" s="8">
        <f t="shared" si="2"/>
        <v>12</v>
      </c>
      <c r="E29" s="8" t="s">
        <v>30</v>
      </c>
      <c r="F29" s="8">
        <v>4</v>
      </c>
      <c r="G29">
        <v>14</v>
      </c>
      <c r="H29" s="2" t="s">
        <v>1</v>
      </c>
      <c r="N29" s="11">
        <v>0</v>
      </c>
      <c r="O29" s="3">
        <v>4.16</v>
      </c>
      <c r="P29" s="3">
        <v>2.94</v>
      </c>
      <c r="Q29" s="3">
        <v>0.84</v>
      </c>
      <c r="R29" s="3">
        <v>1.1000000000000001</v>
      </c>
      <c r="S29" s="3">
        <v>2.56</v>
      </c>
      <c r="X29" s="6">
        <f t="shared" si="5"/>
        <v>0</v>
      </c>
      <c r="Y29" s="6">
        <f t="shared" si="6"/>
        <v>86.666666666666671</v>
      </c>
      <c r="Z29" s="6">
        <f t="shared" si="7"/>
        <v>147</v>
      </c>
      <c r="AA29" s="6">
        <f t="shared" si="8"/>
        <v>69.135802469135797</v>
      </c>
      <c r="AB29" s="6">
        <f t="shared" si="9"/>
        <v>47.826086956521742</v>
      </c>
      <c r="AC29" s="6">
        <f t="shared" si="10"/>
        <v>65.48989511383985</v>
      </c>
    </row>
    <row r="30" spans="1:31" x14ac:dyDescent="0.15">
      <c r="A30" s="38">
        <v>35235</v>
      </c>
      <c r="B30" s="8">
        <f t="shared" si="0"/>
        <v>1996</v>
      </c>
      <c r="C30" s="8">
        <f t="shared" si="1"/>
        <v>6</v>
      </c>
      <c r="D30" s="8">
        <f t="shared" si="2"/>
        <v>19</v>
      </c>
      <c r="E30" s="8" t="s">
        <v>29</v>
      </c>
      <c r="F30" s="8">
        <v>4</v>
      </c>
      <c r="G30">
        <v>13</v>
      </c>
      <c r="H30" s="2" t="s">
        <v>0</v>
      </c>
      <c r="M30" s="3">
        <v>2.29</v>
      </c>
      <c r="N30" s="11">
        <v>0</v>
      </c>
      <c r="O30" s="3">
        <v>8.15</v>
      </c>
      <c r="P30" s="3">
        <v>1.89</v>
      </c>
      <c r="Q30" s="3">
        <v>0.46</v>
      </c>
      <c r="R30" s="3">
        <v>0.75</v>
      </c>
      <c r="S30" s="3">
        <v>1.39</v>
      </c>
      <c r="T30" s="3">
        <v>0.45</v>
      </c>
      <c r="U30" s="6">
        <f t="shared" ref="U30:U58" si="13">(N30/M30)</f>
        <v>0</v>
      </c>
      <c r="W30" s="6">
        <f t="shared" ref="W30:W58" si="14">(M30/35.45)*1000</f>
        <v>64.598025387870237</v>
      </c>
      <c r="X30" s="6">
        <f t="shared" si="5"/>
        <v>0</v>
      </c>
      <c r="Y30" s="6">
        <f t="shared" si="6"/>
        <v>169.79166666666669</v>
      </c>
      <c r="Z30" s="6">
        <f t="shared" si="7"/>
        <v>94.5</v>
      </c>
      <c r="AA30" s="6">
        <f t="shared" si="8"/>
        <v>37.860082304526749</v>
      </c>
      <c r="AB30" s="6">
        <f t="shared" si="9"/>
        <v>32.608695652173914</v>
      </c>
      <c r="AC30" s="6">
        <f t="shared" si="10"/>
        <v>35.558966487592727</v>
      </c>
      <c r="AD30" s="6">
        <f t="shared" ref="AD30:AD49" si="15">(T30/18)*1000</f>
        <v>25</v>
      </c>
      <c r="AE30" s="6">
        <f t="shared" ref="AE30:AE58" si="16">(X30/W30)</f>
        <v>0</v>
      </c>
    </row>
    <row r="31" spans="1:31" x14ac:dyDescent="0.15">
      <c r="A31" s="38">
        <v>35235</v>
      </c>
      <c r="B31" s="8">
        <f t="shared" si="0"/>
        <v>1996</v>
      </c>
      <c r="C31" s="8">
        <f t="shared" si="1"/>
        <v>6</v>
      </c>
      <c r="D31" s="8">
        <f t="shared" si="2"/>
        <v>19</v>
      </c>
      <c r="E31" s="8" t="s">
        <v>31</v>
      </c>
      <c r="F31" s="8">
        <v>3</v>
      </c>
      <c r="G31">
        <v>12</v>
      </c>
      <c r="H31" s="2" t="s">
        <v>0</v>
      </c>
      <c r="M31" s="3">
        <v>9.56</v>
      </c>
      <c r="N31" s="3">
        <v>0.57999999999999996</v>
      </c>
      <c r="O31" s="3">
        <v>1.84</v>
      </c>
      <c r="P31" s="3">
        <v>1.53</v>
      </c>
      <c r="Q31" s="3">
        <v>0.53</v>
      </c>
      <c r="R31" s="3">
        <v>1.2</v>
      </c>
      <c r="S31" s="3">
        <v>3.9</v>
      </c>
      <c r="U31" s="6">
        <f t="shared" si="13"/>
        <v>6.0669456066945598E-2</v>
      </c>
      <c r="W31" s="6">
        <f t="shared" si="14"/>
        <v>269.67559943582506</v>
      </c>
      <c r="X31" s="6">
        <f t="shared" si="5"/>
        <v>9.3548387096774182</v>
      </c>
      <c r="Y31" s="6">
        <f t="shared" si="6"/>
        <v>38.333333333333336</v>
      </c>
      <c r="Z31" s="6">
        <f t="shared" si="7"/>
        <v>76.5</v>
      </c>
      <c r="AA31" s="6">
        <f t="shared" si="8"/>
        <v>43.621399176954732</v>
      </c>
      <c r="AB31" s="6">
        <f t="shared" si="9"/>
        <v>52.173913043478258</v>
      </c>
      <c r="AC31" s="6">
        <f t="shared" si="10"/>
        <v>99.769762087490406</v>
      </c>
      <c r="AD31" s="6">
        <f t="shared" si="15"/>
        <v>0</v>
      </c>
      <c r="AE31" s="6">
        <f t="shared" si="16"/>
        <v>3.4689229315697123E-2</v>
      </c>
    </row>
    <row r="32" spans="1:31" x14ac:dyDescent="0.15">
      <c r="A32" s="38">
        <v>35235</v>
      </c>
      <c r="B32" s="8">
        <f t="shared" si="0"/>
        <v>1996</v>
      </c>
      <c r="C32" s="8">
        <f t="shared" si="1"/>
        <v>6</v>
      </c>
      <c r="D32" s="8">
        <f t="shared" si="2"/>
        <v>19</v>
      </c>
      <c r="E32" s="8" t="s">
        <v>31</v>
      </c>
      <c r="F32" s="8">
        <v>3</v>
      </c>
      <c r="G32">
        <v>12</v>
      </c>
      <c r="H32" s="2" t="s">
        <v>1</v>
      </c>
      <c r="I32" s="3">
        <v>5.95</v>
      </c>
      <c r="J32" s="3">
        <v>42.1</v>
      </c>
      <c r="M32" s="3">
        <v>5.35</v>
      </c>
      <c r="N32" s="3">
        <v>0.62</v>
      </c>
      <c r="O32" s="3">
        <v>4.09</v>
      </c>
      <c r="P32" s="3">
        <v>0.94</v>
      </c>
      <c r="Q32" s="3">
        <v>0.65</v>
      </c>
      <c r="R32" s="3">
        <v>1.08</v>
      </c>
      <c r="S32" s="3">
        <v>2.4500000000000002</v>
      </c>
      <c r="T32" s="3">
        <v>0.18</v>
      </c>
      <c r="U32" s="6">
        <f t="shared" si="13"/>
        <v>0.11588785046728972</v>
      </c>
      <c r="W32" s="6">
        <f t="shared" si="14"/>
        <v>150.91678420310296</v>
      </c>
      <c r="X32" s="6">
        <f t="shared" si="5"/>
        <v>10</v>
      </c>
      <c r="Y32" s="6">
        <f t="shared" si="6"/>
        <v>85.208333333333329</v>
      </c>
      <c r="Z32" s="6">
        <f t="shared" si="7"/>
        <v>47</v>
      </c>
      <c r="AA32" s="6">
        <f t="shared" si="8"/>
        <v>53.497942386831276</v>
      </c>
      <c r="AB32" s="6">
        <f t="shared" si="9"/>
        <v>46.956521739130437</v>
      </c>
      <c r="AC32" s="6">
        <f t="shared" si="10"/>
        <v>62.675876183167055</v>
      </c>
      <c r="AD32" s="6">
        <f t="shared" si="15"/>
        <v>10</v>
      </c>
      <c r="AE32" s="6">
        <f t="shared" si="16"/>
        <v>6.6261682242990658E-2</v>
      </c>
    </row>
    <row r="33" spans="1:31" x14ac:dyDescent="0.15">
      <c r="A33" s="38">
        <v>35235</v>
      </c>
      <c r="B33" s="8">
        <f t="shared" si="0"/>
        <v>1996</v>
      </c>
      <c r="C33" s="8">
        <f t="shared" si="1"/>
        <v>6</v>
      </c>
      <c r="D33" s="8">
        <f t="shared" si="2"/>
        <v>19</v>
      </c>
      <c r="E33" s="8" t="s">
        <v>32</v>
      </c>
      <c r="F33" s="8">
        <v>2</v>
      </c>
      <c r="G33">
        <v>8</v>
      </c>
      <c r="H33" s="2" t="s">
        <v>1</v>
      </c>
      <c r="M33" s="3">
        <v>6.05</v>
      </c>
      <c r="N33" s="3">
        <v>1.06</v>
      </c>
      <c r="O33" s="3">
        <v>4.55</v>
      </c>
      <c r="P33" s="3">
        <v>2.58</v>
      </c>
      <c r="Q33" s="3">
        <v>0.54</v>
      </c>
      <c r="R33" s="3">
        <v>0.96</v>
      </c>
      <c r="S33" s="3">
        <v>1.58</v>
      </c>
      <c r="T33" s="3">
        <v>0.45</v>
      </c>
      <c r="U33" s="6">
        <f t="shared" si="13"/>
        <v>0.17520661157024794</v>
      </c>
      <c r="W33" s="6">
        <f t="shared" si="14"/>
        <v>170.66290550070519</v>
      </c>
      <c r="X33" s="6">
        <f t="shared" si="5"/>
        <v>17.096774193548388</v>
      </c>
      <c r="Y33" s="6">
        <f t="shared" si="6"/>
        <v>94.791666666666657</v>
      </c>
      <c r="Z33" s="6">
        <f t="shared" si="7"/>
        <v>129</v>
      </c>
      <c r="AA33" s="6">
        <f t="shared" si="8"/>
        <v>44.444444444444443</v>
      </c>
      <c r="AB33" s="6">
        <f t="shared" si="9"/>
        <v>41.739130434782602</v>
      </c>
      <c r="AC33" s="6">
        <f t="shared" si="10"/>
        <v>40.419544640573037</v>
      </c>
      <c r="AD33" s="6">
        <f t="shared" si="15"/>
        <v>25</v>
      </c>
      <c r="AE33" s="6">
        <f t="shared" si="16"/>
        <v>0.10017861903492405</v>
      </c>
    </row>
    <row r="34" spans="1:31" x14ac:dyDescent="0.15">
      <c r="A34" s="38">
        <v>35235</v>
      </c>
      <c r="B34" s="8">
        <f t="shared" si="0"/>
        <v>1996</v>
      </c>
      <c r="C34" s="8">
        <f t="shared" si="1"/>
        <v>6</v>
      </c>
      <c r="D34" s="8">
        <f t="shared" si="2"/>
        <v>19</v>
      </c>
      <c r="E34" s="8" t="s">
        <v>32</v>
      </c>
      <c r="F34" s="8">
        <v>3</v>
      </c>
      <c r="G34">
        <v>11</v>
      </c>
      <c r="H34" s="2" t="s">
        <v>1</v>
      </c>
      <c r="M34" s="3">
        <v>5.46</v>
      </c>
      <c r="N34" s="3">
        <v>1.2</v>
      </c>
      <c r="O34" s="3">
        <v>2.76</v>
      </c>
      <c r="P34" s="3">
        <v>1.53</v>
      </c>
      <c r="Q34" s="3">
        <v>0.65</v>
      </c>
      <c r="R34" s="3">
        <v>1.17</v>
      </c>
      <c r="S34" s="3">
        <v>1.49</v>
      </c>
      <c r="U34" s="6">
        <f t="shared" si="13"/>
        <v>0.21978021978021978</v>
      </c>
      <c r="W34" s="6">
        <f t="shared" si="14"/>
        <v>154.0197461212976</v>
      </c>
      <c r="X34" s="6">
        <f t="shared" si="5"/>
        <v>19.35483870967742</v>
      </c>
      <c r="Y34" s="6">
        <f t="shared" si="6"/>
        <v>57.499999999999993</v>
      </c>
      <c r="Z34" s="6">
        <f t="shared" si="7"/>
        <v>76.5</v>
      </c>
      <c r="AA34" s="6">
        <f t="shared" si="8"/>
        <v>53.497942386831276</v>
      </c>
      <c r="AB34" s="6">
        <f t="shared" si="9"/>
        <v>50.869565217391298</v>
      </c>
      <c r="AC34" s="6">
        <f t="shared" si="10"/>
        <v>38.117165515477097</v>
      </c>
      <c r="AD34" s="6">
        <f t="shared" si="15"/>
        <v>0</v>
      </c>
      <c r="AE34" s="6">
        <f t="shared" si="16"/>
        <v>0.12566465792272244</v>
      </c>
    </row>
    <row r="35" spans="1:31" x14ac:dyDescent="0.15">
      <c r="A35" s="38">
        <v>35235</v>
      </c>
      <c r="B35" s="8">
        <f t="shared" si="0"/>
        <v>1996</v>
      </c>
      <c r="C35" s="8">
        <f t="shared" si="1"/>
        <v>6</v>
      </c>
      <c r="D35" s="8">
        <f t="shared" si="2"/>
        <v>19</v>
      </c>
      <c r="E35" s="8" t="s">
        <v>31</v>
      </c>
      <c r="F35" s="8">
        <v>1</v>
      </c>
      <c r="G35">
        <v>3</v>
      </c>
      <c r="H35" s="2" t="s">
        <v>0</v>
      </c>
      <c r="M35" s="3">
        <v>4.24</v>
      </c>
      <c r="N35" s="3">
        <v>2.52</v>
      </c>
      <c r="O35" s="3">
        <v>6.73</v>
      </c>
      <c r="P35" s="3">
        <v>2.5099999999999998</v>
      </c>
      <c r="Q35" s="3">
        <v>0.53</v>
      </c>
      <c r="R35" s="3">
        <v>0.81</v>
      </c>
      <c r="S35" s="3">
        <v>4</v>
      </c>
      <c r="T35" s="3">
        <v>0.12</v>
      </c>
      <c r="U35" s="6">
        <f t="shared" si="13"/>
        <v>0.59433962264150941</v>
      </c>
      <c r="W35" s="6">
        <f t="shared" si="14"/>
        <v>119.60507757404795</v>
      </c>
      <c r="X35" s="6">
        <f t="shared" si="5"/>
        <v>40.645161290322577</v>
      </c>
      <c r="Y35" s="6">
        <f t="shared" si="6"/>
        <v>140.20833333333334</v>
      </c>
      <c r="Z35" s="6">
        <f t="shared" si="7"/>
        <v>125.5</v>
      </c>
      <c r="AA35" s="6">
        <f t="shared" si="8"/>
        <v>43.621399176954732</v>
      </c>
      <c r="AB35" s="6">
        <f t="shared" si="9"/>
        <v>35.217391304347828</v>
      </c>
      <c r="AC35" s="6">
        <f t="shared" si="10"/>
        <v>102.32796111537476</v>
      </c>
      <c r="AD35" s="6">
        <f t="shared" si="15"/>
        <v>6.6666666666666661</v>
      </c>
      <c r="AE35" s="6">
        <f t="shared" si="16"/>
        <v>0.33982805842970171</v>
      </c>
    </row>
    <row r="36" spans="1:31" x14ac:dyDescent="0.15">
      <c r="A36" s="38">
        <v>35235</v>
      </c>
      <c r="B36" s="8">
        <f t="shared" si="0"/>
        <v>1996</v>
      </c>
      <c r="C36" s="8">
        <f t="shared" si="1"/>
        <v>6</v>
      </c>
      <c r="D36" s="8">
        <f t="shared" si="2"/>
        <v>19</v>
      </c>
      <c r="E36" s="8" t="s">
        <v>30</v>
      </c>
      <c r="F36" s="8">
        <v>3</v>
      </c>
      <c r="G36">
        <v>9</v>
      </c>
      <c r="H36" s="2" t="s">
        <v>1</v>
      </c>
      <c r="M36" s="3">
        <v>6.45</v>
      </c>
      <c r="N36" s="3">
        <v>3.98</v>
      </c>
      <c r="O36" s="3">
        <v>15.8</v>
      </c>
      <c r="P36" s="3">
        <v>2.8</v>
      </c>
      <c r="Q36" s="3">
        <v>0.76</v>
      </c>
      <c r="R36" s="3">
        <v>1.33</v>
      </c>
      <c r="S36" s="3">
        <v>9.6999999999999993</v>
      </c>
      <c r="T36" s="3">
        <v>0.55000000000000004</v>
      </c>
      <c r="U36" s="6">
        <f t="shared" si="13"/>
        <v>0.61705426356589144</v>
      </c>
      <c r="W36" s="6">
        <f t="shared" si="14"/>
        <v>181.94640338504936</v>
      </c>
      <c r="X36" s="6">
        <f t="shared" si="5"/>
        <v>64.193548387096769</v>
      </c>
      <c r="Y36" s="6">
        <f t="shared" si="6"/>
        <v>329.16666666666669</v>
      </c>
      <c r="Z36" s="6">
        <f t="shared" si="7"/>
        <v>139.99999999999997</v>
      </c>
      <c r="AA36" s="6">
        <f t="shared" si="8"/>
        <v>62.55144032921811</v>
      </c>
      <c r="AB36" s="6">
        <f t="shared" si="9"/>
        <v>57.826086956521742</v>
      </c>
      <c r="AC36" s="6">
        <f t="shared" si="10"/>
        <v>248.14530570478379</v>
      </c>
      <c r="AD36" s="6">
        <f t="shared" si="15"/>
        <v>30.555555555555557</v>
      </c>
      <c r="AE36" s="6">
        <f t="shared" si="16"/>
        <v>0.35281570392598144</v>
      </c>
    </row>
    <row r="37" spans="1:31" x14ac:dyDescent="0.15">
      <c r="A37" s="38">
        <v>35235</v>
      </c>
      <c r="B37" s="8">
        <f t="shared" si="0"/>
        <v>1996</v>
      </c>
      <c r="C37" s="8">
        <f t="shared" si="1"/>
        <v>6</v>
      </c>
      <c r="D37" s="8">
        <f t="shared" si="2"/>
        <v>19</v>
      </c>
      <c r="E37" s="8" t="s">
        <v>30</v>
      </c>
      <c r="F37" s="8">
        <v>3</v>
      </c>
      <c r="G37">
        <v>9</v>
      </c>
      <c r="H37" s="2" t="s">
        <v>2</v>
      </c>
      <c r="I37" s="3">
        <v>6.2</v>
      </c>
      <c r="J37" s="3">
        <v>117.5</v>
      </c>
      <c r="M37" s="3">
        <v>2.04</v>
      </c>
      <c r="N37" s="3">
        <v>1.77</v>
      </c>
      <c r="O37" s="3">
        <v>30.64</v>
      </c>
      <c r="P37" s="3">
        <v>1.34</v>
      </c>
      <c r="Q37" s="3">
        <v>0.32</v>
      </c>
      <c r="R37" s="3">
        <v>0.52</v>
      </c>
      <c r="S37" s="3">
        <v>6.4</v>
      </c>
      <c r="T37" s="3">
        <v>10.18</v>
      </c>
      <c r="U37" s="6">
        <f t="shared" si="13"/>
        <v>0.86764705882352944</v>
      </c>
      <c r="W37" s="6">
        <f t="shared" si="14"/>
        <v>57.545839210155144</v>
      </c>
      <c r="X37" s="6">
        <f t="shared" si="5"/>
        <v>28.548387096774196</v>
      </c>
      <c r="Y37" s="6">
        <f t="shared" si="6"/>
        <v>638.33333333333326</v>
      </c>
      <c r="Z37" s="6">
        <f t="shared" si="7"/>
        <v>67</v>
      </c>
      <c r="AA37" s="6">
        <f t="shared" si="8"/>
        <v>26.337448559670783</v>
      </c>
      <c r="AB37" s="6">
        <f t="shared" si="9"/>
        <v>22.608695652173914</v>
      </c>
      <c r="AC37" s="6">
        <f t="shared" si="10"/>
        <v>163.72473778459965</v>
      </c>
      <c r="AD37" s="6">
        <f t="shared" si="15"/>
        <v>565.55555555555554</v>
      </c>
      <c r="AE37" s="6">
        <f t="shared" si="16"/>
        <v>0.49609819734345356</v>
      </c>
    </row>
    <row r="38" spans="1:31" x14ac:dyDescent="0.15">
      <c r="A38" s="38">
        <v>35235</v>
      </c>
      <c r="B38" s="8">
        <f t="shared" si="0"/>
        <v>1996</v>
      </c>
      <c r="C38" s="8">
        <f t="shared" si="1"/>
        <v>6</v>
      </c>
      <c r="D38" s="8">
        <f t="shared" si="2"/>
        <v>19</v>
      </c>
      <c r="E38" s="8" t="s">
        <v>32</v>
      </c>
      <c r="F38" s="8">
        <v>2</v>
      </c>
      <c r="G38">
        <v>8</v>
      </c>
      <c r="H38" s="2" t="s">
        <v>0</v>
      </c>
      <c r="M38" s="3">
        <v>7.48</v>
      </c>
      <c r="N38" s="3">
        <v>6.51</v>
      </c>
      <c r="O38" s="3">
        <v>8.94</v>
      </c>
      <c r="P38" s="3">
        <v>2.84</v>
      </c>
      <c r="Q38" s="3">
        <v>0.95</v>
      </c>
      <c r="R38" s="3">
        <v>0.96</v>
      </c>
      <c r="S38" s="3">
        <v>2</v>
      </c>
      <c r="T38" s="3">
        <v>0.61</v>
      </c>
      <c r="U38" s="6">
        <f t="shared" si="13"/>
        <v>0.87032085561497319</v>
      </c>
      <c r="W38" s="6">
        <f t="shared" si="14"/>
        <v>211.00141043723553</v>
      </c>
      <c r="X38" s="6">
        <f t="shared" si="5"/>
        <v>105</v>
      </c>
      <c r="Y38" s="6">
        <f t="shared" si="6"/>
        <v>186.25</v>
      </c>
      <c r="Z38" s="6">
        <f t="shared" si="7"/>
        <v>142</v>
      </c>
      <c r="AA38" s="6">
        <f t="shared" si="8"/>
        <v>78.189300411522623</v>
      </c>
      <c r="AB38" s="6">
        <f t="shared" si="9"/>
        <v>41.739130434782602</v>
      </c>
      <c r="AC38" s="6">
        <f t="shared" si="10"/>
        <v>51.163980557687381</v>
      </c>
      <c r="AD38" s="6">
        <f t="shared" si="15"/>
        <v>33.888888888888886</v>
      </c>
      <c r="AE38" s="6">
        <f t="shared" si="16"/>
        <v>0.49762700534759358</v>
      </c>
    </row>
    <row r="39" spans="1:31" x14ac:dyDescent="0.15">
      <c r="A39" s="38">
        <v>35235</v>
      </c>
      <c r="B39" s="8">
        <f t="shared" si="0"/>
        <v>1996</v>
      </c>
      <c r="C39" s="8">
        <f t="shared" si="1"/>
        <v>6</v>
      </c>
      <c r="D39" s="8">
        <f t="shared" si="2"/>
        <v>19</v>
      </c>
      <c r="E39" s="8" t="s">
        <v>29</v>
      </c>
      <c r="F39" s="8">
        <v>3</v>
      </c>
      <c r="G39">
        <v>10</v>
      </c>
      <c r="H39" s="2" t="s">
        <v>1</v>
      </c>
      <c r="I39" s="3">
        <v>5.82</v>
      </c>
      <c r="J39" s="3">
        <v>40</v>
      </c>
      <c r="K39" s="3">
        <v>4.8</v>
      </c>
      <c r="M39" s="3">
        <v>4.26</v>
      </c>
      <c r="N39" s="3">
        <v>3.81</v>
      </c>
      <c r="O39" s="3">
        <v>5.04</v>
      </c>
      <c r="P39" s="3">
        <v>1.43</v>
      </c>
      <c r="Q39" s="3">
        <v>0.62</v>
      </c>
      <c r="R39" s="3">
        <v>0.74</v>
      </c>
      <c r="S39" s="3">
        <v>2.64</v>
      </c>
      <c r="T39" s="3">
        <v>0.23</v>
      </c>
      <c r="U39" s="6">
        <f t="shared" si="13"/>
        <v>0.89436619718309862</v>
      </c>
      <c r="W39" s="6">
        <f t="shared" si="14"/>
        <v>120.16925246826516</v>
      </c>
      <c r="X39" s="6">
        <f t="shared" si="5"/>
        <v>61.451612903225808</v>
      </c>
      <c r="Y39" s="6">
        <f t="shared" si="6"/>
        <v>105</v>
      </c>
      <c r="Z39" s="6">
        <f t="shared" si="7"/>
        <v>71.5</v>
      </c>
      <c r="AA39" s="6">
        <f t="shared" si="8"/>
        <v>51.028806584362137</v>
      </c>
      <c r="AB39" s="6">
        <f t="shared" si="9"/>
        <v>32.173913043478258</v>
      </c>
      <c r="AC39" s="6">
        <f t="shared" si="10"/>
        <v>67.536454336147358</v>
      </c>
      <c r="AD39" s="6">
        <f t="shared" si="15"/>
        <v>12.777777777777779</v>
      </c>
      <c r="AE39" s="6">
        <f t="shared" si="16"/>
        <v>0.51137551113130397</v>
      </c>
    </row>
    <row r="40" spans="1:31" x14ac:dyDescent="0.15">
      <c r="A40" s="38">
        <v>35235</v>
      </c>
      <c r="B40" s="8">
        <f t="shared" si="0"/>
        <v>1996</v>
      </c>
      <c r="C40" s="8">
        <f t="shared" si="1"/>
        <v>6</v>
      </c>
      <c r="D40" s="8">
        <f t="shared" si="2"/>
        <v>19</v>
      </c>
      <c r="E40" s="8" t="s">
        <v>32</v>
      </c>
      <c r="F40" s="8">
        <v>2</v>
      </c>
      <c r="G40">
        <v>8</v>
      </c>
      <c r="H40" s="2" t="s">
        <v>2</v>
      </c>
      <c r="I40" s="3">
        <v>5.37</v>
      </c>
      <c r="J40" s="3">
        <v>46</v>
      </c>
      <c r="K40" s="3">
        <v>7.5</v>
      </c>
      <c r="M40" s="3">
        <v>2.62</v>
      </c>
      <c r="N40" s="3">
        <v>3.1</v>
      </c>
      <c r="O40" s="3">
        <v>9.68</v>
      </c>
      <c r="P40" s="3">
        <v>3.09</v>
      </c>
      <c r="Q40" s="3">
        <v>0.56000000000000005</v>
      </c>
      <c r="R40" s="3">
        <v>1.05</v>
      </c>
      <c r="S40" s="3">
        <v>1.29</v>
      </c>
      <c r="T40" s="3">
        <v>0.36</v>
      </c>
      <c r="U40" s="6">
        <f t="shared" si="13"/>
        <v>1.1832061068702291</v>
      </c>
      <c r="W40" s="6">
        <f t="shared" si="14"/>
        <v>73.906911142454149</v>
      </c>
      <c r="X40" s="6">
        <f t="shared" si="5"/>
        <v>50</v>
      </c>
      <c r="Y40" s="6">
        <f t="shared" si="6"/>
        <v>201.66666666666666</v>
      </c>
      <c r="Z40" s="6">
        <f t="shared" si="7"/>
        <v>154.5</v>
      </c>
      <c r="AA40" s="6">
        <f t="shared" si="8"/>
        <v>46.090534979423872</v>
      </c>
      <c r="AB40" s="6">
        <f t="shared" si="9"/>
        <v>45.652173913043477</v>
      </c>
      <c r="AC40" s="6">
        <f t="shared" si="10"/>
        <v>33.000767459708364</v>
      </c>
      <c r="AD40" s="6">
        <f t="shared" si="15"/>
        <v>20</v>
      </c>
      <c r="AE40" s="6">
        <f t="shared" si="16"/>
        <v>0.67652671755725202</v>
      </c>
    </row>
    <row r="41" spans="1:31" x14ac:dyDescent="0.15">
      <c r="A41" s="38">
        <v>35235</v>
      </c>
      <c r="B41" s="8">
        <f t="shared" si="0"/>
        <v>1996</v>
      </c>
      <c r="C41" s="8">
        <f t="shared" si="1"/>
        <v>6</v>
      </c>
      <c r="D41" s="8">
        <f t="shared" si="2"/>
        <v>19</v>
      </c>
      <c r="E41" s="8" t="s">
        <v>31</v>
      </c>
      <c r="F41" s="8">
        <v>1</v>
      </c>
      <c r="G41">
        <v>3</v>
      </c>
      <c r="H41" s="2" t="s">
        <v>1</v>
      </c>
      <c r="I41" s="3">
        <v>5.09</v>
      </c>
      <c r="J41" s="3">
        <v>54.2</v>
      </c>
      <c r="M41" s="3">
        <v>4.32</v>
      </c>
      <c r="N41" s="3">
        <v>5.84</v>
      </c>
      <c r="O41" s="3">
        <v>4.47</v>
      </c>
      <c r="P41" s="3">
        <v>3.11</v>
      </c>
      <c r="Q41" s="3">
        <v>0.9</v>
      </c>
      <c r="R41" s="3">
        <v>1.01</v>
      </c>
      <c r="S41" s="3">
        <v>1.77</v>
      </c>
      <c r="T41" s="3">
        <v>0.1</v>
      </c>
      <c r="U41" s="6">
        <f t="shared" si="13"/>
        <v>1.3518518518518516</v>
      </c>
      <c r="W41" s="6">
        <f t="shared" si="14"/>
        <v>121.86177715091678</v>
      </c>
      <c r="X41" s="6">
        <f t="shared" si="5"/>
        <v>94.193548387096769</v>
      </c>
      <c r="Y41" s="6">
        <f t="shared" si="6"/>
        <v>93.125</v>
      </c>
      <c r="Z41" s="6">
        <f t="shared" si="7"/>
        <v>155.5</v>
      </c>
      <c r="AA41" s="6">
        <f t="shared" si="8"/>
        <v>74.074074074074076</v>
      </c>
      <c r="AB41" s="6">
        <f t="shared" si="9"/>
        <v>43.913043478260867</v>
      </c>
      <c r="AC41" s="6">
        <f t="shared" si="10"/>
        <v>45.280122793553332</v>
      </c>
      <c r="AD41" s="6">
        <f t="shared" si="15"/>
        <v>5.5555555555555554</v>
      </c>
      <c r="AE41" s="6">
        <f t="shared" si="16"/>
        <v>0.77295400238948619</v>
      </c>
    </row>
    <row r="42" spans="1:31" x14ac:dyDescent="0.15">
      <c r="A42" s="38">
        <v>35235</v>
      </c>
      <c r="B42" s="8">
        <f t="shared" si="0"/>
        <v>1996</v>
      </c>
      <c r="C42" s="8">
        <f t="shared" si="1"/>
        <v>6</v>
      </c>
      <c r="D42" s="8">
        <f t="shared" si="2"/>
        <v>19</v>
      </c>
      <c r="E42" s="8" t="s">
        <v>32</v>
      </c>
      <c r="F42" s="8">
        <v>1</v>
      </c>
      <c r="G42">
        <v>4</v>
      </c>
      <c r="H42" s="2" t="s">
        <v>2</v>
      </c>
      <c r="M42" s="3">
        <v>4.2</v>
      </c>
      <c r="N42" s="3">
        <v>5.8</v>
      </c>
      <c r="O42" s="3">
        <v>9.16</v>
      </c>
      <c r="P42" s="3">
        <v>4.91</v>
      </c>
      <c r="Q42" s="3">
        <v>1.18</v>
      </c>
      <c r="R42" s="3">
        <v>0.68</v>
      </c>
      <c r="S42" s="3">
        <v>1.08</v>
      </c>
      <c r="T42" s="3">
        <v>0.17</v>
      </c>
      <c r="U42" s="6">
        <f t="shared" si="13"/>
        <v>1.3809523809523809</v>
      </c>
      <c r="W42" s="6">
        <f t="shared" si="14"/>
        <v>118.47672778561353</v>
      </c>
      <c r="X42" s="6">
        <f t="shared" si="5"/>
        <v>93.548387096774192</v>
      </c>
      <c r="Y42" s="6">
        <f t="shared" si="6"/>
        <v>190.83333333333331</v>
      </c>
      <c r="Z42" s="6">
        <f t="shared" si="7"/>
        <v>245.5</v>
      </c>
      <c r="AA42" s="6">
        <f t="shared" si="8"/>
        <v>97.119341563786008</v>
      </c>
      <c r="AB42" s="6">
        <f t="shared" si="9"/>
        <v>29.565217391304351</v>
      </c>
      <c r="AC42" s="6">
        <f t="shared" si="10"/>
        <v>27.628549501151188</v>
      </c>
      <c r="AD42" s="6">
        <f t="shared" si="15"/>
        <v>9.4444444444444446</v>
      </c>
      <c r="AE42" s="6">
        <f t="shared" si="16"/>
        <v>0.78959293394777263</v>
      </c>
    </row>
    <row r="43" spans="1:31" x14ac:dyDescent="0.15">
      <c r="A43" s="38">
        <v>35235</v>
      </c>
      <c r="B43" s="8">
        <f t="shared" si="0"/>
        <v>1996</v>
      </c>
      <c r="C43" s="8">
        <f t="shared" si="1"/>
        <v>6</v>
      </c>
      <c r="D43" s="8">
        <f t="shared" si="2"/>
        <v>19</v>
      </c>
      <c r="E43" s="8" t="s">
        <v>32</v>
      </c>
      <c r="F43" s="8">
        <v>1</v>
      </c>
      <c r="G43">
        <v>4</v>
      </c>
      <c r="H43" s="2" t="s">
        <v>1</v>
      </c>
      <c r="I43" s="3">
        <v>5.7</v>
      </c>
      <c r="J43" s="3">
        <v>66</v>
      </c>
      <c r="M43" s="3">
        <v>3.7</v>
      </c>
      <c r="N43" s="3">
        <v>7.61</v>
      </c>
      <c r="O43" s="3">
        <v>11.73</v>
      </c>
      <c r="P43" s="3">
        <v>5.69</v>
      </c>
      <c r="Q43" s="3">
        <v>1.17</v>
      </c>
      <c r="R43" s="3">
        <v>0.88</v>
      </c>
      <c r="S43" s="3">
        <v>2.2000000000000002</v>
      </c>
      <c r="T43" s="3">
        <v>0.54</v>
      </c>
      <c r="U43" s="6">
        <f t="shared" si="13"/>
        <v>2.0567567567567568</v>
      </c>
      <c r="W43" s="6">
        <f t="shared" si="14"/>
        <v>104.37235543018335</v>
      </c>
      <c r="X43" s="6">
        <f t="shared" si="5"/>
        <v>122.74193548387096</v>
      </c>
      <c r="Y43" s="6">
        <f t="shared" si="6"/>
        <v>244.375</v>
      </c>
      <c r="Z43" s="6">
        <f t="shared" si="7"/>
        <v>284.50000000000006</v>
      </c>
      <c r="AA43" s="6">
        <f t="shared" si="8"/>
        <v>96.296296296296276</v>
      </c>
      <c r="AB43" s="6">
        <f t="shared" si="9"/>
        <v>38.260869565217391</v>
      </c>
      <c r="AC43" s="6">
        <f t="shared" si="10"/>
        <v>56.280378613456122</v>
      </c>
      <c r="AD43" s="6">
        <f t="shared" si="15"/>
        <v>30.000000000000004</v>
      </c>
      <c r="AE43" s="6">
        <f t="shared" si="16"/>
        <v>1.1760004359197909</v>
      </c>
    </row>
    <row r="44" spans="1:31" x14ac:dyDescent="0.15">
      <c r="A44" s="38">
        <v>35235</v>
      </c>
      <c r="B44" s="8">
        <f t="shared" si="0"/>
        <v>1996</v>
      </c>
      <c r="C44" s="8">
        <f t="shared" si="1"/>
        <v>6</v>
      </c>
      <c r="D44" s="8">
        <f t="shared" si="2"/>
        <v>19</v>
      </c>
      <c r="E44" s="8" t="s">
        <v>32</v>
      </c>
      <c r="F44" s="8">
        <v>3</v>
      </c>
      <c r="G44">
        <v>11</v>
      </c>
      <c r="H44" s="2" t="s">
        <v>2</v>
      </c>
      <c r="I44" s="3">
        <v>5.66</v>
      </c>
      <c r="J44" s="3">
        <v>34.1</v>
      </c>
      <c r="M44" s="3">
        <v>2.83</v>
      </c>
      <c r="N44" s="3">
        <v>6.06</v>
      </c>
      <c r="O44" s="3">
        <v>3.42</v>
      </c>
      <c r="P44" s="3">
        <v>1.69</v>
      </c>
      <c r="Q44" s="3">
        <v>0.47</v>
      </c>
      <c r="R44" s="3">
        <v>0.56000000000000005</v>
      </c>
      <c r="S44" s="3">
        <v>1.7</v>
      </c>
      <c r="T44" s="3">
        <v>0.15</v>
      </c>
      <c r="U44" s="6">
        <f t="shared" si="13"/>
        <v>2.1413427561837453</v>
      </c>
      <c r="W44" s="6">
        <f t="shared" si="14"/>
        <v>79.830747531734829</v>
      </c>
      <c r="X44" s="6">
        <f t="shared" si="5"/>
        <v>97.741935483870961</v>
      </c>
      <c r="Y44" s="6">
        <f t="shared" si="6"/>
        <v>71.25</v>
      </c>
      <c r="Z44" s="6">
        <f t="shared" si="7"/>
        <v>84.499999999999986</v>
      </c>
      <c r="AA44" s="6">
        <f t="shared" si="8"/>
        <v>38.68312757201646</v>
      </c>
      <c r="AB44" s="6">
        <f t="shared" si="9"/>
        <v>24.347826086956523</v>
      </c>
      <c r="AC44" s="6">
        <f t="shared" si="10"/>
        <v>43.489383474034277</v>
      </c>
      <c r="AD44" s="6">
        <f t="shared" si="15"/>
        <v>8.3333333333333339</v>
      </c>
      <c r="AE44" s="6">
        <f t="shared" si="16"/>
        <v>1.2243645275276416</v>
      </c>
    </row>
    <row r="45" spans="1:31" x14ac:dyDescent="0.15">
      <c r="A45" s="38">
        <v>35242</v>
      </c>
      <c r="B45" s="8">
        <f t="shared" si="0"/>
        <v>1996</v>
      </c>
      <c r="C45" s="8">
        <f t="shared" si="1"/>
        <v>6</v>
      </c>
      <c r="D45" s="8">
        <f t="shared" si="2"/>
        <v>26</v>
      </c>
      <c r="E45" s="8" t="s">
        <v>29</v>
      </c>
      <c r="F45" s="8">
        <v>4</v>
      </c>
      <c r="G45">
        <v>13</v>
      </c>
      <c r="H45" s="2" t="s">
        <v>0</v>
      </c>
      <c r="I45" s="3">
        <v>5.64</v>
      </c>
      <c r="J45" s="3">
        <v>30.7</v>
      </c>
      <c r="M45" s="3">
        <v>1.77</v>
      </c>
      <c r="N45" s="11">
        <v>0</v>
      </c>
      <c r="O45" s="3">
        <v>9.48</v>
      </c>
      <c r="P45" s="3">
        <v>1.64</v>
      </c>
      <c r="Q45" s="3">
        <v>0.37</v>
      </c>
      <c r="R45" s="3">
        <v>0.62</v>
      </c>
      <c r="S45" s="3">
        <v>1.33</v>
      </c>
      <c r="T45" s="3">
        <v>0.23</v>
      </c>
      <c r="U45" s="6">
        <f t="shared" si="13"/>
        <v>0</v>
      </c>
      <c r="W45" s="6">
        <f t="shared" si="14"/>
        <v>49.929478138222841</v>
      </c>
      <c r="X45" s="6">
        <f t="shared" si="5"/>
        <v>0</v>
      </c>
      <c r="Y45" s="6">
        <f t="shared" si="6"/>
        <v>197.5</v>
      </c>
      <c r="Z45" s="6">
        <f t="shared" si="7"/>
        <v>81.999999999999986</v>
      </c>
      <c r="AA45" s="6">
        <f t="shared" si="8"/>
        <v>30.452674897119341</v>
      </c>
      <c r="AB45" s="6">
        <f t="shared" si="9"/>
        <v>26.956521739130434</v>
      </c>
      <c r="AC45" s="6">
        <f t="shared" si="10"/>
        <v>34.02404707086211</v>
      </c>
      <c r="AD45" s="6">
        <f t="shared" si="15"/>
        <v>12.777777777777779</v>
      </c>
      <c r="AE45" s="6">
        <f t="shared" si="16"/>
        <v>0</v>
      </c>
    </row>
    <row r="46" spans="1:31" x14ac:dyDescent="0.15">
      <c r="A46" s="38">
        <v>35242</v>
      </c>
      <c r="B46" s="8">
        <f t="shared" si="0"/>
        <v>1996</v>
      </c>
      <c r="C46" s="8">
        <f t="shared" si="1"/>
        <v>6</v>
      </c>
      <c r="D46" s="8">
        <f t="shared" si="2"/>
        <v>26</v>
      </c>
      <c r="E46" s="8" t="s">
        <v>30</v>
      </c>
      <c r="F46" s="8">
        <v>4</v>
      </c>
      <c r="G46">
        <v>14</v>
      </c>
      <c r="H46" s="2" t="s">
        <v>0</v>
      </c>
      <c r="M46" s="3">
        <v>5.56</v>
      </c>
      <c r="N46" s="3">
        <v>1.24</v>
      </c>
      <c r="O46" s="3">
        <v>7.02</v>
      </c>
      <c r="P46" s="3">
        <v>0.5</v>
      </c>
      <c r="Q46" s="3">
        <v>0.93</v>
      </c>
      <c r="R46" s="3">
        <v>1.01</v>
      </c>
      <c r="S46" s="3">
        <v>4</v>
      </c>
      <c r="T46" s="3">
        <v>1.43</v>
      </c>
      <c r="U46" s="6">
        <f t="shared" si="13"/>
        <v>0.22302158273381295</v>
      </c>
      <c r="W46" s="6">
        <f t="shared" si="14"/>
        <v>156.84062059238363</v>
      </c>
      <c r="X46" s="6">
        <f t="shared" si="5"/>
        <v>20</v>
      </c>
      <c r="Y46" s="6">
        <f t="shared" si="6"/>
        <v>146.25</v>
      </c>
      <c r="Z46" s="6">
        <f t="shared" si="7"/>
        <v>25</v>
      </c>
      <c r="AA46" s="6">
        <f t="shared" si="8"/>
        <v>76.543209876543216</v>
      </c>
      <c r="AB46" s="6">
        <f t="shared" si="9"/>
        <v>43.913043478260867</v>
      </c>
      <c r="AC46" s="6">
        <f t="shared" si="10"/>
        <v>102.32796111537476</v>
      </c>
      <c r="AD46" s="6">
        <f t="shared" si="15"/>
        <v>79.444444444444443</v>
      </c>
      <c r="AE46" s="6">
        <f t="shared" si="16"/>
        <v>0.12751798561151079</v>
      </c>
    </row>
    <row r="47" spans="1:31" x14ac:dyDescent="0.15">
      <c r="A47" s="38">
        <v>35242</v>
      </c>
      <c r="B47" s="8">
        <f t="shared" si="0"/>
        <v>1996</v>
      </c>
      <c r="C47" s="8">
        <f t="shared" si="1"/>
        <v>6</v>
      </c>
      <c r="D47" s="8">
        <f t="shared" si="2"/>
        <v>26</v>
      </c>
      <c r="E47" s="8" t="s">
        <v>32</v>
      </c>
      <c r="F47" s="8">
        <v>3</v>
      </c>
      <c r="G47">
        <v>11</v>
      </c>
      <c r="H47" s="2" t="s">
        <v>1</v>
      </c>
      <c r="M47" s="3">
        <v>3.82</v>
      </c>
      <c r="N47" s="3">
        <v>1.82</v>
      </c>
      <c r="O47" s="3">
        <v>5.46</v>
      </c>
      <c r="P47" s="3">
        <v>0.97</v>
      </c>
      <c r="Q47" s="3">
        <v>0.67</v>
      </c>
      <c r="R47" s="3">
        <v>0.91</v>
      </c>
      <c r="S47" s="3">
        <v>2.5</v>
      </c>
      <c r="T47" s="3">
        <v>0.21</v>
      </c>
      <c r="U47" s="6">
        <f t="shared" si="13"/>
        <v>0.47643979057591629</v>
      </c>
      <c r="W47" s="6">
        <f t="shared" si="14"/>
        <v>107.75740479548659</v>
      </c>
      <c r="X47" s="6">
        <f t="shared" si="5"/>
        <v>29.35483870967742</v>
      </c>
      <c r="Y47" s="6">
        <f t="shared" si="6"/>
        <v>113.75</v>
      </c>
      <c r="Z47" s="6">
        <f t="shared" si="7"/>
        <v>48.5</v>
      </c>
      <c r="AA47" s="6">
        <f t="shared" si="8"/>
        <v>55.144032921810698</v>
      </c>
      <c r="AB47" s="6">
        <f t="shared" si="9"/>
        <v>39.565217391304351</v>
      </c>
      <c r="AC47" s="6">
        <f t="shared" si="10"/>
        <v>63.954975697109226</v>
      </c>
      <c r="AD47" s="6">
        <f t="shared" si="15"/>
        <v>11.666666666666666</v>
      </c>
      <c r="AE47" s="6">
        <f t="shared" si="16"/>
        <v>0.27241597703090698</v>
      </c>
    </row>
    <row r="48" spans="1:31" x14ac:dyDescent="0.15">
      <c r="A48" s="38">
        <v>35242</v>
      </c>
      <c r="B48" s="8">
        <f t="shared" si="0"/>
        <v>1996</v>
      </c>
      <c r="C48" s="8">
        <f t="shared" si="1"/>
        <v>6</v>
      </c>
      <c r="D48" s="8">
        <f t="shared" si="2"/>
        <v>26</v>
      </c>
      <c r="E48" s="8" t="s">
        <v>31</v>
      </c>
      <c r="F48" s="8">
        <v>3</v>
      </c>
      <c r="G48">
        <v>12</v>
      </c>
      <c r="H48" s="2" t="s">
        <v>1</v>
      </c>
      <c r="I48" s="3">
        <v>5.42</v>
      </c>
      <c r="J48" s="3">
        <v>34.700000000000003</v>
      </c>
      <c r="M48" s="3">
        <v>3.64</v>
      </c>
      <c r="N48" s="3">
        <v>1.77</v>
      </c>
      <c r="O48" s="3">
        <v>5.71</v>
      </c>
      <c r="P48" s="3">
        <v>0.88</v>
      </c>
      <c r="Q48" s="3">
        <v>0.67</v>
      </c>
      <c r="R48" s="3">
        <v>0.91</v>
      </c>
      <c r="S48" s="3">
        <v>2.5499999999999998</v>
      </c>
      <c r="T48" s="3">
        <v>0.15</v>
      </c>
      <c r="U48" s="6">
        <f t="shared" si="13"/>
        <v>0.48626373626373626</v>
      </c>
      <c r="W48" s="6">
        <f t="shared" si="14"/>
        <v>102.67983074753172</v>
      </c>
      <c r="X48" s="6">
        <f t="shared" si="5"/>
        <v>28.548387096774196</v>
      </c>
      <c r="Y48" s="6">
        <f t="shared" si="6"/>
        <v>118.95833333333333</v>
      </c>
      <c r="Z48" s="6">
        <f t="shared" si="7"/>
        <v>44</v>
      </c>
      <c r="AA48" s="6">
        <f t="shared" si="8"/>
        <v>55.144032921810698</v>
      </c>
      <c r="AB48" s="6">
        <f t="shared" si="9"/>
        <v>39.565217391304351</v>
      </c>
      <c r="AC48" s="6">
        <f t="shared" si="10"/>
        <v>65.234075211051419</v>
      </c>
      <c r="AD48" s="6">
        <f t="shared" si="15"/>
        <v>8.3333333333333339</v>
      </c>
      <c r="AE48" s="6">
        <f t="shared" si="16"/>
        <v>0.27803305565402342</v>
      </c>
    </row>
    <row r="49" spans="1:31" x14ac:dyDescent="0.15">
      <c r="A49" s="38">
        <v>35242</v>
      </c>
      <c r="B49" s="8">
        <f t="shared" si="0"/>
        <v>1996</v>
      </c>
      <c r="C49" s="8">
        <f t="shared" si="1"/>
        <v>6</v>
      </c>
      <c r="D49" s="8">
        <f t="shared" si="2"/>
        <v>26</v>
      </c>
      <c r="E49" s="8" t="s">
        <v>32</v>
      </c>
      <c r="F49" s="8">
        <v>2</v>
      </c>
      <c r="G49">
        <v>8</v>
      </c>
      <c r="H49" s="2" t="s">
        <v>1</v>
      </c>
      <c r="I49" s="3">
        <v>6.28</v>
      </c>
      <c r="J49" s="3">
        <v>56.5</v>
      </c>
      <c r="M49" s="3">
        <v>5.41</v>
      </c>
      <c r="N49" s="3">
        <v>2.79</v>
      </c>
      <c r="O49" s="3">
        <v>4.12</v>
      </c>
      <c r="P49" s="3">
        <v>2.65</v>
      </c>
      <c r="Q49" s="3">
        <v>0.55000000000000004</v>
      </c>
      <c r="R49" s="3">
        <v>0.9</v>
      </c>
      <c r="S49" s="3">
        <v>1.58</v>
      </c>
      <c r="T49" s="3">
        <v>0.21</v>
      </c>
      <c r="U49" s="6">
        <f t="shared" si="13"/>
        <v>0.51571164510166356</v>
      </c>
      <c r="W49" s="6">
        <f t="shared" si="14"/>
        <v>152.60930888575459</v>
      </c>
      <c r="X49" s="6">
        <f t="shared" si="5"/>
        <v>45</v>
      </c>
      <c r="Y49" s="6">
        <f t="shared" si="6"/>
        <v>85.833333333333329</v>
      </c>
      <c r="Z49" s="6">
        <f t="shared" si="7"/>
        <v>132.5</v>
      </c>
      <c r="AA49" s="6">
        <f t="shared" si="8"/>
        <v>45.267489711934161</v>
      </c>
      <c r="AB49" s="6">
        <f t="shared" si="9"/>
        <v>39.130434782608695</v>
      </c>
      <c r="AC49" s="6">
        <f t="shared" si="10"/>
        <v>40.419544640573037</v>
      </c>
      <c r="AD49" s="6">
        <f t="shared" si="15"/>
        <v>11.666666666666666</v>
      </c>
      <c r="AE49" s="6">
        <f t="shared" si="16"/>
        <v>0.29487060998151571</v>
      </c>
    </row>
    <row r="50" spans="1:31" x14ac:dyDescent="0.15">
      <c r="A50" s="38">
        <v>35242</v>
      </c>
      <c r="B50" s="8">
        <f t="shared" si="0"/>
        <v>1996</v>
      </c>
      <c r="C50" s="8">
        <f t="shared" si="1"/>
        <v>6</v>
      </c>
      <c r="D50" s="8">
        <f t="shared" si="2"/>
        <v>26</v>
      </c>
      <c r="E50" s="8" t="s">
        <v>31</v>
      </c>
      <c r="F50" s="8">
        <v>2</v>
      </c>
      <c r="G50">
        <v>5</v>
      </c>
      <c r="H50" s="2" t="s">
        <v>0</v>
      </c>
      <c r="M50" s="3">
        <v>6.22</v>
      </c>
      <c r="N50" s="3">
        <v>6.42</v>
      </c>
      <c r="O50" s="3">
        <v>8.0399999999999991</v>
      </c>
      <c r="P50" s="3">
        <v>4.05</v>
      </c>
      <c r="Q50" s="3">
        <v>0.94</v>
      </c>
      <c r="R50" s="3">
        <v>0.76</v>
      </c>
      <c r="S50" s="3">
        <v>1.62</v>
      </c>
      <c r="U50" s="6">
        <f t="shared" si="13"/>
        <v>1.032154340836013</v>
      </c>
      <c r="W50" s="6">
        <f t="shared" si="14"/>
        <v>175.45839210155145</v>
      </c>
      <c r="X50" s="6">
        <f t="shared" si="5"/>
        <v>103.54838709677419</v>
      </c>
      <c r="Y50" s="6">
        <f t="shared" si="6"/>
        <v>167.49999999999997</v>
      </c>
      <c r="Z50" s="6">
        <f t="shared" si="7"/>
        <v>202.49999999999997</v>
      </c>
      <c r="AA50" s="6">
        <f t="shared" si="8"/>
        <v>77.36625514403292</v>
      </c>
      <c r="AB50" s="6">
        <f t="shared" si="9"/>
        <v>33.043478260869563</v>
      </c>
      <c r="AC50" s="6">
        <f t="shared" si="10"/>
        <v>41.442824251726783</v>
      </c>
      <c r="AE50" s="6">
        <f t="shared" si="16"/>
        <v>0.59015921584897846</v>
      </c>
    </row>
    <row r="51" spans="1:31" x14ac:dyDescent="0.15">
      <c r="A51" s="38">
        <v>35242</v>
      </c>
      <c r="B51" s="8">
        <f t="shared" si="0"/>
        <v>1996</v>
      </c>
      <c r="C51" s="8">
        <f t="shared" si="1"/>
        <v>6</v>
      </c>
      <c r="D51" s="8">
        <f t="shared" si="2"/>
        <v>26</v>
      </c>
      <c r="E51" s="8" t="s">
        <v>31</v>
      </c>
      <c r="F51" s="8">
        <v>2</v>
      </c>
      <c r="G51">
        <v>5</v>
      </c>
      <c r="H51" s="2" t="s">
        <v>2</v>
      </c>
      <c r="M51" s="3">
        <v>3.94</v>
      </c>
      <c r="N51" s="3">
        <v>5.05</v>
      </c>
      <c r="P51" s="3">
        <v>2.42</v>
      </c>
      <c r="Q51" s="3">
        <v>0.64</v>
      </c>
      <c r="R51" s="3">
        <v>0.91</v>
      </c>
      <c r="S51" s="3">
        <v>4</v>
      </c>
      <c r="T51" s="3">
        <v>25.89</v>
      </c>
      <c r="U51" s="6">
        <f t="shared" si="13"/>
        <v>1.281725888324873</v>
      </c>
      <c r="W51" s="6">
        <f t="shared" si="14"/>
        <v>111.14245416078982</v>
      </c>
      <c r="X51" s="6">
        <f t="shared" si="5"/>
        <v>81.451612903225808</v>
      </c>
      <c r="Y51" s="6">
        <f t="shared" si="6"/>
        <v>0</v>
      </c>
      <c r="Z51" s="6">
        <f t="shared" si="7"/>
        <v>121</v>
      </c>
      <c r="AA51" s="6">
        <f t="shared" si="8"/>
        <v>52.674897119341566</v>
      </c>
      <c r="AB51" s="6">
        <f t="shared" si="9"/>
        <v>39.565217391304351</v>
      </c>
      <c r="AC51" s="6">
        <f t="shared" si="10"/>
        <v>102.32796111537476</v>
      </c>
      <c r="AD51" s="6">
        <f t="shared" ref="AD51:AD60" si="17">(T51/18)*1000</f>
        <v>1438.3333333333335</v>
      </c>
      <c r="AE51" s="6">
        <f t="shared" si="16"/>
        <v>0.73285778614704455</v>
      </c>
    </row>
    <row r="52" spans="1:31" x14ac:dyDescent="0.15">
      <c r="A52" s="38">
        <v>35242</v>
      </c>
      <c r="B52" s="8">
        <f t="shared" si="0"/>
        <v>1996</v>
      </c>
      <c r="C52" s="8">
        <f t="shared" si="1"/>
        <v>6</v>
      </c>
      <c r="D52" s="8">
        <f t="shared" si="2"/>
        <v>26</v>
      </c>
      <c r="E52" s="8" t="s">
        <v>31</v>
      </c>
      <c r="F52" s="8">
        <v>1</v>
      </c>
      <c r="G52">
        <v>3</v>
      </c>
      <c r="H52" s="2" t="s">
        <v>1</v>
      </c>
      <c r="I52" s="3">
        <v>6.31</v>
      </c>
      <c r="J52" s="3">
        <v>59.7</v>
      </c>
      <c r="M52" s="3">
        <v>3.98</v>
      </c>
      <c r="N52" s="3">
        <v>5.67</v>
      </c>
      <c r="O52" s="3">
        <v>3.84</v>
      </c>
      <c r="P52" s="3">
        <v>2.81</v>
      </c>
      <c r="Q52" s="3">
        <v>0.84</v>
      </c>
      <c r="R52" s="3">
        <v>0.92</v>
      </c>
      <c r="S52" s="3">
        <v>1.6</v>
      </c>
      <c r="T52" s="3">
        <v>0.09</v>
      </c>
      <c r="U52" s="6">
        <f t="shared" si="13"/>
        <v>1.4246231155778895</v>
      </c>
      <c r="W52" s="6">
        <f t="shared" si="14"/>
        <v>112.27080394922424</v>
      </c>
      <c r="X52" s="6">
        <f t="shared" si="5"/>
        <v>91.451612903225808</v>
      </c>
      <c r="Y52" s="6">
        <f t="shared" si="6"/>
        <v>80</v>
      </c>
      <c r="Z52" s="6">
        <f t="shared" si="7"/>
        <v>140.5</v>
      </c>
      <c r="AA52" s="6">
        <f t="shared" si="8"/>
        <v>69.135802469135797</v>
      </c>
      <c r="AB52" s="6">
        <f t="shared" si="9"/>
        <v>40</v>
      </c>
      <c r="AC52" s="6">
        <f t="shared" si="10"/>
        <v>40.931184446149913</v>
      </c>
      <c r="AD52" s="6">
        <f t="shared" si="17"/>
        <v>5</v>
      </c>
      <c r="AE52" s="6">
        <f t="shared" si="16"/>
        <v>0.81456273301993853</v>
      </c>
    </row>
    <row r="53" spans="1:31" x14ac:dyDescent="0.15">
      <c r="A53" s="38">
        <v>35242</v>
      </c>
      <c r="B53" s="8">
        <f t="shared" si="0"/>
        <v>1996</v>
      </c>
      <c r="C53" s="8">
        <f t="shared" si="1"/>
        <v>6</v>
      </c>
      <c r="D53" s="8">
        <f t="shared" si="2"/>
        <v>26</v>
      </c>
      <c r="E53" s="8" t="s">
        <v>29</v>
      </c>
      <c r="F53" s="8">
        <v>3</v>
      </c>
      <c r="G53">
        <v>10</v>
      </c>
      <c r="H53" s="2" t="s">
        <v>1</v>
      </c>
      <c r="I53" s="3">
        <v>5.82</v>
      </c>
      <c r="J53" s="3">
        <v>36.6</v>
      </c>
      <c r="K53" s="3">
        <v>3.8</v>
      </c>
      <c r="M53" s="3">
        <v>3.26</v>
      </c>
      <c r="N53" s="3">
        <v>4.6500000000000004</v>
      </c>
      <c r="O53" s="3">
        <v>5.13</v>
      </c>
      <c r="P53" s="3">
        <v>1.34</v>
      </c>
      <c r="Q53" s="3">
        <v>0.57999999999999996</v>
      </c>
      <c r="R53" s="3">
        <v>0.62</v>
      </c>
      <c r="S53" s="3">
        <v>2.56</v>
      </c>
      <c r="T53" s="3">
        <v>0.21</v>
      </c>
      <c r="U53" s="6">
        <f t="shared" si="13"/>
        <v>1.4263803680981597</v>
      </c>
      <c r="W53" s="6">
        <f t="shared" si="14"/>
        <v>91.960507757404784</v>
      </c>
      <c r="X53" s="6">
        <f t="shared" si="5"/>
        <v>75.000000000000014</v>
      </c>
      <c r="Y53" s="6">
        <f t="shared" si="6"/>
        <v>106.875</v>
      </c>
      <c r="Z53" s="6">
        <f t="shared" si="7"/>
        <v>67</v>
      </c>
      <c r="AA53" s="6">
        <f t="shared" si="8"/>
        <v>47.736625514403286</v>
      </c>
      <c r="AB53" s="6">
        <f t="shared" si="9"/>
        <v>26.956521739130434</v>
      </c>
      <c r="AC53" s="6">
        <f t="shared" si="10"/>
        <v>65.48989511383985</v>
      </c>
      <c r="AD53" s="6">
        <f t="shared" si="17"/>
        <v>11.666666666666666</v>
      </c>
      <c r="AE53" s="6">
        <f t="shared" si="16"/>
        <v>0.81556748466257689</v>
      </c>
    </row>
    <row r="54" spans="1:31" x14ac:dyDescent="0.15">
      <c r="A54" s="38">
        <v>35242</v>
      </c>
      <c r="B54" s="8">
        <f t="shared" si="0"/>
        <v>1996</v>
      </c>
      <c r="C54" s="8">
        <f t="shared" si="1"/>
        <v>6</v>
      </c>
      <c r="D54" s="8">
        <f t="shared" si="2"/>
        <v>26</v>
      </c>
      <c r="E54" s="8" t="s">
        <v>32</v>
      </c>
      <c r="F54" s="8">
        <v>2</v>
      </c>
      <c r="G54">
        <v>8</v>
      </c>
      <c r="H54" s="2" t="s">
        <v>2</v>
      </c>
      <c r="I54" s="3">
        <v>5.65</v>
      </c>
      <c r="J54" s="3">
        <v>45.2</v>
      </c>
      <c r="K54" s="3">
        <v>6.8</v>
      </c>
      <c r="M54" s="3">
        <v>2.5099999999999998</v>
      </c>
      <c r="N54" s="3">
        <v>4.21</v>
      </c>
      <c r="O54" s="3">
        <v>10.56</v>
      </c>
      <c r="P54" s="3">
        <v>3.16</v>
      </c>
      <c r="Q54" s="3">
        <v>0.61</v>
      </c>
      <c r="R54" s="3">
        <v>0.97</v>
      </c>
      <c r="S54" s="3">
        <v>1.35</v>
      </c>
      <c r="T54" s="3">
        <v>0.3</v>
      </c>
      <c r="U54" s="6">
        <f t="shared" si="13"/>
        <v>1.6772908366533865</v>
      </c>
      <c r="W54" s="6">
        <f t="shared" si="14"/>
        <v>70.803949224259512</v>
      </c>
      <c r="X54" s="6">
        <f t="shared" si="5"/>
        <v>67.903225806451616</v>
      </c>
      <c r="Y54" s="6">
        <f t="shared" si="6"/>
        <v>220</v>
      </c>
      <c r="Z54" s="6">
        <f t="shared" si="7"/>
        <v>158</v>
      </c>
      <c r="AA54" s="6">
        <f t="shared" si="8"/>
        <v>50.205761316872426</v>
      </c>
      <c r="AB54" s="6">
        <f t="shared" si="9"/>
        <v>42.173913043478265</v>
      </c>
      <c r="AC54" s="6">
        <f t="shared" si="10"/>
        <v>34.535686876438987</v>
      </c>
      <c r="AD54" s="6">
        <f t="shared" si="17"/>
        <v>16.666666666666668</v>
      </c>
      <c r="AE54" s="6">
        <f t="shared" si="16"/>
        <v>0.95903161547358962</v>
      </c>
    </row>
    <row r="55" spans="1:31" x14ac:dyDescent="0.15">
      <c r="A55" s="38">
        <v>35242</v>
      </c>
      <c r="B55" s="8">
        <f t="shared" si="0"/>
        <v>1996</v>
      </c>
      <c r="C55" s="8">
        <f t="shared" si="1"/>
        <v>6</v>
      </c>
      <c r="D55" s="8">
        <f t="shared" si="2"/>
        <v>26</v>
      </c>
      <c r="E55" s="8" t="s">
        <v>30</v>
      </c>
      <c r="F55" s="8">
        <v>3</v>
      </c>
      <c r="G55">
        <v>9</v>
      </c>
      <c r="H55" s="2" t="s">
        <v>2</v>
      </c>
      <c r="I55" s="3">
        <v>6.33</v>
      </c>
      <c r="J55" s="3">
        <v>108.1</v>
      </c>
      <c r="M55" s="3">
        <v>2.2000000000000002</v>
      </c>
      <c r="N55" s="3">
        <v>4.43</v>
      </c>
      <c r="P55" s="3">
        <v>1.21</v>
      </c>
      <c r="Q55" s="3">
        <v>0.27</v>
      </c>
      <c r="R55" s="3">
        <v>0.5</v>
      </c>
      <c r="S55" s="3">
        <v>5.0999999999999996</v>
      </c>
      <c r="T55" s="3">
        <v>8.11</v>
      </c>
      <c r="U55" s="6">
        <f t="shared" si="13"/>
        <v>2.0136363636363632</v>
      </c>
      <c r="W55" s="6">
        <f t="shared" si="14"/>
        <v>62.05923836389281</v>
      </c>
      <c r="X55" s="6">
        <f t="shared" si="5"/>
        <v>71.451612903225794</v>
      </c>
      <c r="Y55" s="6">
        <f t="shared" si="6"/>
        <v>0</v>
      </c>
      <c r="Z55" s="6">
        <f t="shared" si="7"/>
        <v>60.5</v>
      </c>
      <c r="AA55" s="6">
        <f t="shared" si="8"/>
        <v>22.222222222222221</v>
      </c>
      <c r="AB55" s="6">
        <f t="shared" si="9"/>
        <v>21.739130434782609</v>
      </c>
      <c r="AC55" s="6">
        <f t="shared" si="10"/>
        <v>130.46815042210284</v>
      </c>
      <c r="AD55" s="6">
        <f t="shared" si="17"/>
        <v>450.55555555555554</v>
      </c>
      <c r="AE55" s="6">
        <f t="shared" si="16"/>
        <v>1.1513453079178884</v>
      </c>
    </row>
    <row r="56" spans="1:31" x14ac:dyDescent="0.15">
      <c r="A56" s="38">
        <v>35242</v>
      </c>
      <c r="B56" s="8">
        <f t="shared" si="0"/>
        <v>1996</v>
      </c>
      <c r="C56" s="8">
        <f t="shared" si="1"/>
        <v>6</v>
      </c>
      <c r="D56" s="8">
        <f t="shared" si="2"/>
        <v>26</v>
      </c>
      <c r="E56" s="8" t="s">
        <v>32</v>
      </c>
      <c r="F56" s="8">
        <v>3</v>
      </c>
      <c r="G56">
        <v>11</v>
      </c>
      <c r="H56" s="2" t="s">
        <v>2</v>
      </c>
      <c r="I56" s="3">
        <v>5.0999999999999996</v>
      </c>
      <c r="J56" s="3">
        <v>33.799999999999997</v>
      </c>
      <c r="K56" s="3">
        <v>7</v>
      </c>
      <c r="M56" s="3">
        <v>3.1</v>
      </c>
      <c r="N56" s="3">
        <v>7.13</v>
      </c>
      <c r="O56" s="3">
        <v>3.69</v>
      </c>
      <c r="P56" s="3">
        <v>1.65</v>
      </c>
      <c r="Q56" s="3">
        <v>0.44</v>
      </c>
      <c r="R56" s="3">
        <v>0.42</v>
      </c>
      <c r="S56" s="3">
        <v>1.65</v>
      </c>
      <c r="T56" s="3">
        <v>0.13</v>
      </c>
      <c r="U56" s="6">
        <f t="shared" si="13"/>
        <v>2.2999999999999998</v>
      </c>
      <c r="W56" s="6">
        <f t="shared" si="14"/>
        <v>87.447108603667132</v>
      </c>
      <c r="X56" s="6">
        <f t="shared" si="5"/>
        <v>115</v>
      </c>
      <c r="Y56" s="6">
        <f t="shared" si="6"/>
        <v>76.875</v>
      </c>
      <c r="Z56" s="6">
        <f t="shared" si="7"/>
        <v>82.499999999999986</v>
      </c>
      <c r="AA56" s="6">
        <f t="shared" si="8"/>
        <v>36.21399176954732</v>
      </c>
      <c r="AB56" s="6">
        <f t="shared" si="9"/>
        <v>18.260869565217391</v>
      </c>
      <c r="AC56" s="6">
        <f t="shared" si="10"/>
        <v>42.210283960092092</v>
      </c>
      <c r="AD56" s="6">
        <f t="shared" si="17"/>
        <v>7.2222222222222223</v>
      </c>
      <c r="AE56" s="6">
        <f t="shared" si="16"/>
        <v>1.3150806451612904</v>
      </c>
    </row>
    <row r="57" spans="1:31" x14ac:dyDescent="0.15">
      <c r="A57" s="38">
        <v>35242</v>
      </c>
      <c r="B57" s="8">
        <f t="shared" si="0"/>
        <v>1996</v>
      </c>
      <c r="C57" s="8">
        <f t="shared" si="1"/>
        <v>6</v>
      </c>
      <c r="D57" s="8">
        <f t="shared" si="2"/>
        <v>26</v>
      </c>
      <c r="E57" s="8" t="s">
        <v>32</v>
      </c>
      <c r="F57" s="8">
        <v>1</v>
      </c>
      <c r="G57">
        <v>4</v>
      </c>
      <c r="H57" s="2" t="s">
        <v>1</v>
      </c>
      <c r="I57" s="3">
        <v>5.82</v>
      </c>
      <c r="J57" s="3">
        <v>70.400000000000006</v>
      </c>
      <c r="M57" s="3">
        <v>3.69</v>
      </c>
      <c r="N57" s="3">
        <v>11.69</v>
      </c>
      <c r="O57" s="3">
        <v>12.17</v>
      </c>
      <c r="P57" s="3">
        <v>6.36</v>
      </c>
      <c r="Q57" s="3">
        <v>1.31</v>
      </c>
      <c r="R57" s="3">
        <v>0.82</v>
      </c>
      <c r="S57" s="3">
        <v>2.09</v>
      </c>
      <c r="T57" s="3">
        <v>0.31</v>
      </c>
      <c r="U57" s="6">
        <f t="shared" si="13"/>
        <v>3.168021680216802</v>
      </c>
      <c r="W57" s="6">
        <f t="shared" si="14"/>
        <v>104.09026798307475</v>
      </c>
      <c r="X57" s="6">
        <f t="shared" si="5"/>
        <v>188.54838709677418</v>
      </c>
      <c r="Y57" s="6">
        <f t="shared" si="6"/>
        <v>253.54166666666666</v>
      </c>
      <c r="Z57" s="6">
        <f t="shared" si="7"/>
        <v>318</v>
      </c>
      <c r="AA57" s="6">
        <f t="shared" si="8"/>
        <v>107.81893004115227</v>
      </c>
      <c r="AB57" s="6">
        <f t="shared" si="9"/>
        <v>35.652173913043477</v>
      </c>
      <c r="AC57" s="6">
        <f t="shared" si="10"/>
        <v>53.466359682783313</v>
      </c>
      <c r="AD57" s="6">
        <f t="shared" si="17"/>
        <v>17.222222222222221</v>
      </c>
      <c r="AE57" s="6">
        <f t="shared" si="16"/>
        <v>1.8113930413497681</v>
      </c>
    </row>
    <row r="58" spans="1:31" x14ac:dyDescent="0.15">
      <c r="A58" s="38">
        <v>35242</v>
      </c>
      <c r="B58" s="8">
        <f t="shared" si="0"/>
        <v>1996</v>
      </c>
      <c r="C58" s="8">
        <f t="shared" si="1"/>
        <v>6</v>
      </c>
      <c r="D58" s="8">
        <f t="shared" si="2"/>
        <v>26</v>
      </c>
      <c r="E58" s="8" t="s">
        <v>32</v>
      </c>
      <c r="F58" s="8">
        <v>1</v>
      </c>
      <c r="G58">
        <v>4</v>
      </c>
      <c r="H58" s="2" t="s">
        <v>2</v>
      </c>
      <c r="I58" s="3">
        <v>5.56</v>
      </c>
      <c r="J58" s="3">
        <v>60.3</v>
      </c>
      <c r="K58" s="3">
        <v>7.3</v>
      </c>
      <c r="M58" s="3">
        <v>3.19</v>
      </c>
      <c r="N58" s="3">
        <v>10.23</v>
      </c>
      <c r="O58" s="3">
        <v>10.69</v>
      </c>
      <c r="P58" s="3">
        <v>5.35</v>
      </c>
      <c r="Q58" s="3">
        <v>1.34</v>
      </c>
      <c r="R58" s="3">
        <v>0.67</v>
      </c>
      <c r="S58" s="3">
        <v>1.05</v>
      </c>
      <c r="T58" s="3">
        <v>0.09</v>
      </c>
      <c r="U58" s="6">
        <f t="shared" si="13"/>
        <v>3.2068965517241379</v>
      </c>
      <c r="W58" s="6">
        <f t="shared" si="14"/>
        <v>89.985895627644553</v>
      </c>
      <c r="X58" s="6">
        <f t="shared" si="5"/>
        <v>165</v>
      </c>
      <c r="Y58" s="6">
        <f t="shared" si="6"/>
        <v>222.70833333333331</v>
      </c>
      <c r="Z58" s="6">
        <f t="shared" si="7"/>
        <v>267.49999999999994</v>
      </c>
      <c r="AA58" s="6">
        <f t="shared" si="8"/>
        <v>110.2880658436214</v>
      </c>
      <c r="AB58" s="6">
        <f t="shared" si="9"/>
        <v>29.130434782608695</v>
      </c>
      <c r="AC58" s="6">
        <f t="shared" si="10"/>
        <v>26.861089792785876</v>
      </c>
      <c r="AD58" s="6">
        <f t="shared" si="17"/>
        <v>5</v>
      </c>
      <c r="AE58" s="6">
        <f t="shared" si="16"/>
        <v>1.8336206896551728</v>
      </c>
    </row>
    <row r="59" spans="1:31" x14ac:dyDescent="0.15">
      <c r="A59" s="38">
        <v>35242</v>
      </c>
      <c r="B59" s="8">
        <f t="shared" si="0"/>
        <v>1996</v>
      </c>
      <c r="C59" s="8">
        <f t="shared" si="1"/>
        <v>6</v>
      </c>
      <c r="D59" s="8">
        <f t="shared" si="2"/>
        <v>26</v>
      </c>
      <c r="E59" s="8" t="s">
        <v>31</v>
      </c>
      <c r="F59" s="8">
        <v>1</v>
      </c>
      <c r="G59">
        <v>3</v>
      </c>
      <c r="H59" s="2" t="s">
        <v>2</v>
      </c>
      <c r="N59" s="3">
        <v>7.75</v>
      </c>
      <c r="O59" s="3">
        <v>12.81</v>
      </c>
      <c r="P59" s="3">
        <v>2.19</v>
      </c>
      <c r="Q59" s="3">
        <v>0.61</v>
      </c>
      <c r="R59" s="3">
        <v>1.25</v>
      </c>
      <c r="S59" s="3">
        <v>3.7</v>
      </c>
      <c r="T59" s="3">
        <v>0.44</v>
      </c>
      <c r="X59" s="6">
        <f t="shared" si="5"/>
        <v>125</v>
      </c>
      <c r="Y59" s="6">
        <f t="shared" si="6"/>
        <v>266.87500000000006</v>
      </c>
      <c r="Z59" s="6">
        <f t="shared" si="7"/>
        <v>109.5</v>
      </c>
      <c r="AA59" s="6">
        <f t="shared" si="8"/>
        <v>50.205761316872426</v>
      </c>
      <c r="AB59" s="6">
        <f t="shared" si="9"/>
        <v>54.347826086956523</v>
      </c>
      <c r="AC59" s="6">
        <f t="shared" si="10"/>
        <v>94.653364031721665</v>
      </c>
      <c r="AD59" s="6">
        <f t="shared" si="17"/>
        <v>24.444444444444446</v>
      </c>
    </row>
    <row r="60" spans="1:31" x14ac:dyDescent="0.15">
      <c r="A60" s="38">
        <v>35242</v>
      </c>
      <c r="B60" s="8">
        <f t="shared" si="0"/>
        <v>1996</v>
      </c>
      <c r="C60" s="8">
        <f t="shared" si="1"/>
        <v>6</v>
      </c>
      <c r="D60" s="8">
        <f t="shared" si="2"/>
        <v>26</v>
      </c>
      <c r="E60" s="8" t="s">
        <v>32</v>
      </c>
      <c r="F60" s="8">
        <v>1</v>
      </c>
      <c r="G60">
        <v>4</v>
      </c>
      <c r="H60" s="2" t="s">
        <v>0</v>
      </c>
      <c r="N60" s="3">
        <v>14.56</v>
      </c>
      <c r="O60" s="3">
        <v>16.37</v>
      </c>
      <c r="P60" s="3">
        <v>9.14</v>
      </c>
      <c r="Q60" s="3">
        <v>1.44</v>
      </c>
      <c r="R60" s="3">
        <v>2.0699999999999998</v>
      </c>
      <c r="S60" s="3">
        <v>5.3</v>
      </c>
      <c r="T60" s="3">
        <v>0.81</v>
      </c>
      <c r="X60" s="6">
        <f t="shared" si="5"/>
        <v>234.83870967741936</v>
      </c>
      <c r="Y60" s="6">
        <f t="shared" si="6"/>
        <v>341.04166666666669</v>
      </c>
      <c r="Z60" s="6">
        <f t="shared" si="7"/>
        <v>457</v>
      </c>
      <c r="AA60" s="6">
        <f t="shared" si="8"/>
        <v>118.5185185185185</v>
      </c>
      <c r="AB60" s="6">
        <f t="shared" si="9"/>
        <v>90</v>
      </c>
      <c r="AC60" s="6">
        <f t="shared" si="10"/>
        <v>135.58454847787158</v>
      </c>
      <c r="AD60" s="6">
        <f t="shared" si="17"/>
        <v>45.000000000000007</v>
      </c>
    </row>
    <row r="61" spans="1:31" x14ac:dyDescent="0.15">
      <c r="A61" s="38">
        <v>35242</v>
      </c>
      <c r="B61" s="8">
        <f t="shared" si="0"/>
        <v>1996</v>
      </c>
      <c r="C61" s="8">
        <f t="shared" si="1"/>
        <v>6</v>
      </c>
      <c r="D61" s="8">
        <f t="shared" si="2"/>
        <v>26</v>
      </c>
      <c r="E61" s="8" t="s">
        <v>31</v>
      </c>
      <c r="F61" s="8">
        <v>2</v>
      </c>
      <c r="G61">
        <v>5</v>
      </c>
      <c r="H61" s="2" t="s">
        <v>1</v>
      </c>
      <c r="N61" s="3">
        <v>2.48</v>
      </c>
      <c r="O61" s="3">
        <v>6.55</v>
      </c>
      <c r="P61" s="3">
        <v>3.4</v>
      </c>
      <c r="Q61" s="3">
        <v>1.56</v>
      </c>
      <c r="R61" s="3">
        <v>1.1100000000000001</v>
      </c>
      <c r="S61" s="3">
        <v>1.4</v>
      </c>
      <c r="X61" s="6">
        <f t="shared" si="5"/>
        <v>40</v>
      </c>
      <c r="Y61" s="6">
        <f t="shared" si="6"/>
        <v>136.45833333333331</v>
      </c>
      <c r="Z61" s="6">
        <f t="shared" si="7"/>
        <v>169.99999999999997</v>
      </c>
      <c r="AA61" s="6">
        <f t="shared" si="8"/>
        <v>128.39506172839506</v>
      </c>
      <c r="AB61" s="6">
        <f t="shared" si="9"/>
        <v>48.260869565217398</v>
      </c>
      <c r="AC61" s="6">
        <f t="shared" si="10"/>
        <v>35.814786390381165</v>
      </c>
    </row>
    <row r="62" spans="1:31" x14ac:dyDescent="0.15">
      <c r="A62" s="38">
        <v>35242</v>
      </c>
      <c r="B62" s="8">
        <f t="shared" si="0"/>
        <v>1996</v>
      </c>
      <c r="C62" s="8">
        <f t="shared" si="1"/>
        <v>6</v>
      </c>
      <c r="D62" s="8">
        <f t="shared" si="2"/>
        <v>26</v>
      </c>
      <c r="E62" s="8" t="s">
        <v>30</v>
      </c>
      <c r="F62" s="8">
        <v>2</v>
      </c>
      <c r="G62">
        <v>7</v>
      </c>
      <c r="H62" s="2" t="s">
        <v>2</v>
      </c>
      <c r="N62" s="3">
        <v>6.42</v>
      </c>
      <c r="O62" s="3">
        <v>3.45</v>
      </c>
      <c r="P62" s="3">
        <v>4.18</v>
      </c>
      <c r="Q62" s="3">
        <v>1.35</v>
      </c>
      <c r="R62" s="3">
        <v>1.79</v>
      </c>
      <c r="S62" s="3">
        <v>1.49</v>
      </c>
      <c r="T62" s="3">
        <v>0.22</v>
      </c>
      <c r="X62" s="6">
        <f t="shared" si="5"/>
        <v>103.54838709677419</v>
      </c>
      <c r="Y62" s="6">
        <f t="shared" si="6"/>
        <v>71.875000000000014</v>
      </c>
      <c r="Z62" s="6">
        <f t="shared" si="7"/>
        <v>209</v>
      </c>
      <c r="AA62" s="6">
        <f t="shared" si="8"/>
        <v>111.11111111111111</v>
      </c>
      <c r="AB62" s="6">
        <f t="shared" si="9"/>
        <v>77.826086956521735</v>
      </c>
      <c r="AC62" s="6">
        <f t="shared" si="10"/>
        <v>38.117165515477097</v>
      </c>
      <c r="AD62" s="6">
        <f t="shared" ref="AD62:AD102" si="18">(T62/18)*1000</f>
        <v>12.222222222222223</v>
      </c>
    </row>
    <row r="63" spans="1:31" x14ac:dyDescent="0.15">
      <c r="A63" s="38">
        <v>35242</v>
      </c>
      <c r="B63" s="8">
        <f t="shared" si="0"/>
        <v>1996</v>
      </c>
      <c r="C63" s="8">
        <f t="shared" si="1"/>
        <v>6</v>
      </c>
      <c r="D63" s="8">
        <f t="shared" si="2"/>
        <v>26</v>
      </c>
      <c r="E63" s="8" t="s">
        <v>32</v>
      </c>
      <c r="F63" s="8">
        <v>2</v>
      </c>
      <c r="G63">
        <v>8</v>
      </c>
      <c r="H63" s="2" t="s">
        <v>0</v>
      </c>
      <c r="N63" s="3">
        <v>8.94</v>
      </c>
      <c r="O63" s="3">
        <v>9.94</v>
      </c>
      <c r="P63" s="3">
        <v>3.01</v>
      </c>
      <c r="Q63" s="3">
        <v>1.02</v>
      </c>
      <c r="R63" s="3">
        <v>0.96</v>
      </c>
      <c r="S63" s="3">
        <v>2.08</v>
      </c>
      <c r="T63" s="3">
        <v>0.4</v>
      </c>
      <c r="X63" s="6">
        <f t="shared" si="5"/>
        <v>144.19354838709677</v>
      </c>
      <c r="Y63" s="6">
        <f t="shared" si="6"/>
        <v>207.08333333333331</v>
      </c>
      <c r="Z63" s="6">
        <f t="shared" si="7"/>
        <v>150.5</v>
      </c>
      <c r="AA63" s="6">
        <f t="shared" si="8"/>
        <v>83.950617283950621</v>
      </c>
      <c r="AB63" s="6">
        <f t="shared" si="9"/>
        <v>41.739130434782602</v>
      </c>
      <c r="AC63" s="6">
        <f t="shared" si="10"/>
        <v>53.210539779994882</v>
      </c>
      <c r="AD63" s="6">
        <f t="shared" si="18"/>
        <v>22.222222222222221</v>
      </c>
    </row>
    <row r="64" spans="1:31" x14ac:dyDescent="0.15">
      <c r="A64" s="38">
        <v>35242</v>
      </c>
      <c r="B64" s="8">
        <f t="shared" si="0"/>
        <v>1996</v>
      </c>
      <c r="C64" s="8">
        <f t="shared" si="1"/>
        <v>6</v>
      </c>
      <c r="D64" s="8">
        <f t="shared" si="2"/>
        <v>26</v>
      </c>
      <c r="E64" s="8" t="s">
        <v>30</v>
      </c>
      <c r="F64" s="8">
        <v>3</v>
      </c>
      <c r="G64">
        <v>9</v>
      </c>
      <c r="H64" s="2" t="s">
        <v>1</v>
      </c>
      <c r="N64" s="3">
        <v>5.27</v>
      </c>
      <c r="O64" s="3">
        <v>19.739999999999998</v>
      </c>
      <c r="P64" s="3">
        <v>2.97</v>
      </c>
      <c r="Q64" s="3">
        <v>0.79</v>
      </c>
      <c r="R64" s="3">
        <v>1.25</v>
      </c>
      <c r="S64" s="3">
        <v>9.6999999999999993</v>
      </c>
      <c r="T64" s="3">
        <v>0.66</v>
      </c>
      <c r="X64" s="6">
        <f t="shared" si="5"/>
        <v>84.999999999999986</v>
      </c>
      <c r="Y64" s="6">
        <f t="shared" si="6"/>
        <v>411.24999999999994</v>
      </c>
      <c r="Z64" s="6">
        <f t="shared" si="7"/>
        <v>148.50000000000003</v>
      </c>
      <c r="AA64" s="6">
        <f t="shared" si="8"/>
        <v>65.020576131687235</v>
      </c>
      <c r="AB64" s="6">
        <f t="shared" si="9"/>
        <v>54.347826086956523</v>
      </c>
      <c r="AC64" s="6">
        <f t="shared" si="10"/>
        <v>248.14530570478379</v>
      </c>
      <c r="AD64" s="6">
        <f t="shared" si="18"/>
        <v>36.666666666666664</v>
      </c>
    </row>
    <row r="65" spans="1:31" x14ac:dyDescent="0.15">
      <c r="A65" s="38">
        <v>35242</v>
      </c>
      <c r="B65" s="8">
        <f t="shared" si="0"/>
        <v>1996</v>
      </c>
      <c r="C65" s="8">
        <f t="shared" si="1"/>
        <v>6</v>
      </c>
      <c r="D65" s="8">
        <f t="shared" si="2"/>
        <v>26</v>
      </c>
      <c r="E65" s="8" t="s">
        <v>32</v>
      </c>
      <c r="F65" s="8">
        <v>3</v>
      </c>
      <c r="G65">
        <v>11</v>
      </c>
      <c r="H65" s="2" t="s">
        <v>0</v>
      </c>
      <c r="N65" s="3">
        <v>6.11</v>
      </c>
      <c r="O65" s="3">
        <v>4.2300000000000004</v>
      </c>
      <c r="P65" s="3">
        <v>1.88</v>
      </c>
      <c r="Q65" s="3">
        <v>0.7</v>
      </c>
      <c r="R65" s="3">
        <v>0.78</v>
      </c>
      <c r="S65" s="3">
        <v>2.08</v>
      </c>
      <c r="T65" s="3">
        <v>0.32</v>
      </c>
      <c r="X65" s="6">
        <f t="shared" si="5"/>
        <v>98.548387096774206</v>
      </c>
      <c r="Y65" s="6">
        <f t="shared" si="6"/>
        <v>88.125000000000014</v>
      </c>
      <c r="Z65" s="6">
        <f t="shared" si="7"/>
        <v>94</v>
      </c>
      <c r="AA65" s="6">
        <f t="shared" si="8"/>
        <v>57.613168724279831</v>
      </c>
      <c r="AB65" s="6">
        <f t="shared" si="9"/>
        <v>33.913043478260875</v>
      </c>
      <c r="AC65" s="6">
        <f t="shared" si="10"/>
        <v>53.210539779994882</v>
      </c>
      <c r="AD65" s="6">
        <f t="shared" si="18"/>
        <v>17.777777777777779</v>
      </c>
    </row>
    <row r="66" spans="1:31" x14ac:dyDescent="0.15">
      <c r="A66" s="38">
        <v>35242</v>
      </c>
      <c r="B66" s="8">
        <f t="shared" si="0"/>
        <v>1996</v>
      </c>
      <c r="C66" s="8">
        <f t="shared" si="1"/>
        <v>6</v>
      </c>
      <c r="D66" s="8">
        <f t="shared" si="2"/>
        <v>26</v>
      </c>
      <c r="E66" s="8" t="s">
        <v>30</v>
      </c>
      <c r="F66" s="8">
        <v>4</v>
      </c>
      <c r="G66">
        <v>14</v>
      </c>
      <c r="H66" s="2" t="s">
        <v>2</v>
      </c>
      <c r="I66" s="3">
        <v>6.51</v>
      </c>
      <c r="J66" s="3">
        <v>99.8</v>
      </c>
      <c r="N66" s="11">
        <v>0</v>
      </c>
      <c r="O66" s="3">
        <v>8.15</v>
      </c>
      <c r="P66" s="3">
        <v>2.42</v>
      </c>
      <c r="Q66" s="3">
        <v>0.86</v>
      </c>
      <c r="R66" s="3">
        <v>1.05</v>
      </c>
      <c r="S66" s="3">
        <v>5</v>
      </c>
      <c r="T66" s="3">
        <v>6.31</v>
      </c>
      <c r="X66" s="6">
        <f t="shared" si="5"/>
        <v>0</v>
      </c>
      <c r="Y66" s="6">
        <f t="shared" si="6"/>
        <v>169.79166666666669</v>
      </c>
      <c r="Z66" s="6">
        <f t="shared" si="7"/>
        <v>121</v>
      </c>
      <c r="AA66" s="6">
        <f t="shared" si="8"/>
        <v>70.781893004115219</v>
      </c>
      <c r="AB66" s="6">
        <f t="shared" si="9"/>
        <v>45.652173913043477</v>
      </c>
      <c r="AC66" s="6">
        <f t="shared" si="10"/>
        <v>127.90995139421845</v>
      </c>
      <c r="AD66" s="6">
        <f t="shared" si="18"/>
        <v>350.55555555555549</v>
      </c>
    </row>
    <row r="67" spans="1:31" x14ac:dyDescent="0.15">
      <c r="A67" s="38">
        <v>35242</v>
      </c>
      <c r="B67" s="8">
        <f t="shared" si="0"/>
        <v>1996</v>
      </c>
      <c r="C67" s="8">
        <f t="shared" si="1"/>
        <v>6</v>
      </c>
      <c r="D67" s="8">
        <f t="shared" si="2"/>
        <v>26</v>
      </c>
      <c r="E67" s="8" t="s">
        <v>31</v>
      </c>
      <c r="F67" s="8">
        <v>4</v>
      </c>
      <c r="G67">
        <v>15</v>
      </c>
      <c r="H67" s="2" t="s">
        <v>2</v>
      </c>
      <c r="I67" s="3">
        <v>5.45</v>
      </c>
      <c r="J67" s="3">
        <v>62.2</v>
      </c>
      <c r="N67" s="3">
        <v>3.67</v>
      </c>
      <c r="O67" s="3">
        <v>3.63</v>
      </c>
      <c r="P67" s="3">
        <v>4.25</v>
      </c>
      <c r="Q67" s="3">
        <v>0.68</v>
      </c>
      <c r="R67" s="3">
        <v>1.1299999999999999</v>
      </c>
      <c r="S67" s="3">
        <v>1.23</v>
      </c>
      <c r="T67" s="3">
        <v>0.61</v>
      </c>
      <c r="X67" s="6">
        <f t="shared" si="5"/>
        <v>59.193548387096769</v>
      </c>
      <c r="Y67" s="6">
        <f t="shared" si="6"/>
        <v>75.625</v>
      </c>
      <c r="Z67" s="6">
        <f t="shared" si="7"/>
        <v>212.5</v>
      </c>
      <c r="AA67" s="6">
        <f t="shared" si="8"/>
        <v>55.967078189300409</v>
      </c>
      <c r="AB67" s="6">
        <f t="shared" si="9"/>
        <v>49.130434782608695</v>
      </c>
      <c r="AC67" s="6">
        <f t="shared" si="10"/>
        <v>31.465848042977736</v>
      </c>
      <c r="AD67" s="6">
        <f t="shared" si="18"/>
        <v>33.888888888888886</v>
      </c>
    </row>
    <row r="68" spans="1:31" x14ac:dyDescent="0.15">
      <c r="A68" s="38">
        <v>35248</v>
      </c>
      <c r="B68" s="8">
        <f t="shared" si="0"/>
        <v>1996</v>
      </c>
      <c r="C68" s="8">
        <f t="shared" si="1"/>
        <v>7</v>
      </c>
      <c r="D68" s="8">
        <f t="shared" si="2"/>
        <v>2</v>
      </c>
      <c r="E68" s="8" t="s">
        <v>30</v>
      </c>
      <c r="F68" s="8">
        <v>4</v>
      </c>
      <c r="G68">
        <v>14</v>
      </c>
      <c r="H68" s="2" t="s">
        <v>2</v>
      </c>
      <c r="M68" s="3">
        <v>1.49</v>
      </c>
      <c r="N68" s="11">
        <v>0</v>
      </c>
      <c r="O68" s="3">
        <v>8.59</v>
      </c>
      <c r="P68" s="3">
        <v>1.66</v>
      </c>
      <c r="Q68" s="3">
        <v>0.67</v>
      </c>
      <c r="R68" s="3">
        <v>0.89</v>
      </c>
      <c r="S68" s="3">
        <v>3.5</v>
      </c>
      <c r="U68" s="6">
        <f t="shared" ref="U68:U82" si="19">(N68/M68)</f>
        <v>0</v>
      </c>
      <c r="W68" s="6">
        <f t="shared" ref="W68:W82" si="20">(M68/35.45)*1000</f>
        <v>42.031029619181936</v>
      </c>
      <c r="X68" s="6">
        <f t="shared" si="5"/>
        <v>0</v>
      </c>
      <c r="Y68" s="6">
        <f t="shared" si="6"/>
        <v>178.95833333333334</v>
      </c>
      <c r="Z68" s="6">
        <f t="shared" si="7"/>
        <v>82.999999999999986</v>
      </c>
      <c r="AA68" s="6">
        <f t="shared" si="8"/>
        <v>55.144032921810698</v>
      </c>
      <c r="AB68" s="6">
        <f t="shared" si="9"/>
        <v>38.695652173913039</v>
      </c>
      <c r="AC68" s="6">
        <f t="shared" si="10"/>
        <v>89.536965975952924</v>
      </c>
      <c r="AD68" s="6">
        <f t="shared" si="18"/>
        <v>0</v>
      </c>
      <c r="AE68" s="6">
        <f t="shared" ref="AE68:AE82" si="21">(X68/W68)</f>
        <v>0</v>
      </c>
    </row>
    <row r="69" spans="1:31" x14ac:dyDescent="0.15">
      <c r="A69" s="38">
        <v>35248</v>
      </c>
      <c r="B69" s="8">
        <f t="shared" si="0"/>
        <v>1996</v>
      </c>
      <c r="C69" s="8">
        <f t="shared" si="1"/>
        <v>7</v>
      </c>
      <c r="D69" s="8">
        <f t="shared" si="2"/>
        <v>2</v>
      </c>
      <c r="E69" s="8" t="s">
        <v>30</v>
      </c>
      <c r="F69" s="8">
        <v>4</v>
      </c>
      <c r="G69">
        <v>14</v>
      </c>
      <c r="H69" s="2" t="s">
        <v>1</v>
      </c>
      <c r="M69" s="3">
        <v>6.08</v>
      </c>
      <c r="N69" s="11">
        <v>0</v>
      </c>
      <c r="O69" s="3">
        <v>11.63</v>
      </c>
      <c r="P69" s="3">
        <v>2.31</v>
      </c>
      <c r="Q69" s="3">
        <v>0.9</v>
      </c>
      <c r="R69" s="3">
        <v>1.1499999999999999</v>
      </c>
      <c r="S69" s="3">
        <v>2.79</v>
      </c>
      <c r="U69" s="6">
        <f t="shared" si="19"/>
        <v>0</v>
      </c>
      <c r="W69" s="6">
        <f t="shared" si="20"/>
        <v>171.50916784203102</v>
      </c>
      <c r="X69" s="6">
        <f t="shared" si="5"/>
        <v>0</v>
      </c>
      <c r="Y69" s="6">
        <f t="shared" si="6"/>
        <v>242.29166666666669</v>
      </c>
      <c r="Z69" s="6">
        <f t="shared" si="7"/>
        <v>115.5</v>
      </c>
      <c r="AA69" s="6">
        <f t="shared" si="8"/>
        <v>74.074074074074076</v>
      </c>
      <c r="AB69" s="6">
        <f t="shared" si="9"/>
        <v>49.999999999999993</v>
      </c>
      <c r="AC69" s="6">
        <f t="shared" si="10"/>
        <v>71.373752877973899</v>
      </c>
      <c r="AD69" s="6">
        <f t="shared" si="18"/>
        <v>0</v>
      </c>
      <c r="AE69" s="6">
        <f t="shared" si="21"/>
        <v>0</v>
      </c>
    </row>
    <row r="70" spans="1:31" x14ac:dyDescent="0.15">
      <c r="A70" s="38">
        <v>35248</v>
      </c>
      <c r="B70" s="8">
        <f t="shared" si="0"/>
        <v>1996</v>
      </c>
      <c r="C70" s="8">
        <f t="shared" si="1"/>
        <v>7</v>
      </c>
      <c r="D70" s="8">
        <f t="shared" si="2"/>
        <v>2</v>
      </c>
      <c r="E70" s="8" t="s">
        <v>30</v>
      </c>
      <c r="F70" s="8">
        <v>3</v>
      </c>
      <c r="G70">
        <v>9</v>
      </c>
      <c r="H70" s="2" t="s">
        <v>2</v>
      </c>
      <c r="M70" s="3">
        <v>5.66</v>
      </c>
      <c r="N70" s="3">
        <v>1.9</v>
      </c>
      <c r="O70" s="3">
        <v>5.67</v>
      </c>
      <c r="P70" s="3">
        <v>1.17</v>
      </c>
      <c r="Q70" s="3">
        <v>0.28999999999999998</v>
      </c>
      <c r="R70" s="3">
        <v>0.51</v>
      </c>
      <c r="S70" s="3">
        <v>5.6</v>
      </c>
      <c r="T70" s="3">
        <v>7.86</v>
      </c>
      <c r="U70" s="6">
        <f t="shared" si="19"/>
        <v>0.33568904593639576</v>
      </c>
      <c r="W70" s="6">
        <f t="shared" si="20"/>
        <v>159.66149506346966</v>
      </c>
      <c r="X70" s="6">
        <f t="shared" si="5"/>
        <v>30.64516129032258</v>
      </c>
      <c r="Y70" s="6">
        <f t="shared" si="6"/>
        <v>118.125</v>
      </c>
      <c r="Z70" s="6">
        <f t="shared" si="7"/>
        <v>58.5</v>
      </c>
      <c r="AA70" s="6">
        <f t="shared" si="8"/>
        <v>23.868312757201643</v>
      </c>
      <c r="AB70" s="6">
        <f t="shared" si="9"/>
        <v>22.173913043478262</v>
      </c>
      <c r="AC70" s="6">
        <f t="shared" si="10"/>
        <v>143.25914556152466</v>
      </c>
      <c r="AD70" s="6">
        <f t="shared" si="18"/>
        <v>436.66666666666669</v>
      </c>
      <c r="AE70" s="6">
        <f t="shared" si="21"/>
        <v>0.19193833352331016</v>
      </c>
    </row>
    <row r="71" spans="1:31" x14ac:dyDescent="0.15">
      <c r="A71" s="38">
        <v>35248</v>
      </c>
      <c r="B71" s="8">
        <f t="shared" si="0"/>
        <v>1996</v>
      </c>
      <c r="C71" s="8">
        <f t="shared" si="1"/>
        <v>7</v>
      </c>
      <c r="D71" s="8">
        <f t="shared" si="2"/>
        <v>2</v>
      </c>
      <c r="E71" s="8" t="s">
        <v>29</v>
      </c>
      <c r="F71" s="8">
        <v>4</v>
      </c>
      <c r="G71">
        <v>13</v>
      </c>
      <c r="H71" s="2" t="s">
        <v>0</v>
      </c>
      <c r="I71" s="3">
        <v>5.86</v>
      </c>
      <c r="J71" s="3">
        <v>29.6</v>
      </c>
      <c r="M71" s="3">
        <v>4.46</v>
      </c>
      <c r="N71" s="3">
        <v>2.17</v>
      </c>
      <c r="O71" s="3">
        <v>3.7</v>
      </c>
      <c r="P71" s="3">
        <v>1.57</v>
      </c>
      <c r="Q71" s="3">
        <v>0.38</v>
      </c>
      <c r="R71" s="3">
        <v>0.56999999999999995</v>
      </c>
      <c r="S71" s="3">
        <v>1.22</v>
      </c>
      <c r="T71" s="3">
        <v>0.13</v>
      </c>
      <c r="U71" s="6">
        <f t="shared" si="19"/>
        <v>0.48654708520179368</v>
      </c>
      <c r="W71" s="6">
        <f t="shared" si="20"/>
        <v>125.81100141043721</v>
      </c>
      <c r="X71" s="6">
        <f t="shared" si="5"/>
        <v>34.999999999999993</v>
      </c>
      <c r="Y71" s="6">
        <f t="shared" si="6"/>
        <v>77.083333333333343</v>
      </c>
      <c r="Z71" s="6">
        <f t="shared" si="7"/>
        <v>78.5</v>
      </c>
      <c r="AA71" s="6">
        <f t="shared" si="8"/>
        <v>31.275720164609055</v>
      </c>
      <c r="AB71" s="6">
        <f t="shared" si="9"/>
        <v>24.782608695652172</v>
      </c>
      <c r="AC71" s="6">
        <f t="shared" si="10"/>
        <v>31.210028140189301</v>
      </c>
      <c r="AD71" s="6">
        <f t="shared" si="18"/>
        <v>7.2222222222222223</v>
      </c>
      <c r="AE71" s="6">
        <f t="shared" si="21"/>
        <v>0.27819506726457399</v>
      </c>
    </row>
    <row r="72" spans="1:31" x14ac:dyDescent="0.15">
      <c r="A72" s="38">
        <v>35248</v>
      </c>
      <c r="B72" s="8">
        <f t="shared" si="0"/>
        <v>1996</v>
      </c>
      <c r="C72" s="8">
        <f t="shared" si="1"/>
        <v>7</v>
      </c>
      <c r="D72" s="8">
        <f t="shared" si="2"/>
        <v>2</v>
      </c>
      <c r="E72" s="8" t="s">
        <v>29</v>
      </c>
      <c r="F72" s="8">
        <v>3</v>
      </c>
      <c r="G72">
        <v>10</v>
      </c>
      <c r="H72" s="2" t="s">
        <v>1</v>
      </c>
      <c r="I72" s="3">
        <v>5.75</v>
      </c>
      <c r="J72" s="3">
        <v>35.5</v>
      </c>
      <c r="K72" s="3">
        <v>3.7</v>
      </c>
      <c r="M72" s="3">
        <v>6.33</v>
      </c>
      <c r="N72" s="3">
        <v>6.77</v>
      </c>
      <c r="O72" s="3">
        <v>21.25</v>
      </c>
      <c r="P72" s="3">
        <v>1.44</v>
      </c>
      <c r="Q72" s="3">
        <v>0.67</v>
      </c>
      <c r="R72" s="3">
        <v>0.56999999999999995</v>
      </c>
      <c r="S72" s="3">
        <v>2.33</v>
      </c>
      <c r="T72" s="3">
        <v>0.18</v>
      </c>
      <c r="U72" s="6">
        <f t="shared" si="19"/>
        <v>1.0695102685624012</v>
      </c>
      <c r="W72" s="6">
        <f t="shared" si="20"/>
        <v>178.56135401974609</v>
      </c>
      <c r="X72" s="6">
        <f t="shared" si="5"/>
        <v>109.19354838709677</v>
      </c>
      <c r="Y72" s="6">
        <f t="shared" si="6"/>
        <v>442.70833333333331</v>
      </c>
      <c r="Z72" s="6">
        <f t="shared" si="7"/>
        <v>72</v>
      </c>
      <c r="AA72" s="6">
        <f t="shared" si="8"/>
        <v>55.144032921810698</v>
      </c>
      <c r="AB72" s="6">
        <f t="shared" si="9"/>
        <v>24.782608695652172</v>
      </c>
      <c r="AC72" s="6">
        <f t="shared" si="10"/>
        <v>59.606037349705808</v>
      </c>
      <c r="AD72" s="6">
        <f t="shared" si="18"/>
        <v>10</v>
      </c>
      <c r="AE72" s="6">
        <f t="shared" si="21"/>
        <v>0.61151837129898601</v>
      </c>
    </row>
    <row r="73" spans="1:31" x14ac:dyDescent="0.15">
      <c r="A73" s="38">
        <v>35248</v>
      </c>
      <c r="B73" s="8">
        <f t="shared" si="0"/>
        <v>1996</v>
      </c>
      <c r="C73" s="8">
        <f t="shared" si="1"/>
        <v>7</v>
      </c>
      <c r="D73" s="8">
        <f t="shared" si="2"/>
        <v>2</v>
      </c>
      <c r="E73" s="8" t="s">
        <v>32</v>
      </c>
      <c r="F73" s="8">
        <v>3</v>
      </c>
      <c r="G73">
        <v>11</v>
      </c>
      <c r="H73" s="2" t="s">
        <v>2</v>
      </c>
      <c r="I73" s="3">
        <v>5.35</v>
      </c>
      <c r="J73" s="3">
        <v>30.7</v>
      </c>
      <c r="M73" s="3">
        <v>6.72</v>
      </c>
      <c r="N73" s="3">
        <v>7.61</v>
      </c>
      <c r="O73" s="3">
        <v>5.31</v>
      </c>
      <c r="P73" s="3">
        <v>1.58</v>
      </c>
      <c r="Q73" s="3">
        <v>0.46</v>
      </c>
      <c r="R73" s="3">
        <v>0.39</v>
      </c>
      <c r="S73" s="3">
        <v>1.51</v>
      </c>
      <c r="T73" s="3">
        <v>0.01</v>
      </c>
      <c r="U73" s="6">
        <f t="shared" si="19"/>
        <v>1.1324404761904763</v>
      </c>
      <c r="W73" s="6">
        <f t="shared" si="20"/>
        <v>189.56276445698165</v>
      </c>
      <c r="X73" s="6">
        <f t="shared" si="5"/>
        <v>122.74193548387096</v>
      </c>
      <c r="Y73" s="6">
        <f t="shared" si="6"/>
        <v>110.62499999999999</v>
      </c>
      <c r="Z73" s="6">
        <f t="shared" si="7"/>
        <v>79</v>
      </c>
      <c r="AA73" s="6">
        <f t="shared" si="8"/>
        <v>37.860082304526749</v>
      </c>
      <c r="AB73" s="6">
        <f t="shared" si="9"/>
        <v>16.956521739130437</v>
      </c>
      <c r="AC73" s="6">
        <f t="shared" si="10"/>
        <v>38.628805321053974</v>
      </c>
      <c r="AD73" s="6">
        <f t="shared" si="18"/>
        <v>0.55555555555555558</v>
      </c>
      <c r="AE73" s="6">
        <f t="shared" si="21"/>
        <v>0.64750024001536099</v>
      </c>
    </row>
    <row r="74" spans="1:31" x14ac:dyDescent="0.15">
      <c r="A74" s="38">
        <v>35248</v>
      </c>
      <c r="B74" s="8">
        <f t="shared" ref="B74:B137" si="22">YEAR(A74)</f>
        <v>1996</v>
      </c>
      <c r="C74" s="8">
        <f t="shared" ref="C74:C137" si="23">MONTH(A74)</f>
        <v>7</v>
      </c>
      <c r="D74" s="8">
        <f t="shared" ref="D74:D137" si="24">DAY(A74)</f>
        <v>2</v>
      </c>
      <c r="E74" s="8" t="s">
        <v>32</v>
      </c>
      <c r="F74" s="8">
        <v>2</v>
      </c>
      <c r="G74">
        <v>8</v>
      </c>
      <c r="H74" s="2" t="s">
        <v>2</v>
      </c>
      <c r="I74" s="3">
        <v>5.21</v>
      </c>
      <c r="J74" s="3">
        <v>44</v>
      </c>
      <c r="K74" s="3">
        <v>6.5</v>
      </c>
      <c r="M74" s="3">
        <v>7.08</v>
      </c>
      <c r="N74" s="3">
        <v>10.4</v>
      </c>
      <c r="O74" s="3">
        <v>13.15</v>
      </c>
      <c r="P74" s="3">
        <v>3.12</v>
      </c>
      <c r="Q74" s="3">
        <v>0.64</v>
      </c>
      <c r="R74" s="3">
        <v>0.9</v>
      </c>
      <c r="S74" s="3">
        <v>1.31</v>
      </c>
      <c r="T74" s="3">
        <v>0.19</v>
      </c>
      <c r="U74" s="6">
        <f t="shared" si="19"/>
        <v>1.4689265536723164</v>
      </c>
      <c r="W74" s="6">
        <f t="shared" si="20"/>
        <v>199.71791255289136</v>
      </c>
      <c r="X74" s="6">
        <f t="shared" ref="X74:X137" si="25">(N74/62)*1000</f>
        <v>167.74193548387098</v>
      </c>
      <c r="Y74" s="6">
        <f t="shared" ref="Y74:Y137" si="26">(O74/96)*1000*2</f>
        <v>273.95833333333337</v>
      </c>
      <c r="Z74" s="6">
        <f t="shared" ref="Z74:Z137" si="27">(P74/40)*1000*2</f>
        <v>156</v>
      </c>
      <c r="AA74" s="6">
        <f t="shared" ref="AA74:AA137" si="28">(Q74/24.3)*1000*2</f>
        <v>52.674897119341566</v>
      </c>
      <c r="AB74" s="6">
        <f t="shared" ref="AB74:AB137" si="29">(R74/23)*1000</f>
        <v>39.130434782608695</v>
      </c>
      <c r="AC74" s="6">
        <f t="shared" ref="AC74:AC137" si="30">(S74/39.09)*1000</f>
        <v>33.51240726528524</v>
      </c>
      <c r="AD74" s="6">
        <f t="shared" si="18"/>
        <v>10.555555555555555</v>
      </c>
      <c r="AE74" s="6">
        <f t="shared" si="21"/>
        <v>0.83989429560780038</v>
      </c>
    </row>
    <row r="75" spans="1:31" x14ac:dyDescent="0.15">
      <c r="A75" s="38">
        <v>35248</v>
      </c>
      <c r="B75" s="8">
        <f t="shared" si="22"/>
        <v>1996</v>
      </c>
      <c r="C75" s="8">
        <f t="shared" si="23"/>
        <v>7</v>
      </c>
      <c r="D75" s="8">
        <f t="shared" si="24"/>
        <v>2</v>
      </c>
      <c r="E75" s="8" t="s">
        <v>32</v>
      </c>
      <c r="F75" s="8">
        <v>1</v>
      </c>
      <c r="G75">
        <v>4</v>
      </c>
      <c r="H75" s="2" t="s">
        <v>0</v>
      </c>
      <c r="M75" s="3">
        <v>3.67</v>
      </c>
      <c r="N75" s="3">
        <v>6.64</v>
      </c>
      <c r="O75" s="3">
        <v>4.28</v>
      </c>
      <c r="P75" s="3">
        <v>7.69</v>
      </c>
      <c r="Q75" s="3">
        <v>1.34</v>
      </c>
      <c r="R75" s="3">
        <v>1.73</v>
      </c>
      <c r="S75" s="3">
        <v>4.5999999999999996</v>
      </c>
      <c r="T75" s="3">
        <v>0.55000000000000004</v>
      </c>
      <c r="U75" s="6">
        <f t="shared" si="19"/>
        <v>1.8092643051771116</v>
      </c>
      <c r="W75" s="6">
        <f t="shared" si="20"/>
        <v>103.52609308885754</v>
      </c>
      <c r="X75" s="6">
        <f t="shared" si="25"/>
        <v>107.09677419354838</v>
      </c>
      <c r="Y75" s="6">
        <f t="shared" si="26"/>
        <v>89.166666666666671</v>
      </c>
      <c r="Z75" s="6">
        <f t="shared" si="27"/>
        <v>384.5</v>
      </c>
      <c r="AA75" s="6">
        <f t="shared" si="28"/>
        <v>110.2880658436214</v>
      </c>
      <c r="AB75" s="6">
        <f t="shared" si="29"/>
        <v>75.217391304347814</v>
      </c>
      <c r="AC75" s="6">
        <f t="shared" si="30"/>
        <v>117.67715528268097</v>
      </c>
      <c r="AD75" s="6">
        <f t="shared" si="18"/>
        <v>30.555555555555557</v>
      </c>
      <c r="AE75" s="6">
        <f t="shared" si="21"/>
        <v>1.034490639008526</v>
      </c>
    </row>
    <row r="76" spans="1:31" x14ac:dyDescent="0.15">
      <c r="A76" s="38">
        <v>35248</v>
      </c>
      <c r="B76" s="8">
        <f t="shared" si="22"/>
        <v>1996</v>
      </c>
      <c r="C76" s="8">
        <f t="shared" si="23"/>
        <v>7</v>
      </c>
      <c r="D76" s="8">
        <f t="shared" si="24"/>
        <v>2</v>
      </c>
      <c r="E76" s="8" t="s">
        <v>32</v>
      </c>
      <c r="F76" s="8">
        <v>3</v>
      </c>
      <c r="G76">
        <v>11</v>
      </c>
      <c r="H76" s="2" t="s">
        <v>0</v>
      </c>
      <c r="M76" s="3">
        <v>2.91</v>
      </c>
      <c r="N76" s="3">
        <v>5.49</v>
      </c>
      <c r="O76" s="3">
        <v>6.07</v>
      </c>
      <c r="P76" s="3">
        <v>1.85</v>
      </c>
      <c r="Q76" s="3">
        <v>0.69</v>
      </c>
      <c r="R76" s="3">
        <v>0.76</v>
      </c>
      <c r="S76" s="3">
        <v>1.89</v>
      </c>
      <c r="T76" s="3">
        <v>0.18</v>
      </c>
      <c r="U76" s="6">
        <f t="shared" si="19"/>
        <v>1.8865979381443299</v>
      </c>
      <c r="W76" s="6">
        <f t="shared" si="20"/>
        <v>82.087447108603655</v>
      </c>
      <c r="X76" s="6">
        <f t="shared" si="25"/>
        <v>88.548387096774192</v>
      </c>
      <c r="Y76" s="6">
        <f t="shared" si="26"/>
        <v>126.45833333333334</v>
      </c>
      <c r="Z76" s="6">
        <f t="shared" si="27"/>
        <v>92.5</v>
      </c>
      <c r="AA76" s="6">
        <f t="shared" si="28"/>
        <v>56.79012345679012</v>
      </c>
      <c r="AB76" s="6">
        <f t="shared" si="29"/>
        <v>33.043478260869563</v>
      </c>
      <c r="AC76" s="6">
        <f t="shared" si="30"/>
        <v>48.349961627014579</v>
      </c>
      <c r="AD76" s="6">
        <f t="shared" si="18"/>
        <v>10</v>
      </c>
      <c r="AE76" s="6">
        <f t="shared" si="21"/>
        <v>1.0787080146325243</v>
      </c>
    </row>
    <row r="77" spans="1:31" x14ac:dyDescent="0.15">
      <c r="A77" s="38">
        <v>35248</v>
      </c>
      <c r="B77" s="8">
        <f t="shared" si="22"/>
        <v>1996</v>
      </c>
      <c r="C77" s="8">
        <f t="shared" si="23"/>
        <v>7</v>
      </c>
      <c r="D77" s="8">
        <f t="shared" si="24"/>
        <v>2</v>
      </c>
      <c r="E77" s="8" t="s">
        <v>32</v>
      </c>
      <c r="F77" s="8">
        <v>1</v>
      </c>
      <c r="G77">
        <v>4</v>
      </c>
      <c r="H77" s="2" t="s">
        <v>1</v>
      </c>
      <c r="M77" s="3">
        <v>4.78</v>
      </c>
      <c r="N77" s="3">
        <v>9.56</v>
      </c>
      <c r="O77" s="3">
        <v>10.72</v>
      </c>
      <c r="P77" s="3">
        <v>6.91</v>
      </c>
      <c r="Q77" s="3">
        <v>1.4</v>
      </c>
      <c r="R77" s="3">
        <v>0.8</v>
      </c>
      <c r="S77" s="3">
        <v>2.11</v>
      </c>
      <c r="T77" s="3">
        <v>0.23</v>
      </c>
      <c r="U77" s="6">
        <f t="shared" si="19"/>
        <v>2</v>
      </c>
      <c r="W77" s="6">
        <f t="shared" si="20"/>
        <v>134.83779971791253</v>
      </c>
      <c r="X77" s="6">
        <f t="shared" si="25"/>
        <v>154.1935483870968</v>
      </c>
      <c r="Y77" s="6">
        <f t="shared" si="26"/>
        <v>223.33333333333334</v>
      </c>
      <c r="Z77" s="6">
        <f t="shared" si="27"/>
        <v>345.50000000000006</v>
      </c>
      <c r="AA77" s="6">
        <f t="shared" si="28"/>
        <v>115.22633744855966</v>
      </c>
      <c r="AB77" s="6">
        <f t="shared" si="29"/>
        <v>34.782608695652172</v>
      </c>
      <c r="AC77" s="6">
        <f t="shared" si="30"/>
        <v>53.977999488360183</v>
      </c>
      <c r="AD77" s="6">
        <f t="shared" si="18"/>
        <v>12.777777777777779</v>
      </c>
      <c r="AE77" s="6">
        <f t="shared" si="21"/>
        <v>1.1435483870967746</v>
      </c>
    </row>
    <row r="78" spans="1:31" x14ac:dyDescent="0.15">
      <c r="A78" s="38">
        <v>35248</v>
      </c>
      <c r="B78" s="8">
        <f t="shared" si="22"/>
        <v>1996</v>
      </c>
      <c r="C78" s="8">
        <f t="shared" si="23"/>
        <v>7</v>
      </c>
      <c r="D78" s="8">
        <f t="shared" si="24"/>
        <v>2</v>
      </c>
      <c r="E78" s="8" t="s">
        <v>32</v>
      </c>
      <c r="F78" s="8">
        <v>2</v>
      </c>
      <c r="G78">
        <v>8</v>
      </c>
      <c r="H78" s="2" t="s">
        <v>1</v>
      </c>
      <c r="I78" s="3">
        <v>5.64</v>
      </c>
      <c r="J78" s="3">
        <v>38</v>
      </c>
      <c r="M78" s="3">
        <v>1.98</v>
      </c>
      <c r="N78" s="3">
        <v>5.67</v>
      </c>
      <c r="O78" s="3">
        <v>12.73</v>
      </c>
      <c r="P78" s="3">
        <v>2.4</v>
      </c>
      <c r="Q78" s="3">
        <v>0.53</v>
      </c>
      <c r="R78" s="3">
        <v>0.87</v>
      </c>
      <c r="S78" s="3">
        <v>1.45</v>
      </c>
      <c r="T78" s="3">
        <v>0.15</v>
      </c>
      <c r="U78" s="6">
        <f t="shared" si="19"/>
        <v>2.8636363636363638</v>
      </c>
      <c r="W78" s="6">
        <f t="shared" si="20"/>
        <v>55.853314527503521</v>
      </c>
      <c r="X78" s="6">
        <f t="shared" si="25"/>
        <v>91.451612903225808</v>
      </c>
      <c r="Y78" s="6">
        <f t="shared" si="26"/>
        <v>265.20833333333331</v>
      </c>
      <c r="Z78" s="6">
        <f t="shared" si="27"/>
        <v>120</v>
      </c>
      <c r="AA78" s="6">
        <f t="shared" si="28"/>
        <v>43.621399176954732</v>
      </c>
      <c r="AB78" s="6">
        <f t="shared" si="29"/>
        <v>37.826086956521742</v>
      </c>
      <c r="AC78" s="6">
        <f t="shared" si="30"/>
        <v>37.093885904323351</v>
      </c>
      <c r="AD78" s="6">
        <f t="shared" si="18"/>
        <v>8.3333333333333339</v>
      </c>
      <c r="AE78" s="6">
        <f t="shared" si="21"/>
        <v>1.6373533724340177</v>
      </c>
    </row>
    <row r="79" spans="1:31" x14ac:dyDescent="0.15">
      <c r="A79" s="38">
        <v>35248</v>
      </c>
      <c r="B79" s="8">
        <f t="shared" si="22"/>
        <v>1996</v>
      </c>
      <c r="C79" s="8">
        <f t="shared" si="23"/>
        <v>7</v>
      </c>
      <c r="D79" s="8">
        <f t="shared" si="24"/>
        <v>2</v>
      </c>
      <c r="E79" s="8" t="s">
        <v>32</v>
      </c>
      <c r="F79" s="8">
        <v>3</v>
      </c>
      <c r="G79">
        <v>11</v>
      </c>
      <c r="H79" s="2" t="s">
        <v>1</v>
      </c>
      <c r="M79" s="3">
        <v>1.82</v>
      </c>
      <c r="N79" s="3">
        <v>7.35</v>
      </c>
      <c r="O79" s="3">
        <v>3.71</v>
      </c>
      <c r="P79" s="3">
        <v>1.42</v>
      </c>
      <c r="Q79" s="3">
        <v>0.66</v>
      </c>
      <c r="R79" s="3">
        <v>0.93</v>
      </c>
      <c r="S79" s="3">
        <v>0.94</v>
      </c>
      <c r="T79" s="3">
        <v>0.03</v>
      </c>
      <c r="U79" s="6">
        <f t="shared" si="19"/>
        <v>4.0384615384615383</v>
      </c>
      <c r="W79" s="6">
        <f t="shared" si="20"/>
        <v>51.339915373765862</v>
      </c>
      <c r="X79" s="6">
        <f t="shared" si="25"/>
        <v>118.54838709677419</v>
      </c>
      <c r="Y79" s="6">
        <f t="shared" si="26"/>
        <v>77.291666666666657</v>
      </c>
      <c r="Z79" s="6">
        <f t="shared" si="27"/>
        <v>71</v>
      </c>
      <c r="AA79" s="6">
        <f t="shared" si="28"/>
        <v>54.320987654320987</v>
      </c>
      <c r="AB79" s="6">
        <f t="shared" si="29"/>
        <v>40.434782608695649</v>
      </c>
      <c r="AC79" s="6">
        <f t="shared" si="30"/>
        <v>24.04707086211307</v>
      </c>
      <c r="AD79" s="6">
        <f t="shared" si="18"/>
        <v>1.6666666666666665</v>
      </c>
      <c r="AE79" s="6">
        <f t="shared" si="21"/>
        <v>2.3090880893300252</v>
      </c>
    </row>
    <row r="80" spans="1:31" x14ac:dyDescent="0.15">
      <c r="A80" s="38">
        <v>35248</v>
      </c>
      <c r="B80" s="8">
        <f t="shared" si="22"/>
        <v>1996</v>
      </c>
      <c r="C80" s="8">
        <f t="shared" si="23"/>
        <v>7</v>
      </c>
      <c r="D80" s="8">
        <f t="shared" si="24"/>
        <v>2</v>
      </c>
      <c r="E80" s="8" t="s">
        <v>29</v>
      </c>
      <c r="F80" s="8">
        <v>1</v>
      </c>
      <c r="G80">
        <v>1</v>
      </c>
      <c r="H80" s="2" t="s">
        <v>1</v>
      </c>
      <c r="M80" s="3">
        <v>0.63</v>
      </c>
      <c r="N80" s="3">
        <v>2.61</v>
      </c>
      <c r="O80" s="3">
        <v>3.63</v>
      </c>
      <c r="P80" s="3">
        <v>3.36</v>
      </c>
      <c r="Q80" s="3">
        <v>0.71</v>
      </c>
      <c r="R80" s="3">
        <v>1.37</v>
      </c>
      <c r="S80" s="3">
        <v>4.5999999999999996</v>
      </c>
      <c r="T80" s="3">
        <v>0.26</v>
      </c>
      <c r="U80" s="6">
        <f t="shared" si="19"/>
        <v>4.1428571428571423</v>
      </c>
      <c r="W80" s="6">
        <f t="shared" si="20"/>
        <v>17.77150916784203</v>
      </c>
      <c r="X80" s="6">
        <f t="shared" si="25"/>
        <v>42.096774193548384</v>
      </c>
      <c r="Y80" s="6">
        <f t="shared" si="26"/>
        <v>75.625</v>
      </c>
      <c r="Z80" s="6">
        <f t="shared" si="27"/>
        <v>167.99999999999997</v>
      </c>
      <c r="AA80" s="6">
        <f t="shared" si="28"/>
        <v>58.436213991769542</v>
      </c>
      <c r="AB80" s="6">
        <f t="shared" si="29"/>
        <v>59.565217391304351</v>
      </c>
      <c r="AC80" s="6">
        <f t="shared" si="30"/>
        <v>117.67715528268097</v>
      </c>
      <c r="AD80" s="6">
        <f t="shared" si="18"/>
        <v>14.444444444444445</v>
      </c>
      <c r="AE80" s="6">
        <f t="shared" si="21"/>
        <v>2.3687788018433178</v>
      </c>
    </row>
    <row r="81" spans="1:31" x14ac:dyDescent="0.15">
      <c r="A81" s="38">
        <v>35248</v>
      </c>
      <c r="B81" s="8">
        <f t="shared" si="22"/>
        <v>1996</v>
      </c>
      <c r="C81" s="8">
        <f t="shared" si="23"/>
        <v>7</v>
      </c>
      <c r="D81" s="8">
        <f t="shared" si="24"/>
        <v>2</v>
      </c>
      <c r="E81" s="8" t="s">
        <v>30</v>
      </c>
      <c r="F81" s="8">
        <v>2</v>
      </c>
      <c r="G81">
        <v>7</v>
      </c>
      <c r="H81" s="2" t="s">
        <v>2</v>
      </c>
      <c r="M81" s="3">
        <v>3.32</v>
      </c>
      <c r="N81" s="3">
        <v>14.12</v>
      </c>
      <c r="O81" s="3">
        <v>13.22</v>
      </c>
      <c r="P81" s="3">
        <v>5.46</v>
      </c>
      <c r="Q81" s="3">
        <v>1.25</v>
      </c>
      <c r="R81" s="3">
        <v>1.49</v>
      </c>
      <c r="S81" s="3">
        <v>1.32</v>
      </c>
      <c r="U81" s="6">
        <f t="shared" si="19"/>
        <v>4.2530120481927707</v>
      </c>
      <c r="W81" s="6">
        <f t="shared" si="20"/>
        <v>93.653032440056407</v>
      </c>
      <c r="X81" s="6">
        <f t="shared" si="25"/>
        <v>227.74193548387095</v>
      </c>
      <c r="Y81" s="6">
        <f t="shared" si="26"/>
        <v>275.41666666666669</v>
      </c>
      <c r="Z81" s="6">
        <f t="shared" si="27"/>
        <v>273</v>
      </c>
      <c r="AA81" s="6">
        <f t="shared" si="28"/>
        <v>102.88065843621399</v>
      </c>
      <c r="AB81" s="6">
        <f t="shared" si="29"/>
        <v>64.782608695652186</v>
      </c>
      <c r="AC81" s="6">
        <f t="shared" si="30"/>
        <v>33.768227168073679</v>
      </c>
      <c r="AD81" s="6">
        <f t="shared" si="18"/>
        <v>0</v>
      </c>
      <c r="AE81" s="6">
        <f t="shared" si="21"/>
        <v>2.4317625340069959</v>
      </c>
    </row>
    <row r="82" spans="1:31" x14ac:dyDescent="0.15">
      <c r="A82" s="38">
        <v>35248</v>
      </c>
      <c r="B82" s="8">
        <f t="shared" si="22"/>
        <v>1996</v>
      </c>
      <c r="C82" s="8">
        <f t="shared" si="23"/>
        <v>7</v>
      </c>
      <c r="D82" s="8">
        <f t="shared" si="24"/>
        <v>2</v>
      </c>
      <c r="E82" s="8" t="s">
        <v>30</v>
      </c>
      <c r="F82" s="8">
        <v>3</v>
      </c>
      <c r="G82">
        <v>9</v>
      </c>
      <c r="H82" s="2" t="s">
        <v>1</v>
      </c>
      <c r="M82" s="3">
        <v>0.62</v>
      </c>
      <c r="N82" s="3">
        <v>2.7</v>
      </c>
      <c r="O82" s="3">
        <v>3.58</v>
      </c>
      <c r="P82" s="3">
        <v>3.03</v>
      </c>
      <c r="Q82" s="3">
        <v>0.85</v>
      </c>
      <c r="R82" s="3">
        <v>1.21</v>
      </c>
      <c r="S82" s="3">
        <v>9.3000000000000007</v>
      </c>
      <c r="T82" s="3">
        <v>0.41</v>
      </c>
      <c r="U82" s="6">
        <f t="shared" si="19"/>
        <v>4.3548387096774199</v>
      </c>
      <c r="W82" s="6">
        <f t="shared" si="20"/>
        <v>17.489421720733425</v>
      </c>
      <c r="X82" s="6">
        <f t="shared" si="25"/>
        <v>43.548387096774192</v>
      </c>
      <c r="Y82" s="6">
        <f t="shared" si="26"/>
        <v>74.583333333333329</v>
      </c>
      <c r="Z82" s="6">
        <f t="shared" si="27"/>
        <v>151.5</v>
      </c>
      <c r="AA82" s="6">
        <f t="shared" si="28"/>
        <v>69.958847736625515</v>
      </c>
      <c r="AB82" s="6">
        <f t="shared" si="29"/>
        <v>52.608695652173907</v>
      </c>
      <c r="AC82" s="6">
        <f t="shared" si="30"/>
        <v>237.91250959324637</v>
      </c>
      <c r="AD82" s="6">
        <f t="shared" si="18"/>
        <v>22.777777777777775</v>
      </c>
      <c r="AE82" s="6">
        <f t="shared" si="21"/>
        <v>2.4899843912591053</v>
      </c>
    </row>
    <row r="83" spans="1:31" x14ac:dyDescent="0.15">
      <c r="A83" s="38">
        <v>35248</v>
      </c>
      <c r="B83" s="8">
        <f t="shared" si="22"/>
        <v>1996</v>
      </c>
      <c r="C83" s="8">
        <f t="shared" si="23"/>
        <v>7</v>
      </c>
      <c r="D83" s="8">
        <f t="shared" si="24"/>
        <v>2</v>
      </c>
      <c r="E83" s="8" t="s">
        <v>31</v>
      </c>
      <c r="F83" s="8">
        <v>1</v>
      </c>
      <c r="G83">
        <v>3</v>
      </c>
      <c r="H83" s="2" t="s">
        <v>1</v>
      </c>
      <c r="N83" s="3">
        <v>12.13</v>
      </c>
      <c r="O83" s="3">
        <v>4.2699999999999996</v>
      </c>
      <c r="P83" s="3">
        <v>2.56</v>
      </c>
      <c r="Q83" s="3">
        <v>0.78</v>
      </c>
      <c r="R83" s="3">
        <v>0.83</v>
      </c>
      <c r="S83" s="3">
        <v>1.61</v>
      </c>
      <c r="T83" s="3">
        <v>0.04</v>
      </c>
      <c r="X83" s="6">
        <f t="shared" si="25"/>
        <v>195.64516129032259</v>
      </c>
      <c r="Y83" s="6">
        <f t="shared" si="26"/>
        <v>88.958333333333314</v>
      </c>
      <c r="Z83" s="6">
        <f t="shared" si="27"/>
        <v>128</v>
      </c>
      <c r="AA83" s="6">
        <f t="shared" si="28"/>
        <v>64.197530864197532</v>
      </c>
      <c r="AB83" s="6">
        <f t="shared" si="29"/>
        <v>36.086956521739125</v>
      </c>
      <c r="AC83" s="6">
        <f t="shared" si="30"/>
        <v>41.187004348938352</v>
      </c>
      <c r="AD83" s="6">
        <f t="shared" si="18"/>
        <v>2.2222222222222223</v>
      </c>
    </row>
    <row r="84" spans="1:31" x14ac:dyDescent="0.15">
      <c r="A84" s="38">
        <v>35248</v>
      </c>
      <c r="B84" s="8">
        <f t="shared" si="22"/>
        <v>1996</v>
      </c>
      <c r="C84" s="8">
        <f t="shared" si="23"/>
        <v>7</v>
      </c>
      <c r="D84" s="8">
        <f t="shared" si="24"/>
        <v>2</v>
      </c>
      <c r="E84" s="8" t="s">
        <v>32</v>
      </c>
      <c r="F84" s="8">
        <v>1</v>
      </c>
      <c r="G84">
        <v>4</v>
      </c>
      <c r="H84" s="2" t="s">
        <v>2</v>
      </c>
      <c r="N84" s="3">
        <v>9.2100000000000009</v>
      </c>
      <c r="O84" s="3">
        <v>18.63</v>
      </c>
      <c r="P84" s="3">
        <v>5.8</v>
      </c>
      <c r="Q84" s="3">
        <v>1.34</v>
      </c>
      <c r="R84" s="3">
        <v>0.74</v>
      </c>
      <c r="S84" s="3">
        <v>1.18</v>
      </c>
      <c r="T84" s="3">
        <v>0.09</v>
      </c>
      <c r="X84" s="6">
        <f t="shared" si="25"/>
        <v>148.54838709677421</v>
      </c>
      <c r="Y84" s="6">
        <f t="shared" si="26"/>
        <v>388.125</v>
      </c>
      <c r="Z84" s="6">
        <f t="shared" si="27"/>
        <v>290</v>
      </c>
      <c r="AA84" s="6">
        <f t="shared" si="28"/>
        <v>110.2880658436214</v>
      </c>
      <c r="AB84" s="6">
        <f t="shared" si="29"/>
        <v>32.173913043478258</v>
      </c>
      <c r="AC84" s="6">
        <f t="shared" si="30"/>
        <v>30.186748529035555</v>
      </c>
      <c r="AD84" s="6">
        <f t="shared" si="18"/>
        <v>5</v>
      </c>
    </row>
    <row r="85" spans="1:31" x14ac:dyDescent="0.15">
      <c r="A85" s="38">
        <v>35248</v>
      </c>
      <c r="B85" s="8">
        <f t="shared" si="22"/>
        <v>1996</v>
      </c>
      <c r="C85" s="8">
        <f t="shared" si="23"/>
        <v>7</v>
      </c>
      <c r="D85" s="8">
        <f t="shared" si="24"/>
        <v>2</v>
      </c>
      <c r="E85" s="8" t="s">
        <v>32</v>
      </c>
      <c r="F85" s="8">
        <v>2</v>
      </c>
      <c r="G85">
        <v>8</v>
      </c>
      <c r="H85" s="2" t="s">
        <v>0</v>
      </c>
      <c r="N85" s="3">
        <v>7.66</v>
      </c>
      <c r="O85" s="3">
        <v>4.28</v>
      </c>
      <c r="P85" s="3">
        <v>2.73</v>
      </c>
      <c r="Q85" s="3">
        <v>1.04</v>
      </c>
      <c r="R85" s="3">
        <v>0.82</v>
      </c>
      <c r="S85" s="3">
        <v>1.93</v>
      </c>
      <c r="T85" s="3">
        <v>0.24</v>
      </c>
      <c r="X85" s="6">
        <f t="shared" si="25"/>
        <v>123.54838709677419</v>
      </c>
      <c r="Y85" s="6">
        <f t="shared" si="26"/>
        <v>89.166666666666671</v>
      </c>
      <c r="Z85" s="6">
        <f t="shared" si="27"/>
        <v>136.5</v>
      </c>
      <c r="AA85" s="6">
        <f t="shared" si="28"/>
        <v>85.596707818930042</v>
      </c>
      <c r="AB85" s="6">
        <f t="shared" si="29"/>
        <v>35.652173913043477</v>
      </c>
      <c r="AC85" s="6">
        <f t="shared" si="30"/>
        <v>49.373241238168326</v>
      </c>
      <c r="AD85" s="6">
        <f t="shared" si="18"/>
        <v>13.333333333333332</v>
      </c>
    </row>
    <row r="86" spans="1:31" x14ac:dyDescent="0.15">
      <c r="A86" s="38">
        <v>35255</v>
      </c>
      <c r="B86" s="8">
        <f t="shared" si="22"/>
        <v>1996</v>
      </c>
      <c r="C86" s="8">
        <f t="shared" si="23"/>
        <v>7</v>
      </c>
      <c r="D86" s="8">
        <f t="shared" si="24"/>
        <v>9</v>
      </c>
      <c r="E86" s="8" t="s">
        <v>29</v>
      </c>
      <c r="F86" s="8">
        <v>4</v>
      </c>
      <c r="G86">
        <v>13</v>
      </c>
      <c r="H86" s="2" t="s">
        <v>0</v>
      </c>
      <c r="I86" s="3">
        <v>5.56</v>
      </c>
      <c r="J86" s="3">
        <v>27.2</v>
      </c>
      <c r="M86" s="3">
        <v>1.36</v>
      </c>
      <c r="N86" s="11">
        <v>0</v>
      </c>
      <c r="O86" s="3">
        <v>10.58</v>
      </c>
      <c r="P86" s="3">
        <v>1.5</v>
      </c>
      <c r="Q86" s="3">
        <v>0.28000000000000003</v>
      </c>
      <c r="R86" s="3">
        <v>0.52</v>
      </c>
      <c r="S86" s="3">
        <v>1.01</v>
      </c>
      <c r="T86" s="3">
        <v>0.1</v>
      </c>
      <c r="U86" s="6">
        <f t="shared" ref="U86:U101" si="31">(N86/M86)</f>
        <v>0</v>
      </c>
      <c r="W86" s="6">
        <f t="shared" ref="W86:W101" si="32">(M86/35.45)*1000</f>
        <v>38.363892806770096</v>
      </c>
      <c r="X86" s="6">
        <f t="shared" si="25"/>
        <v>0</v>
      </c>
      <c r="Y86" s="6">
        <f t="shared" si="26"/>
        <v>220.41666666666669</v>
      </c>
      <c r="Z86" s="6">
        <f t="shared" si="27"/>
        <v>75</v>
      </c>
      <c r="AA86" s="6">
        <f t="shared" si="28"/>
        <v>23.045267489711936</v>
      </c>
      <c r="AB86" s="6">
        <f t="shared" si="29"/>
        <v>22.608695652173914</v>
      </c>
      <c r="AC86" s="6">
        <f t="shared" si="30"/>
        <v>25.837810181632129</v>
      </c>
      <c r="AD86" s="6">
        <f t="shared" si="18"/>
        <v>5.5555555555555554</v>
      </c>
      <c r="AE86" s="6">
        <f t="shared" ref="AE86:AE101" si="33">(X86/W86)</f>
        <v>0</v>
      </c>
    </row>
    <row r="87" spans="1:31" x14ac:dyDescent="0.15">
      <c r="A87" s="38">
        <v>35255</v>
      </c>
      <c r="B87" s="8">
        <f t="shared" si="22"/>
        <v>1996</v>
      </c>
      <c r="C87" s="8">
        <f t="shared" si="23"/>
        <v>7</v>
      </c>
      <c r="D87" s="8">
        <f t="shared" si="24"/>
        <v>9</v>
      </c>
      <c r="E87" s="8" t="s">
        <v>31</v>
      </c>
      <c r="F87" s="8">
        <v>3</v>
      </c>
      <c r="G87">
        <v>12</v>
      </c>
      <c r="H87" s="2" t="s">
        <v>1</v>
      </c>
      <c r="I87" s="3">
        <v>5.33</v>
      </c>
      <c r="J87" s="3">
        <v>34.1</v>
      </c>
      <c r="M87" s="3">
        <v>4.97</v>
      </c>
      <c r="N87" s="3">
        <v>1.95</v>
      </c>
      <c r="O87" s="3">
        <v>5.21</v>
      </c>
      <c r="P87" s="3">
        <v>0.89</v>
      </c>
      <c r="Q87" s="3">
        <v>0.45</v>
      </c>
      <c r="R87" s="3">
        <v>0.81</v>
      </c>
      <c r="S87" s="3">
        <v>2.29</v>
      </c>
      <c r="T87" s="3">
        <v>0.09</v>
      </c>
      <c r="U87" s="6">
        <f t="shared" si="31"/>
        <v>0.39235412474849096</v>
      </c>
      <c r="W87" s="6">
        <f t="shared" si="32"/>
        <v>140.19746121297598</v>
      </c>
      <c r="X87" s="6">
        <f t="shared" si="25"/>
        <v>31.451612903225804</v>
      </c>
      <c r="Y87" s="6">
        <f t="shared" si="26"/>
        <v>108.54166666666666</v>
      </c>
      <c r="Z87" s="6">
        <f t="shared" si="27"/>
        <v>44.5</v>
      </c>
      <c r="AA87" s="6">
        <f t="shared" si="28"/>
        <v>37.037037037037038</v>
      </c>
      <c r="AB87" s="6">
        <f t="shared" si="29"/>
        <v>35.217391304347828</v>
      </c>
      <c r="AC87" s="6">
        <f t="shared" si="30"/>
        <v>58.582757738552054</v>
      </c>
      <c r="AD87" s="6">
        <f t="shared" si="18"/>
        <v>5</v>
      </c>
      <c r="AE87" s="6">
        <f t="shared" si="33"/>
        <v>0.22433796326345173</v>
      </c>
    </row>
    <row r="88" spans="1:31" x14ac:dyDescent="0.15">
      <c r="A88" s="38">
        <v>35255</v>
      </c>
      <c r="B88" s="8">
        <f t="shared" si="22"/>
        <v>1996</v>
      </c>
      <c r="C88" s="8">
        <f t="shared" si="23"/>
        <v>7</v>
      </c>
      <c r="D88" s="8">
        <f t="shared" si="24"/>
        <v>9</v>
      </c>
      <c r="E88" s="8" t="s">
        <v>32</v>
      </c>
      <c r="F88" s="8">
        <v>2</v>
      </c>
      <c r="G88">
        <v>8</v>
      </c>
      <c r="H88" s="2" t="s">
        <v>1</v>
      </c>
      <c r="I88" s="3">
        <v>5.56</v>
      </c>
      <c r="J88" s="3">
        <v>35.5</v>
      </c>
      <c r="K88" s="3">
        <v>8.4</v>
      </c>
      <c r="M88" s="3">
        <v>3.74</v>
      </c>
      <c r="N88" s="3">
        <v>2.83</v>
      </c>
      <c r="O88" s="3">
        <v>6.56</v>
      </c>
      <c r="P88" s="3">
        <v>2.48</v>
      </c>
      <c r="Q88" s="3">
        <v>0.4</v>
      </c>
      <c r="R88" s="3">
        <v>0.77</v>
      </c>
      <c r="S88" s="3">
        <v>1.39</v>
      </c>
      <c r="T88" s="3">
        <v>0.08</v>
      </c>
      <c r="U88" s="6">
        <f t="shared" si="31"/>
        <v>0.75668449197860965</v>
      </c>
      <c r="W88" s="6">
        <f t="shared" si="32"/>
        <v>105.50070521861777</v>
      </c>
      <c r="X88" s="6">
        <f t="shared" si="25"/>
        <v>45.645161290322584</v>
      </c>
      <c r="Y88" s="6">
        <f t="shared" si="26"/>
        <v>136.66666666666666</v>
      </c>
      <c r="Z88" s="6">
        <f t="shared" si="27"/>
        <v>124</v>
      </c>
      <c r="AA88" s="6">
        <f t="shared" si="28"/>
        <v>32.921810699588477</v>
      </c>
      <c r="AB88" s="6">
        <f t="shared" si="29"/>
        <v>33.478260869565219</v>
      </c>
      <c r="AC88" s="6">
        <f t="shared" si="30"/>
        <v>35.558966487592727</v>
      </c>
      <c r="AD88" s="6">
        <f t="shared" si="18"/>
        <v>4.4444444444444446</v>
      </c>
      <c r="AE88" s="6">
        <f t="shared" si="33"/>
        <v>0.43265266517164053</v>
      </c>
    </row>
    <row r="89" spans="1:31" x14ac:dyDescent="0.15">
      <c r="A89" s="38">
        <v>35255</v>
      </c>
      <c r="B89" s="8">
        <f t="shared" si="22"/>
        <v>1996</v>
      </c>
      <c r="C89" s="8">
        <f t="shared" si="23"/>
        <v>7</v>
      </c>
      <c r="D89" s="8">
        <f t="shared" si="24"/>
        <v>9</v>
      </c>
      <c r="E89" s="8" t="s">
        <v>32</v>
      </c>
      <c r="F89" s="8">
        <v>3</v>
      </c>
      <c r="G89">
        <v>11</v>
      </c>
      <c r="H89" s="2" t="s">
        <v>1</v>
      </c>
      <c r="M89" s="3">
        <v>4.37</v>
      </c>
      <c r="N89" s="3">
        <v>3.45</v>
      </c>
      <c r="O89" s="3">
        <v>4.88</v>
      </c>
      <c r="P89" s="3">
        <v>1.45</v>
      </c>
      <c r="Q89" s="3">
        <v>0.48</v>
      </c>
      <c r="R89" s="3">
        <v>0.81</v>
      </c>
      <c r="S89" s="3">
        <v>0.96</v>
      </c>
      <c r="T89" s="3">
        <v>0.06</v>
      </c>
      <c r="U89" s="6">
        <f t="shared" si="31"/>
        <v>0.78947368421052633</v>
      </c>
      <c r="W89" s="6">
        <f t="shared" si="32"/>
        <v>123.27221438645979</v>
      </c>
      <c r="X89" s="6">
        <f t="shared" si="25"/>
        <v>55.645161290322584</v>
      </c>
      <c r="Y89" s="6">
        <f t="shared" si="26"/>
        <v>101.66666666666667</v>
      </c>
      <c r="Z89" s="6">
        <f t="shared" si="27"/>
        <v>72.5</v>
      </c>
      <c r="AA89" s="6">
        <f t="shared" si="28"/>
        <v>39.506172839506171</v>
      </c>
      <c r="AB89" s="6">
        <f t="shared" si="29"/>
        <v>35.217391304347828</v>
      </c>
      <c r="AC89" s="6">
        <f t="shared" si="30"/>
        <v>24.558710667689944</v>
      </c>
      <c r="AD89" s="6">
        <f t="shared" si="18"/>
        <v>3.333333333333333</v>
      </c>
      <c r="AE89" s="6">
        <f t="shared" si="33"/>
        <v>0.45140067911714776</v>
      </c>
    </row>
    <row r="90" spans="1:31" x14ac:dyDescent="0.15">
      <c r="A90" s="38">
        <v>35255</v>
      </c>
      <c r="B90" s="8">
        <f t="shared" si="22"/>
        <v>1996</v>
      </c>
      <c r="C90" s="8">
        <f t="shared" si="23"/>
        <v>7</v>
      </c>
      <c r="D90" s="8">
        <f t="shared" si="24"/>
        <v>9</v>
      </c>
      <c r="E90" s="8" t="s">
        <v>30</v>
      </c>
      <c r="F90" s="8">
        <v>3</v>
      </c>
      <c r="G90">
        <v>9</v>
      </c>
      <c r="H90" s="2" t="s">
        <v>1</v>
      </c>
      <c r="M90" s="3">
        <v>6.09</v>
      </c>
      <c r="N90" s="3">
        <v>8.41</v>
      </c>
      <c r="O90" s="3">
        <v>23</v>
      </c>
      <c r="P90" s="3">
        <v>2.95</v>
      </c>
      <c r="Q90" s="3">
        <v>0.63</v>
      </c>
      <c r="R90" s="3">
        <v>1.01</v>
      </c>
      <c r="S90" s="3">
        <v>8.16</v>
      </c>
      <c r="T90" s="3">
        <v>0.3</v>
      </c>
      <c r="U90" s="6">
        <f t="shared" si="31"/>
        <v>1.3809523809523809</v>
      </c>
      <c r="W90" s="6">
        <f t="shared" si="32"/>
        <v>171.7912552891396</v>
      </c>
      <c r="X90" s="6">
        <f t="shared" si="25"/>
        <v>135.64516129032259</v>
      </c>
      <c r="Y90" s="6">
        <f t="shared" si="26"/>
        <v>479.16666666666669</v>
      </c>
      <c r="Z90" s="6">
        <f t="shared" si="27"/>
        <v>147.50000000000003</v>
      </c>
      <c r="AA90" s="6">
        <f t="shared" si="28"/>
        <v>51.851851851851848</v>
      </c>
      <c r="AB90" s="6">
        <f t="shared" si="29"/>
        <v>43.913043478260867</v>
      </c>
      <c r="AC90" s="6">
        <f t="shared" si="30"/>
        <v>208.74904067536454</v>
      </c>
      <c r="AD90" s="6">
        <f t="shared" si="18"/>
        <v>16.666666666666668</v>
      </c>
      <c r="AE90" s="6">
        <f t="shared" si="33"/>
        <v>0.78959293394777286</v>
      </c>
    </row>
    <row r="91" spans="1:31" x14ac:dyDescent="0.15">
      <c r="A91" s="38">
        <v>35255</v>
      </c>
      <c r="B91" s="8">
        <f t="shared" si="22"/>
        <v>1996</v>
      </c>
      <c r="C91" s="8">
        <f t="shared" si="23"/>
        <v>7</v>
      </c>
      <c r="D91" s="8">
        <f t="shared" si="24"/>
        <v>9</v>
      </c>
      <c r="E91" s="8" t="s">
        <v>32</v>
      </c>
      <c r="F91" s="8">
        <v>2</v>
      </c>
      <c r="G91">
        <v>8</v>
      </c>
      <c r="H91" s="2" t="s">
        <v>0</v>
      </c>
      <c r="M91" s="3">
        <v>7.05</v>
      </c>
      <c r="N91" s="3">
        <v>9.7799999999999994</v>
      </c>
      <c r="O91" s="3">
        <v>13.59</v>
      </c>
      <c r="P91" s="3">
        <v>2.54</v>
      </c>
      <c r="Q91" s="3">
        <v>0.66</v>
      </c>
      <c r="R91" s="3">
        <v>0.79</v>
      </c>
      <c r="S91" s="3">
        <v>1.81</v>
      </c>
      <c r="T91" s="3">
        <v>0.17</v>
      </c>
      <c r="U91" s="6">
        <f t="shared" si="31"/>
        <v>1.3872340425531915</v>
      </c>
      <c r="W91" s="6">
        <f t="shared" si="32"/>
        <v>198.87165021156557</v>
      </c>
      <c r="X91" s="6">
        <f t="shared" si="25"/>
        <v>157.74193548387098</v>
      </c>
      <c r="Y91" s="6">
        <f t="shared" si="26"/>
        <v>283.125</v>
      </c>
      <c r="Z91" s="6">
        <f t="shared" si="27"/>
        <v>127</v>
      </c>
      <c r="AA91" s="6">
        <f t="shared" si="28"/>
        <v>54.320987654320987</v>
      </c>
      <c r="AB91" s="6">
        <f t="shared" si="29"/>
        <v>34.347826086956523</v>
      </c>
      <c r="AC91" s="6">
        <f t="shared" si="30"/>
        <v>46.303402404707079</v>
      </c>
      <c r="AD91" s="6">
        <f t="shared" si="18"/>
        <v>9.4444444444444446</v>
      </c>
      <c r="AE91" s="6">
        <f t="shared" si="33"/>
        <v>0.79318462594372008</v>
      </c>
    </row>
    <row r="92" spans="1:31" x14ac:dyDescent="0.15">
      <c r="A92" s="38">
        <v>35255</v>
      </c>
      <c r="B92" s="8">
        <f t="shared" si="22"/>
        <v>1996</v>
      </c>
      <c r="C92" s="8">
        <f t="shared" si="23"/>
        <v>7</v>
      </c>
      <c r="D92" s="8">
        <f t="shared" si="24"/>
        <v>9</v>
      </c>
      <c r="E92" s="8" t="s">
        <v>32</v>
      </c>
      <c r="F92" s="8">
        <v>3</v>
      </c>
      <c r="G92">
        <v>11</v>
      </c>
      <c r="H92" s="2" t="s">
        <v>0</v>
      </c>
      <c r="M92" s="3">
        <v>5.74</v>
      </c>
      <c r="N92" s="3">
        <v>8.23</v>
      </c>
      <c r="O92" s="3">
        <v>6.83</v>
      </c>
      <c r="P92" s="3">
        <v>1.75</v>
      </c>
      <c r="Q92" s="3">
        <v>0.43</v>
      </c>
      <c r="R92" s="3">
        <v>0.62</v>
      </c>
      <c r="S92" s="3">
        <v>1.82</v>
      </c>
      <c r="T92" s="3">
        <v>0.13</v>
      </c>
      <c r="U92" s="6">
        <f t="shared" si="31"/>
        <v>1.4337979094076656</v>
      </c>
      <c r="W92" s="6">
        <f t="shared" si="32"/>
        <v>161.9181946403385</v>
      </c>
      <c r="X92" s="6">
        <f t="shared" si="25"/>
        <v>132.74193548387098</v>
      </c>
      <c r="Y92" s="6">
        <f t="shared" si="26"/>
        <v>142.29166666666669</v>
      </c>
      <c r="Z92" s="6">
        <f t="shared" si="27"/>
        <v>87.5</v>
      </c>
      <c r="AA92" s="6">
        <f t="shared" si="28"/>
        <v>35.390946502057609</v>
      </c>
      <c r="AB92" s="6">
        <f t="shared" si="29"/>
        <v>26.956521739130434</v>
      </c>
      <c r="AC92" s="6">
        <f t="shared" si="30"/>
        <v>46.559222307495517</v>
      </c>
      <c r="AD92" s="6">
        <f t="shared" si="18"/>
        <v>7.2222222222222223</v>
      </c>
      <c r="AE92" s="6">
        <f t="shared" si="33"/>
        <v>0.81980864336293136</v>
      </c>
    </row>
    <row r="93" spans="1:31" x14ac:dyDescent="0.15">
      <c r="A93" s="38">
        <v>35255</v>
      </c>
      <c r="B93" s="8">
        <f t="shared" si="22"/>
        <v>1996</v>
      </c>
      <c r="C93" s="8">
        <f t="shared" si="23"/>
        <v>7</v>
      </c>
      <c r="D93" s="8">
        <f t="shared" si="24"/>
        <v>9</v>
      </c>
      <c r="E93" s="8" t="s">
        <v>29</v>
      </c>
      <c r="F93" s="8">
        <v>1</v>
      </c>
      <c r="G93">
        <v>1</v>
      </c>
      <c r="H93" s="2" t="s">
        <v>1</v>
      </c>
      <c r="M93" s="3">
        <v>7.35</v>
      </c>
      <c r="N93" s="3">
        <v>11.82</v>
      </c>
      <c r="O93" s="3">
        <v>5.77</v>
      </c>
      <c r="P93" s="3">
        <v>3.09</v>
      </c>
      <c r="Q93" s="3">
        <v>0.49</v>
      </c>
      <c r="R93" s="3">
        <v>1.0900000000000001</v>
      </c>
      <c r="S93" s="3">
        <v>3.15</v>
      </c>
      <c r="T93" s="3">
        <v>0.23</v>
      </c>
      <c r="U93" s="6">
        <f t="shared" si="31"/>
        <v>1.6081632653061226</v>
      </c>
      <c r="W93" s="6">
        <f t="shared" si="32"/>
        <v>207.33427362482368</v>
      </c>
      <c r="X93" s="6">
        <f t="shared" si="25"/>
        <v>190.64516129032259</v>
      </c>
      <c r="Y93" s="6">
        <f t="shared" si="26"/>
        <v>120.20833333333331</v>
      </c>
      <c r="Z93" s="6">
        <f t="shared" si="27"/>
        <v>154.5</v>
      </c>
      <c r="AA93" s="6">
        <f t="shared" si="28"/>
        <v>40.329218106995881</v>
      </c>
      <c r="AB93" s="6">
        <f t="shared" si="29"/>
        <v>47.391304347826086</v>
      </c>
      <c r="AC93" s="6">
        <f t="shared" si="30"/>
        <v>80.583269378357627</v>
      </c>
      <c r="AD93" s="6">
        <f t="shared" si="18"/>
        <v>12.777777777777779</v>
      </c>
      <c r="AE93" s="6">
        <f t="shared" si="33"/>
        <v>0.91950625411454912</v>
      </c>
    </row>
    <row r="94" spans="1:31" x14ac:dyDescent="0.15">
      <c r="A94" s="38">
        <v>35255</v>
      </c>
      <c r="B94" s="8">
        <f t="shared" si="22"/>
        <v>1996</v>
      </c>
      <c r="C94" s="8">
        <f t="shared" si="23"/>
        <v>7</v>
      </c>
      <c r="D94" s="8">
        <f t="shared" si="24"/>
        <v>9</v>
      </c>
      <c r="E94" s="8" t="s">
        <v>31</v>
      </c>
      <c r="F94" s="8">
        <v>1</v>
      </c>
      <c r="G94">
        <v>3</v>
      </c>
      <c r="H94" s="2" t="s">
        <v>1</v>
      </c>
      <c r="M94" s="3">
        <v>4.13</v>
      </c>
      <c r="N94" s="3">
        <v>6.99</v>
      </c>
      <c r="O94" s="3">
        <v>4.6100000000000003</v>
      </c>
      <c r="P94" s="3">
        <v>2.59</v>
      </c>
      <c r="Q94" s="3">
        <v>0.59</v>
      </c>
      <c r="R94" s="3">
        <v>0.83</v>
      </c>
      <c r="S94" s="3">
        <v>1.59</v>
      </c>
      <c r="T94" s="3">
        <v>0.08</v>
      </c>
      <c r="U94" s="6">
        <f t="shared" si="31"/>
        <v>1.692493946731235</v>
      </c>
      <c r="W94" s="6">
        <f t="shared" si="32"/>
        <v>116.5021156558533</v>
      </c>
      <c r="X94" s="6">
        <f t="shared" si="25"/>
        <v>112.74193548387098</v>
      </c>
      <c r="Y94" s="6">
        <f t="shared" si="26"/>
        <v>96.041666666666671</v>
      </c>
      <c r="Z94" s="6">
        <f t="shared" si="27"/>
        <v>129.5</v>
      </c>
      <c r="AA94" s="6">
        <f t="shared" si="28"/>
        <v>48.559670781893004</v>
      </c>
      <c r="AB94" s="6">
        <f t="shared" si="29"/>
        <v>36.086956521739125</v>
      </c>
      <c r="AC94" s="6">
        <f t="shared" si="30"/>
        <v>40.675364543361475</v>
      </c>
      <c r="AD94" s="6">
        <f t="shared" si="18"/>
        <v>4.4444444444444446</v>
      </c>
      <c r="AE94" s="6">
        <f t="shared" si="33"/>
        <v>0.96772436147777885</v>
      </c>
    </row>
    <row r="95" spans="1:31" x14ac:dyDescent="0.15">
      <c r="A95" s="38">
        <v>35255</v>
      </c>
      <c r="B95" s="8">
        <f t="shared" si="22"/>
        <v>1996</v>
      </c>
      <c r="C95" s="8">
        <f t="shared" si="23"/>
        <v>7</v>
      </c>
      <c r="D95" s="8">
        <f t="shared" si="24"/>
        <v>9</v>
      </c>
      <c r="E95" s="8" t="s">
        <v>31</v>
      </c>
      <c r="F95" s="8">
        <v>1</v>
      </c>
      <c r="G95">
        <v>3</v>
      </c>
      <c r="H95" s="2" t="s">
        <v>2</v>
      </c>
      <c r="M95" s="3">
        <v>7.92</v>
      </c>
      <c r="N95" s="3">
        <v>16.34</v>
      </c>
      <c r="O95" s="3">
        <v>14.09</v>
      </c>
      <c r="P95" s="3">
        <v>2.65</v>
      </c>
      <c r="Q95" s="3">
        <v>0.48</v>
      </c>
      <c r="R95" s="3">
        <v>1.0900000000000001</v>
      </c>
      <c r="S95" s="3">
        <v>3.85</v>
      </c>
      <c r="T95" s="3">
        <v>0.41</v>
      </c>
      <c r="U95" s="6">
        <f t="shared" si="31"/>
        <v>2.0631313131313131</v>
      </c>
      <c r="W95" s="6">
        <f t="shared" si="32"/>
        <v>223.41325811001408</v>
      </c>
      <c r="X95" s="6">
        <f t="shared" si="25"/>
        <v>263.54838709677421</v>
      </c>
      <c r="Y95" s="6">
        <f t="shared" si="26"/>
        <v>293.54166666666663</v>
      </c>
      <c r="Z95" s="6">
        <f t="shared" si="27"/>
        <v>132.5</v>
      </c>
      <c r="AA95" s="6">
        <f t="shared" si="28"/>
        <v>39.506172839506171</v>
      </c>
      <c r="AB95" s="6">
        <f t="shared" si="29"/>
        <v>47.391304347826086</v>
      </c>
      <c r="AC95" s="6">
        <f t="shared" si="30"/>
        <v>98.490662573548221</v>
      </c>
      <c r="AD95" s="6">
        <f t="shared" si="18"/>
        <v>22.777777777777775</v>
      </c>
      <c r="AE95" s="6">
        <f t="shared" si="33"/>
        <v>1.1796452427500816</v>
      </c>
    </row>
    <row r="96" spans="1:31" x14ac:dyDescent="0.15">
      <c r="A96" s="38">
        <v>35255</v>
      </c>
      <c r="B96" s="8">
        <f t="shared" si="22"/>
        <v>1996</v>
      </c>
      <c r="C96" s="8">
        <f t="shared" si="23"/>
        <v>7</v>
      </c>
      <c r="D96" s="8">
        <f t="shared" si="24"/>
        <v>9</v>
      </c>
      <c r="E96" s="8" t="s">
        <v>30</v>
      </c>
      <c r="F96" s="8">
        <v>3</v>
      </c>
      <c r="G96">
        <v>9</v>
      </c>
      <c r="H96" s="2" t="s">
        <v>2</v>
      </c>
      <c r="I96" s="3">
        <v>6.12</v>
      </c>
      <c r="J96" s="3">
        <v>89.1</v>
      </c>
      <c r="M96" s="3">
        <v>2.35</v>
      </c>
      <c r="N96" s="3">
        <v>6.46</v>
      </c>
      <c r="O96" s="3">
        <v>30.76</v>
      </c>
      <c r="P96" s="3">
        <v>1.18</v>
      </c>
      <c r="Q96" s="3">
        <v>0.2</v>
      </c>
      <c r="R96" s="3">
        <v>0.45</v>
      </c>
      <c r="S96" s="3">
        <v>4.25</v>
      </c>
      <c r="T96" s="3">
        <v>6.18</v>
      </c>
      <c r="U96" s="6">
        <f t="shared" si="31"/>
        <v>2.7489361702127657</v>
      </c>
      <c r="W96" s="6">
        <f t="shared" si="32"/>
        <v>66.29055007052186</v>
      </c>
      <c r="X96" s="6">
        <f t="shared" si="25"/>
        <v>104.19354838709677</v>
      </c>
      <c r="Y96" s="6">
        <f t="shared" si="26"/>
        <v>640.83333333333337</v>
      </c>
      <c r="Z96" s="6">
        <f t="shared" si="27"/>
        <v>59</v>
      </c>
      <c r="AA96" s="6">
        <f t="shared" si="28"/>
        <v>16.460905349794238</v>
      </c>
      <c r="AB96" s="6">
        <f t="shared" si="29"/>
        <v>19.565217391304348</v>
      </c>
      <c r="AC96" s="6">
        <f t="shared" si="30"/>
        <v>108.72345868508569</v>
      </c>
      <c r="AD96" s="6">
        <f t="shared" si="18"/>
        <v>343.33333333333331</v>
      </c>
      <c r="AE96" s="6">
        <f t="shared" si="33"/>
        <v>1.5717707618393959</v>
      </c>
    </row>
    <row r="97" spans="1:31" x14ac:dyDescent="0.15">
      <c r="A97" s="38">
        <v>35255</v>
      </c>
      <c r="B97" s="8">
        <f t="shared" si="22"/>
        <v>1996</v>
      </c>
      <c r="C97" s="8">
        <f t="shared" si="23"/>
        <v>7</v>
      </c>
      <c r="D97" s="8">
        <f t="shared" si="24"/>
        <v>9</v>
      </c>
      <c r="E97" s="8" t="s">
        <v>32</v>
      </c>
      <c r="F97" s="8">
        <v>1</v>
      </c>
      <c r="G97">
        <v>4</v>
      </c>
      <c r="H97" s="2" t="s">
        <v>0</v>
      </c>
      <c r="I97" s="3">
        <v>6.12</v>
      </c>
      <c r="J97" s="3">
        <v>113</v>
      </c>
      <c r="M97" s="3">
        <v>6.09</v>
      </c>
      <c r="N97" s="3">
        <v>24.88</v>
      </c>
      <c r="O97" s="3">
        <v>18.989999999999998</v>
      </c>
      <c r="P97" s="3">
        <v>9.3699999999999992</v>
      </c>
      <c r="Q97" s="3">
        <v>1.23</v>
      </c>
      <c r="R97" s="3">
        <v>0.51</v>
      </c>
      <c r="S97" s="3">
        <v>5.55</v>
      </c>
      <c r="T97" s="3">
        <v>0.44</v>
      </c>
      <c r="U97" s="6">
        <f t="shared" si="31"/>
        <v>4.0853858784893271</v>
      </c>
      <c r="W97" s="6">
        <f t="shared" si="32"/>
        <v>171.7912552891396</v>
      </c>
      <c r="X97" s="6">
        <f t="shared" si="25"/>
        <v>401.29032258064512</v>
      </c>
      <c r="Y97" s="6">
        <f t="shared" si="26"/>
        <v>395.62499999999994</v>
      </c>
      <c r="Z97" s="6">
        <f t="shared" si="27"/>
        <v>468.5</v>
      </c>
      <c r="AA97" s="6">
        <f t="shared" si="28"/>
        <v>101.23456790123456</v>
      </c>
      <c r="AB97" s="6">
        <f t="shared" si="29"/>
        <v>22.173913043478262</v>
      </c>
      <c r="AC97" s="6">
        <f t="shared" si="30"/>
        <v>141.9800460475825</v>
      </c>
      <c r="AD97" s="6">
        <f t="shared" si="18"/>
        <v>24.444444444444446</v>
      </c>
      <c r="AE97" s="6">
        <f t="shared" si="33"/>
        <v>2.3359182160072041</v>
      </c>
    </row>
    <row r="98" spans="1:31" x14ac:dyDescent="0.15">
      <c r="A98" s="38">
        <v>35255</v>
      </c>
      <c r="B98" s="8">
        <f t="shared" si="22"/>
        <v>1996</v>
      </c>
      <c r="C98" s="8">
        <f t="shared" si="23"/>
        <v>7</v>
      </c>
      <c r="D98" s="8">
        <f t="shared" si="24"/>
        <v>9</v>
      </c>
      <c r="E98" s="8" t="s">
        <v>32</v>
      </c>
      <c r="F98" s="8">
        <v>2</v>
      </c>
      <c r="G98">
        <v>8</v>
      </c>
      <c r="H98" s="2" t="s">
        <v>2</v>
      </c>
      <c r="I98" s="3">
        <v>5.09</v>
      </c>
      <c r="J98" s="3">
        <v>46.3</v>
      </c>
      <c r="K98" s="3">
        <v>8.5</v>
      </c>
      <c r="M98" s="3">
        <v>2.12</v>
      </c>
      <c r="N98" s="3">
        <v>8.7200000000000006</v>
      </c>
      <c r="O98" s="3">
        <v>12.43</v>
      </c>
      <c r="P98" s="3">
        <v>3.6</v>
      </c>
      <c r="Q98" s="3">
        <v>0.54</v>
      </c>
      <c r="R98" s="3">
        <v>0.83</v>
      </c>
      <c r="S98" s="3">
        <v>1.22</v>
      </c>
      <c r="T98" s="3">
        <v>0.14000000000000001</v>
      </c>
      <c r="U98" s="6">
        <f t="shared" si="31"/>
        <v>4.1132075471698117</v>
      </c>
      <c r="W98" s="6">
        <f t="shared" si="32"/>
        <v>59.802538787023977</v>
      </c>
      <c r="X98" s="6">
        <f t="shared" si="25"/>
        <v>140.64516129032259</v>
      </c>
      <c r="Y98" s="6">
        <f t="shared" si="26"/>
        <v>258.95833333333337</v>
      </c>
      <c r="Z98" s="6">
        <f t="shared" si="27"/>
        <v>180</v>
      </c>
      <c r="AA98" s="6">
        <f t="shared" si="28"/>
        <v>44.444444444444443</v>
      </c>
      <c r="AB98" s="6">
        <f t="shared" si="29"/>
        <v>36.086956521739125</v>
      </c>
      <c r="AC98" s="6">
        <f t="shared" si="30"/>
        <v>31.210028140189301</v>
      </c>
      <c r="AD98" s="6">
        <f t="shared" si="18"/>
        <v>7.7777777777777786</v>
      </c>
      <c r="AE98" s="6">
        <f t="shared" si="33"/>
        <v>2.3518259281801583</v>
      </c>
    </row>
    <row r="99" spans="1:31" x14ac:dyDescent="0.15">
      <c r="A99" s="38">
        <v>35255</v>
      </c>
      <c r="B99" s="8">
        <f t="shared" si="22"/>
        <v>1996</v>
      </c>
      <c r="C99" s="8">
        <f t="shared" si="23"/>
        <v>7</v>
      </c>
      <c r="D99" s="8">
        <f t="shared" si="24"/>
        <v>9</v>
      </c>
      <c r="E99" s="8" t="s">
        <v>32</v>
      </c>
      <c r="F99" s="8">
        <v>3</v>
      </c>
      <c r="G99">
        <v>11</v>
      </c>
      <c r="H99" s="2" t="s">
        <v>2</v>
      </c>
      <c r="I99" s="3">
        <v>5.34</v>
      </c>
      <c r="J99" s="3">
        <v>28.4</v>
      </c>
      <c r="M99" s="3">
        <v>1.46</v>
      </c>
      <c r="N99" s="3">
        <v>7.04</v>
      </c>
      <c r="O99" s="3">
        <v>3.75</v>
      </c>
      <c r="P99" s="3">
        <v>1.53</v>
      </c>
      <c r="Q99" s="3">
        <v>0.28000000000000003</v>
      </c>
      <c r="R99" s="3">
        <v>0.36</v>
      </c>
      <c r="S99" s="3">
        <v>1.33</v>
      </c>
      <c r="T99" s="3">
        <v>0.05</v>
      </c>
      <c r="U99" s="6">
        <f t="shared" si="31"/>
        <v>4.8219178082191778</v>
      </c>
      <c r="W99" s="6">
        <f t="shared" si="32"/>
        <v>41.184767277856132</v>
      </c>
      <c r="X99" s="6">
        <f t="shared" si="25"/>
        <v>113.54838709677421</v>
      </c>
      <c r="Y99" s="6">
        <f t="shared" si="26"/>
        <v>78.125</v>
      </c>
      <c r="Z99" s="6">
        <f t="shared" si="27"/>
        <v>76.5</v>
      </c>
      <c r="AA99" s="6">
        <f t="shared" si="28"/>
        <v>23.045267489711936</v>
      </c>
      <c r="AB99" s="6">
        <f t="shared" si="29"/>
        <v>15.652173913043477</v>
      </c>
      <c r="AC99" s="6">
        <f t="shared" si="30"/>
        <v>34.02404707086211</v>
      </c>
      <c r="AD99" s="6">
        <f t="shared" si="18"/>
        <v>2.7777777777777777</v>
      </c>
      <c r="AE99" s="6">
        <f t="shared" si="33"/>
        <v>2.7570481661511272</v>
      </c>
    </row>
    <row r="100" spans="1:31" x14ac:dyDescent="0.15">
      <c r="A100" s="38">
        <v>35255</v>
      </c>
      <c r="B100" s="8">
        <f t="shared" si="22"/>
        <v>1996</v>
      </c>
      <c r="C100" s="8">
        <f t="shared" si="23"/>
        <v>7</v>
      </c>
      <c r="D100" s="8">
        <f t="shared" si="24"/>
        <v>9</v>
      </c>
      <c r="E100" s="8" t="s">
        <v>32</v>
      </c>
      <c r="F100" s="8">
        <v>1</v>
      </c>
      <c r="G100">
        <v>4</v>
      </c>
      <c r="H100" s="2" t="s">
        <v>1</v>
      </c>
      <c r="I100" s="3">
        <v>5.63</v>
      </c>
      <c r="J100" s="3">
        <v>72.2</v>
      </c>
      <c r="M100" s="3">
        <v>3.43</v>
      </c>
      <c r="N100" s="3">
        <v>18.46</v>
      </c>
      <c r="O100" s="3">
        <v>13.45</v>
      </c>
      <c r="P100" s="3">
        <v>6.57</v>
      </c>
      <c r="Q100" s="3">
        <v>1.28</v>
      </c>
      <c r="R100" s="3">
        <v>0.76</v>
      </c>
      <c r="S100" s="3">
        <v>1.99</v>
      </c>
      <c r="T100" s="3">
        <v>0.1</v>
      </c>
      <c r="U100" s="6">
        <f t="shared" si="31"/>
        <v>5.3819241982507284</v>
      </c>
      <c r="W100" s="6">
        <f t="shared" si="32"/>
        <v>96.755994358251058</v>
      </c>
      <c r="X100" s="6">
        <f t="shared" si="25"/>
        <v>297.74193548387098</v>
      </c>
      <c r="Y100" s="6">
        <f t="shared" si="26"/>
        <v>280.20833333333331</v>
      </c>
      <c r="Z100" s="6">
        <f t="shared" si="27"/>
        <v>328.5</v>
      </c>
      <c r="AA100" s="6">
        <f t="shared" si="28"/>
        <v>105.34979423868313</v>
      </c>
      <c r="AB100" s="6">
        <f t="shared" si="29"/>
        <v>33.043478260869563</v>
      </c>
      <c r="AC100" s="6">
        <f t="shared" si="30"/>
        <v>50.90816065489895</v>
      </c>
      <c r="AD100" s="6">
        <f t="shared" si="18"/>
        <v>5.5555555555555554</v>
      </c>
      <c r="AE100" s="6">
        <f t="shared" si="33"/>
        <v>3.0772453681933603</v>
      </c>
    </row>
    <row r="101" spans="1:31" x14ac:dyDescent="0.15">
      <c r="A101" s="38">
        <v>35255</v>
      </c>
      <c r="B101" s="8">
        <f t="shared" si="22"/>
        <v>1996</v>
      </c>
      <c r="C101" s="8">
        <f t="shared" si="23"/>
        <v>7</v>
      </c>
      <c r="D101" s="8">
        <f t="shared" si="24"/>
        <v>9</v>
      </c>
      <c r="E101" s="8" t="s">
        <v>32</v>
      </c>
      <c r="F101" s="8">
        <v>1</v>
      </c>
      <c r="G101">
        <v>4</v>
      </c>
      <c r="H101" s="2" t="s">
        <v>2</v>
      </c>
      <c r="I101" s="3">
        <v>5.34</v>
      </c>
      <c r="J101" s="3">
        <v>69.2</v>
      </c>
      <c r="K101" s="3">
        <v>11.2</v>
      </c>
      <c r="M101" s="3">
        <v>3.52</v>
      </c>
      <c r="N101" s="3">
        <v>20.100000000000001</v>
      </c>
      <c r="O101" s="3">
        <v>11.78</v>
      </c>
      <c r="P101" s="3">
        <v>6.46</v>
      </c>
      <c r="Q101" s="3">
        <v>1.37</v>
      </c>
      <c r="R101" s="3">
        <v>0.64</v>
      </c>
      <c r="S101" s="3">
        <v>1.1200000000000001</v>
      </c>
      <c r="T101" s="3">
        <v>0.05</v>
      </c>
      <c r="U101" s="6">
        <f t="shared" si="31"/>
        <v>5.7102272727272734</v>
      </c>
      <c r="W101" s="6">
        <f t="shared" si="32"/>
        <v>99.294781382228479</v>
      </c>
      <c r="X101" s="6">
        <f t="shared" si="25"/>
        <v>324.19354838709683</v>
      </c>
      <c r="Y101" s="6">
        <f t="shared" si="26"/>
        <v>245.41666666666666</v>
      </c>
      <c r="Z101" s="6">
        <f t="shared" si="27"/>
        <v>323</v>
      </c>
      <c r="AA101" s="6">
        <f t="shared" si="28"/>
        <v>112.75720164609055</v>
      </c>
      <c r="AB101" s="6">
        <f t="shared" si="29"/>
        <v>27.826086956521742</v>
      </c>
      <c r="AC101" s="6">
        <f t="shared" si="30"/>
        <v>28.651829112304938</v>
      </c>
      <c r="AD101" s="6">
        <f t="shared" si="18"/>
        <v>2.7777777777777777</v>
      </c>
      <c r="AE101" s="6">
        <f t="shared" si="33"/>
        <v>3.2649605938416433</v>
      </c>
    </row>
    <row r="102" spans="1:31" x14ac:dyDescent="0.15">
      <c r="A102" s="38">
        <v>35255</v>
      </c>
      <c r="B102" s="8">
        <f t="shared" si="22"/>
        <v>1996</v>
      </c>
      <c r="C102" s="8">
        <f t="shared" si="23"/>
        <v>7</v>
      </c>
      <c r="D102" s="8">
        <f t="shared" si="24"/>
        <v>9</v>
      </c>
      <c r="E102" s="8" t="s">
        <v>29</v>
      </c>
      <c r="F102" s="8">
        <v>2</v>
      </c>
      <c r="G102">
        <v>6</v>
      </c>
      <c r="H102" s="2" t="s">
        <v>2</v>
      </c>
      <c r="N102" s="3">
        <v>14.21</v>
      </c>
      <c r="O102" s="3">
        <v>12.84</v>
      </c>
      <c r="P102" s="3">
        <v>3.45</v>
      </c>
      <c r="Q102" s="3">
        <v>0.74</v>
      </c>
      <c r="R102" s="3">
        <v>1.0900000000000001</v>
      </c>
      <c r="S102" s="3">
        <v>6.16</v>
      </c>
      <c r="T102" s="3">
        <v>0.14000000000000001</v>
      </c>
      <c r="X102" s="6">
        <f t="shared" si="25"/>
        <v>229.1935483870968</v>
      </c>
      <c r="Y102" s="6">
        <f t="shared" si="26"/>
        <v>267.5</v>
      </c>
      <c r="Z102" s="6">
        <f t="shared" si="27"/>
        <v>172.50000000000003</v>
      </c>
      <c r="AA102" s="6">
        <f t="shared" si="28"/>
        <v>60.905349794238681</v>
      </c>
      <c r="AB102" s="6">
        <f t="shared" si="29"/>
        <v>47.391304347826086</v>
      </c>
      <c r="AC102" s="6">
        <f t="shared" si="30"/>
        <v>157.58506011767713</v>
      </c>
      <c r="AD102" s="6">
        <f t="shared" si="18"/>
        <v>7.7777777777777786</v>
      </c>
    </row>
    <row r="103" spans="1:31" x14ac:dyDescent="0.15">
      <c r="A103" s="38">
        <v>35255</v>
      </c>
      <c r="B103" s="8">
        <f t="shared" si="22"/>
        <v>1996</v>
      </c>
      <c r="C103" s="8">
        <f t="shared" si="23"/>
        <v>7</v>
      </c>
      <c r="D103" s="8">
        <f t="shared" si="24"/>
        <v>9</v>
      </c>
      <c r="E103" s="8" t="s">
        <v>30</v>
      </c>
      <c r="F103" s="8">
        <v>4</v>
      </c>
      <c r="G103">
        <v>14</v>
      </c>
      <c r="H103" s="2" t="s">
        <v>1</v>
      </c>
      <c r="N103" s="11">
        <v>0</v>
      </c>
      <c r="O103" s="3">
        <v>5.21</v>
      </c>
      <c r="P103" s="3">
        <v>2.09</v>
      </c>
      <c r="Q103" s="3">
        <v>0.57999999999999996</v>
      </c>
      <c r="R103" s="3">
        <v>1.08</v>
      </c>
      <c r="S103" s="3">
        <v>2.44</v>
      </c>
      <c r="X103" s="6">
        <f t="shared" si="25"/>
        <v>0</v>
      </c>
      <c r="Y103" s="6">
        <f t="shared" si="26"/>
        <v>108.54166666666666</v>
      </c>
      <c r="Z103" s="6">
        <f t="shared" si="27"/>
        <v>104.5</v>
      </c>
      <c r="AA103" s="6">
        <f t="shared" si="28"/>
        <v>47.736625514403286</v>
      </c>
      <c r="AB103" s="6">
        <f t="shared" si="29"/>
        <v>46.956521739130437</v>
      </c>
      <c r="AC103" s="6">
        <f t="shared" si="30"/>
        <v>62.420056280378603</v>
      </c>
    </row>
    <row r="104" spans="1:31" x14ac:dyDescent="0.15">
      <c r="A104" s="38">
        <v>35262</v>
      </c>
      <c r="B104" s="8">
        <f t="shared" si="22"/>
        <v>1996</v>
      </c>
      <c r="C104" s="8">
        <f t="shared" si="23"/>
        <v>7</v>
      </c>
      <c r="D104" s="8">
        <f t="shared" si="24"/>
        <v>16</v>
      </c>
      <c r="E104" s="8" t="s">
        <v>29</v>
      </c>
      <c r="F104" s="8">
        <v>4</v>
      </c>
      <c r="G104">
        <v>13</v>
      </c>
      <c r="H104" s="2" t="s">
        <v>2</v>
      </c>
      <c r="M104" s="3">
        <v>7.48</v>
      </c>
      <c r="N104" s="11">
        <v>0</v>
      </c>
      <c r="O104" s="3">
        <v>9.15</v>
      </c>
      <c r="P104" s="3">
        <v>1.57</v>
      </c>
      <c r="Q104" s="3">
        <v>0.54</v>
      </c>
      <c r="R104" s="3">
        <v>0.88</v>
      </c>
      <c r="S104" s="3">
        <v>2.85</v>
      </c>
      <c r="T104" s="3">
        <v>2.5099999999999998</v>
      </c>
      <c r="U104" s="6">
        <f t="shared" ref="U104:U120" si="34">(N104/M104)</f>
        <v>0</v>
      </c>
      <c r="W104" s="6">
        <f t="shared" ref="W104:W120" si="35">(M104/35.45)*1000</f>
        <v>211.00141043723553</v>
      </c>
      <c r="X104" s="6">
        <f t="shared" si="25"/>
        <v>0</v>
      </c>
      <c r="Y104" s="6">
        <f t="shared" si="26"/>
        <v>190.62500000000003</v>
      </c>
      <c r="Z104" s="6">
        <f t="shared" si="27"/>
        <v>78.5</v>
      </c>
      <c r="AA104" s="6">
        <f t="shared" si="28"/>
        <v>44.444444444444443</v>
      </c>
      <c r="AB104" s="6">
        <f t="shared" si="29"/>
        <v>38.260869565217391</v>
      </c>
      <c r="AC104" s="6">
        <f t="shared" si="30"/>
        <v>72.908672294704516</v>
      </c>
      <c r="AD104" s="6">
        <f t="shared" ref="AD104:AD120" si="36">(T104/18)*1000</f>
        <v>139.44444444444443</v>
      </c>
      <c r="AE104" s="6">
        <f t="shared" ref="AE104:AE120" si="37">(X104/W104)</f>
        <v>0</v>
      </c>
    </row>
    <row r="105" spans="1:31" x14ac:dyDescent="0.15">
      <c r="A105" s="38">
        <v>35262</v>
      </c>
      <c r="B105" s="8">
        <f t="shared" si="22"/>
        <v>1996</v>
      </c>
      <c r="C105" s="8">
        <f t="shared" si="23"/>
        <v>7</v>
      </c>
      <c r="D105" s="8">
        <f t="shared" si="24"/>
        <v>16</v>
      </c>
      <c r="E105" s="8" t="s">
        <v>31</v>
      </c>
      <c r="F105" s="8">
        <v>3</v>
      </c>
      <c r="G105">
        <v>12</v>
      </c>
      <c r="H105" s="2" t="s">
        <v>1</v>
      </c>
      <c r="I105" s="3">
        <v>5.37</v>
      </c>
      <c r="J105" s="3">
        <v>33.5</v>
      </c>
      <c r="M105" s="3">
        <v>3.97</v>
      </c>
      <c r="N105" s="3">
        <v>2.7</v>
      </c>
      <c r="O105" s="3">
        <v>5.59</v>
      </c>
      <c r="P105" s="3">
        <v>0.97</v>
      </c>
      <c r="Q105" s="3">
        <v>0.49</v>
      </c>
      <c r="R105" s="3">
        <v>0.73</v>
      </c>
      <c r="S105" s="3">
        <v>2.2200000000000002</v>
      </c>
      <c r="T105" s="3">
        <v>0.14000000000000001</v>
      </c>
      <c r="U105" s="6">
        <f t="shared" si="34"/>
        <v>0.68010075566750627</v>
      </c>
      <c r="W105" s="6">
        <f t="shared" si="35"/>
        <v>111.98871650211565</v>
      </c>
      <c r="X105" s="6">
        <f t="shared" si="25"/>
        <v>43.548387096774192</v>
      </c>
      <c r="Y105" s="6">
        <f t="shared" si="26"/>
        <v>116.45833333333333</v>
      </c>
      <c r="Z105" s="6">
        <f t="shared" si="27"/>
        <v>48.5</v>
      </c>
      <c r="AA105" s="6">
        <f t="shared" si="28"/>
        <v>40.329218106995881</v>
      </c>
      <c r="AB105" s="6">
        <f t="shared" si="29"/>
        <v>31.739130434782609</v>
      </c>
      <c r="AC105" s="6">
        <f t="shared" si="30"/>
        <v>56.792018419032999</v>
      </c>
      <c r="AD105" s="6">
        <f t="shared" si="36"/>
        <v>7.7777777777777786</v>
      </c>
      <c r="AE105" s="6">
        <f t="shared" si="37"/>
        <v>0.38886406110343708</v>
      </c>
    </row>
    <row r="106" spans="1:31" x14ac:dyDescent="0.15">
      <c r="A106" s="38">
        <v>35262</v>
      </c>
      <c r="B106" s="8">
        <f t="shared" si="22"/>
        <v>1996</v>
      </c>
      <c r="C106" s="8">
        <f t="shared" si="23"/>
        <v>7</v>
      </c>
      <c r="D106" s="8">
        <f t="shared" si="24"/>
        <v>16</v>
      </c>
      <c r="E106" s="8" t="s">
        <v>32</v>
      </c>
      <c r="F106" s="8">
        <v>2</v>
      </c>
      <c r="G106">
        <v>8</v>
      </c>
      <c r="H106" s="2" t="s">
        <v>1</v>
      </c>
      <c r="I106" s="3">
        <v>5.79</v>
      </c>
      <c r="J106" s="3">
        <v>35.5</v>
      </c>
      <c r="K106" s="3">
        <v>7.6</v>
      </c>
      <c r="M106" s="3">
        <v>3.3</v>
      </c>
      <c r="N106" s="3">
        <v>2.48</v>
      </c>
      <c r="O106" s="3">
        <v>6.38</v>
      </c>
      <c r="P106" s="3">
        <v>2.42</v>
      </c>
      <c r="Q106" s="3">
        <v>0.37</v>
      </c>
      <c r="R106" s="3">
        <v>0.74</v>
      </c>
      <c r="S106" s="3">
        <v>1.28</v>
      </c>
      <c r="T106" s="3">
        <v>0.14000000000000001</v>
      </c>
      <c r="U106" s="6">
        <f t="shared" si="34"/>
        <v>0.75151515151515158</v>
      </c>
      <c r="W106" s="6">
        <f t="shared" si="35"/>
        <v>93.088857545839204</v>
      </c>
      <c r="X106" s="6">
        <f t="shared" si="25"/>
        <v>40</v>
      </c>
      <c r="Y106" s="6">
        <f t="shared" si="26"/>
        <v>132.91666666666666</v>
      </c>
      <c r="Z106" s="6">
        <f t="shared" si="27"/>
        <v>121</v>
      </c>
      <c r="AA106" s="6">
        <f t="shared" si="28"/>
        <v>30.452674897119341</v>
      </c>
      <c r="AB106" s="6">
        <f t="shared" si="29"/>
        <v>32.173913043478258</v>
      </c>
      <c r="AC106" s="6">
        <f t="shared" si="30"/>
        <v>32.744947556919925</v>
      </c>
      <c r="AD106" s="6">
        <f t="shared" si="36"/>
        <v>7.7777777777777786</v>
      </c>
      <c r="AE106" s="6">
        <f t="shared" si="37"/>
        <v>0.42969696969696974</v>
      </c>
    </row>
    <row r="107" spans="1:31" x14ac:dyDescent="0.15">
      <c r="A107" s="38">
        <v>35262</v>
      </c>
      <c r="B107" s="8">
        <f t="shared" si="22"/>
        <v>1996</v>
      </c>
      <c r="C107" s="8">
        <f t="shared" si="23"/>
        <v>7</v>
      </c>
      <c r="D107" s="8">
        <f t="shared" si="24"/>
        <v>16</v>
      </c>
      <c r="E107" s="8" t="s">
        <v>32</v>
      </c>
      <c r="F107" s="8">
        <v>3</v>
      </c>
      <c r="G107">
        <v>11</v>
      </c>
      <c r="H107" s="2" t="s">
        <v>1</v>
      </c>
      <c r="M107" s="3">
        <v>3.19</v>
      </c>
      <c r="N107" s="3">
        <v>3.19</v>
      </c>
      <c r="O107" s="3">
        <v>4.4400000000000004</v>
      </c>
      <c r="P107" s="3">
        <v>1.43</v>
      </c>
      <c r="Q107" s="3">
        <v>0.46</v>
      </c>
      <c r="R107" s="3">
        <v>0.72</v>
      </c>
      <c r="S107" s="3">
        <v>0.8</v>
      </c>
      <c r="T107" s="3">
        <v>0.1</v>
      </c>
      <c r="U107" s="6">
        <f t="shared" si="34"/>
        <v>1</v>
      </c>
      <c r="W107" s="6">
        <f t="shared" si="35"/>
        <v>89.985895627644553</v>
      </c>
      <c r="X107" s="6">
        <f t="shared" si="25"/>
        <v>51.451612903225808</v>
      </c>
      <c r="Y107" s="6">
        <f t="shared" si="26"/>
        <v>92.500000000000014</v>
      </c>
      <c r="Z107" s="6">
        <f t="shared" si="27"/>
        <v>71.5</v>
      </c>
      <c r="AA107" s="6">
        <f t="shared" si="28"/>
        <v>37.860082304526749</v>
      </c>
      <c r="AB107" s="6">
        <f t="shared" si="29"/>
        <v>31.304347826086953</v>
      </c>
      <c r="AC107" s="6">
        <f t="shared" si="30"/>
        <v>20.465592223074957</v>
      </c>
      <c r="AD107" s="6">
        <f t="shared" si="36"/>
        <v>5.5555555555555554</v>
      </c>
      <c r="AE107" s="6">
        <f t="shared" si="37"/>
        <v>0.57177419354838721</v>
      </c>
    </row>
    <row r="108" spans="1:31" x14ac:dyDescent="0.15">
      <c r="A108" s="38">
        <v>35262</v>
      </c>
      <c r="B108" s="8">
        <f t="shared" si="22"/>
        <v>1996</v>
      </c>
      <c r="C108" s="8">
        <f t="shared" si="23"/>
        <v>7</v>
      </c>
      <c r="D108" s="8">
        <f t="shared" si="24"/>
        <v>16</v>
      </c>
      <c r="E108" s="8" t="s">
        <v>29</v>
      </c>
      <c r="F108" s="8">
        <v>2</v>
      </c>
      <c r="G108">
        <v>6</v>
      </c>
      <c r="H108" s="2" t="s">
        <v>2</v>
      </c>
      <c r="I108" s="3">
        <v>5.84</v>
      </c>
      <c r="J108" s="3">
        <v>74.7</v>
      </c>
      <c r="M108" s="3">
        <v>7.01</v>
      </c>
      <c r="N108" s="3">
        <v>11.55</v>
      </c>
      <c r="O108" s="3">
        <v>13.56</v>
      </c>
      <c r="P108" s="3">
        <v>3.35</v>
      </c>
      <c r="Q108" s="3">
        <v>0.68</v>
      </c>
      <c r="R108" s="3">
        <v>1.07</v>
      </c>
      <c r="S108" s="3">
        <v>6.16</v>
      </c>
      <c r="T108" s="3">
        <v>0.12</v>
      </c>
      <c r="U108" s="6">
        <f t="shared" si="34"/>
        <v>1.6476462196861628</v>
      </c>
      <c r="W108" s="6">
        <f t="shared" si="35"/>
        <v>197.74330042313116</v>
      </c>
      <c r="X108" s="6">
        <f t="shared" si="25"/>
        <v>186.29032258064518</v>
      </c>
      <c r="Y108" s="6">
        <f t="shared" si="26"/>
        <v>282.50000000000006</v>
      </c>
      <c r="Z108" s="6">
        <f t="shared" si="27"/>
        <v>167.5</v>
      </c>
      <c r="AA108" s="6">
        <f t="shared" si="28"/>
        <v>55.967078189300409</v>
      </c>
      <c r="AB108" s="6">
        <f t="shared" si="29"/>
        <v>46.521739130434788</v>
      </c>
      <c r="AC108" s="6">
        <f t="shared" si="30"/>
        <v>157.58506011767713</v>
      </c>
      <c r="AD108" s="6">
        <f t="shared" si="36"/>
        <v>6.6666666666666661</v>
      </c>
      <c r="AE108" s="6">
        <f t="shared" si="37"/>
        <v>0.9420815885141044</v>
      </c>
    </row>
    <row r="109" spans="1:31" x14ac:dyDescent="0.15">
      <c r="A109" s="38">
        <v>35262</v>
      </c>
      <c r="B109" s="8">
        <f t="shared" si="22"/>
        <v>1996</v>
      </c>
      <c r="C109" s="8">
        <f t="shared" si="23"/>
        <v>7</v>
      </c>
      <c r="D109" s="8">
        <f t="shared" si="24"/>
        <v>16</v>
      </c>
      <c r="E109" s="8" t="s">
        <v>32</v>
      </c>
      <c r="F109" s="8">
        <v>3</v>
      </c>
      <c r="G109">
        <v>11</v>
      </c>
      <c r="H109" s="2" t="s">
        <v>0</v>
      </c>
      <c r="M109" s="3">
        <v>4.58</v>
      </c>
      <c r="N109" s="3">
        <v>8.19</v>
      </c>
      <c r="O109" s="3">
        <v>6.27</v>
      </c>
      <c r="P109" s="3">
        <v>1.79</v>
      </c>
      <c r="Q109" s="3">
        <v>0.41</v>
      </c>
      <c r="R109" s="3">
        <v>0.62</v>
      </c>
      <c r="S109" s="3">
        <v>1.79</v>
      </c>
      <c r="T109" s="3">
        <v>0.22</v>
      </c>
      <c r="U109" s="6">
        <f t="shared" si="34"/>
        <v>1.7882096069868993</v>
      </c>
      <c r="W109" s="6">
        <f t="shared" si="35"/>
        <v>129.19605077574047</v>
      </c>
      <c r="X109" s="6">
        <f t="shared" si="25"/>
        <v>132.09677419354838</v>
      </c>
      <c r="Y109" s="6">
        <f t="shared" si="26"/>
        <v>130.625</v>
      </c>
      <c r="Z109" s="6">
        <f t="shared" si="27"/>
        <v>89.5</v>
      </c>
      <c r="AA109" s="6">
        <f t="shared" si="28"/>
        <v>33.744855967078188</v>
      </c>
      <c r="AB109" s="6">
        <f t="shared" si="29"/>
        <v>26.956521739130434</v>
      </c>
      <c r="AC109" s="6">
        <f t="shared" si="30"/>
        <v>45.791762599130209</v>
      </c>
      <c r="AD109" s="6">
        <f t="shared" si="36"/>
        <v>12.222222222222223</v>
      </c>
      <c r="AE109" s="6">
        <f t="shared" si="37"/>
        <v>1.0224521059304128</v>
      </c>
    </row>
    <row r="110" spans="1:31" x14ac:dyDescent="0.15">
      <c r="A110" s="38">
        <v>35262</v>
      </c>
      <c r="B110" s="8">
        <f t="shared" si="22"/>
        <v>1996</v>
      </c>
      <c r="C110" s="8">
        <f t="shared" si="23"/>
        <v>7</v>
      </c>
      <c r="D110" s="8">
        <f t="shared" si="24"/>
        <v>16</v>
      </c>
      <c r="E110" s="8" t="s">
        <v>30</v>
      </c>
      <c r="F110" s="8">
        <v>3</v>
      </c>
      <c r="G110">
        <v>9</v>
      </c>
      <c r="H110" s="2" t="s">
        <v>1</v>
      </c>
      <c r="I110" s="3">
        <v>5.34</v>
      </c>
      <c r="J110" s="3">
        <v>73.7</v>
      </c>
      <c r="M110" s="3">
        <v>4.1100000000000003</v>
      </c>
      <c r="N110" s="3">
        <v>8.1</v>
      </c>
      <c r="O110" s="3">
        <v>20.67</v>
      </c>
      <c r="P110" s="3">
        <v>2.79</v>
      </c>
      <c r="Q110" s="3">
        <v>0.62</v>
      </c>
      <c r="R110" s="3">
        <v>0.96</v>
      </c>
      <c r="S110" s="3">
        <v>8.26</v>
      </c>
      <c r="T110" s="3">
        <v>0.32</v>
      </c>
      <c r="U110" s="6">
        <f t="shared" si="34"/>
        <v>1.970802919708029</v>
      </c>
      <c r="W110" s="6">
        <f t="shared" si="35"/>
        <v>115.9379407616361</v>
      </c>
      <c r="X110" s="6">
        <f t="shared" si="25"/>
        <v>130.64516129032259</v>
      </c>
      <c r="Y110" s="6">
        <f t="shared" si="26"/>
        <v>430.62500000000006</v>
      </c>
      <c r="Z110" s="6">
        <f t="shared" si="27"/>
        <v>139.5</v>
      </c>
      <c r="AA110" s="6">
        <f t="shared" si="28"/>
        <v>51.028806584362137</v>
      </c>
      <c r="AB110" s="6">
        <f t="shared" si="29"/>
        <v>41.739130434782602</v>
      </c>
      <c r="AC110" s="6">
        <f t="shared" si="30"/>
        <v>211.30723970324888</v>
      </c>
      <c r="AD110" s="6">
        <f t="shared" si="36"/>
        <v>17.777777777777779</v>
      </c>
      <c r="AE110" s="6">
        <f t="shared" si="37"/>
        <v>1.1268542500588652</v>
      </c>
    </row>
    <row r="111" spans="1:31" x14ac:dyDescent="0.15">
      <c r="A111" s="38">
        <v>35262</v>
      </c>
      <c r="B111" s="8">
        <f t="shared" si="22"/>
        <v>1996</v>
      </c>
      <c r="C111" s="8">
        <f t="shared" si="23"/>
        <v>7</v>
      </c>
      <c r="D111" s="8">
        <f t="shared" si="24"/>
        <v>16</v>
      </c>
      <c r="E111" s="8" t="s">
        <v>32</v>
      </c>
      <c r="F111" s="8">
        <v>2</v>
      </c>
      <c r="G111">
        <v>8</v>
      </c>
      <c r="H111" s="2" t="s">
        <v>0</v>
      </c>
      <c r="M111" s="3">
        <v>4.92</v>
      </c>
      <c r="N111" s="3">
        <v>9.92</v>
      </c>
      <c r="O111" s="3">
        <v>11.69</v>
      </c>
      <c r="P111" s="3">
        <v>2.58</v>
      </c>
      <c r="Q111" s="3">
        <v>0.66</v>
      </c>
      <c r="R111" s="3">
        <v>0.81</v>
      </c>
      <c r="S111" s="3">
        <v>1.89</v>
      </c>
      <c r="T111" s="3">
        <v>0.26</v>
      </c>
      <c r="U111" s="6">
        <f t="shared" si="34"/>
        <v>2.0162601626016259</v>
      </c>
      <c r="W111" s="6">
        <f t="shared" si="35"/>
        <v>138.78702397743297</v>
      </c>
      <c r="X111" s="6">
        <f t="shared" si="25"/>
        <v>160</v>
      </c>
      <c r="Y111" s="6">
        <f t="shared" si="26"/>
        <v>243.54166666666666</v>
      </c>
      <c r="Z111" s="6">
        <f t="shared" si="27"/>
        <v>129</v>
      </c>
      <c r="AA111" s="6">
        <f t="shared" si="28"/>
        <v>54.320987654320987</v>
      </c>
      <c r="AB111" s="6">
        <f t="shared" si="29"/>
        <v>35.217391304347828</v>
      </c>
      <c r="AC111" s="6">
        <f t="shared" si="30"/>
        <v>48.349961627014579</v>
      </c>
      <c r="AD111" s="6">
        <f t="shared" si="36"/>
        <v>14.444444444444445</v>
      </c>
      <c r="AE111" s="6">
        <f t="shared" si="37"/>
        <v>1.1528455284552848</v>
      </c>
    </row>
    <row r="112" spans="1:31" x14ac:dyDescent="0.15">
      <c r="A112" s="38">
        <v>35262</v>
      </c>
      <c r="B112" s="8">
        <f t="shared" si="22"/>
        <v>1996</v>
      </c>
      <c r="C112" s="8">
        <f t="shared" si="23"/>
        <v>7</v>
      </c>
      <c r="D112" s="8">
        <f t="shared" si="24"/>
        <v>16</v>
      </c>
      <c r="E112" s="8" t="s">
        <v>29</v>
      </c>
      <c r="F112" s="8">
        <v>1</v>
      </c>
      <c r="G112">
        <v>1</v>
      </c>
      <c r="H112" s="2" t="s">
        <v>1</v>
      </c>
      <c r="M112" s="3">
        <v>6.6</v>
      </c>
      <c r="N112" s="3">
        <v>14.39</v>
      </c>
      <c r="O112" s="3">
        <v>4.93</v>
      </c>
      <c r="P112" s="3">
        <v>3.37</v>
      </c>
      <c r="Q112" s="3">
        <v>0.57999999999999996</v>
      </c>
      <c r="R112" s="3">
        <v>1.07</v>
      </c>
      <c r="S112" s="3">
        <v>3.85</v>
      </c>
      <c r="T112" s="3">
        <v>0.27</v>
      </c>
      <c r="U112" s="6">
        <f t="shared" si="34"/>
        <v>2.1803030303030306</v>
      </c>
      <c r="W112" s="6">
        <f t="shared" si="35"/>
        <v>186.17771509167841</v>
      </c>
      <c r="X112" s="6">
        <f t="shared" si="25"/>
        <v>232.09677419354841</v>
      </c>
      <c r="Y112" s="6">
        <f t="shared" si="26"/>
        <v>102.70833333333333</v>
      </c>
      <c r="Z112" s="6">
        <f t="shared" si="27"/>
        <v>168.5</v>
      </c>
      <c r="AA112" s="6">
        <f t="shared" si="28"/>
        <v>47.736625514403286</v>
      </c>
      <c r="AB112" s="6">
        <f t="shared" si="29"/>
        <v>46.521739130434788</v>
      </c>
      <c r="AC112" s="6">
        <f t="shared" si="30"/>
        <v>98.490662573548221</v>
      </c>
      <c r="AD112" s="6">
        <f t="shared" si="36"/>
        <v>15.000000000000002</v>
      </c>
      <c r="AE112" s="6">
        <f t="shared" si="37"/>
        <v>1.2466410068426199</v>
      </c>
    </row>
    <row r="113" spans="1:31" x14ac:dyDescent="0.15">
      <c r="A113" s="38">
        <v>35262</v>
      </c>
      <c r="B113" s="8">
        <f t="shared" si="22"/>
        <v>1996</v>
      </c>
      <c r="C113" s="8">
        <f t="shared" si="23"/>
        <v>7</v>
      </c>
      <c r="D113" s="8">
        <f t="shared" si="24"/>
        <v>16</v>
      </c>
      <c r="E113" s="8" t="s">
        <v>31</v>
      </c>
      <c r="F113" s="8">
        <v>1</v>
      </c>
      <c r="G113">
        <v>3</v>
      </c>
      <c r="H113" s="2" t="s">
        <v>2</v>
      </c>
      <c r="M113" s="3">
        <v>6.92</v>
      </c>
      <c r="N113" s="3">
        <v>17.62</v>
      </c>
      <c r="O113" s="3">
        <v>12.35</v>
      </c>
      <c r="P113" s="3">
        <v>3.12</v>
      </c>
      <c r="Q113" s="3">
        <v>0.53</v>
      </c>
      <c r="R113" s="3">
        <v>1.01</v>
      </c>
      <c r="S113" s="3">
        <v>3.85</v>
      </c>
      <c r="U113" s="6">
        <f t="shared" si="34"/>
        <v>2.546242774566474</v>
      </c>
      <c r="W113" s="6">
        <f t="shared" si="35"/>
        <v>195.20451339915371</v>
      </c>
      <c r="X113" s="6">
        <f t="shared" si="25"/>
        <v>284.19354838709683</v>
      </c>
      <c r="Y113" s="6">
        <f t="shared" si="26"/>
        <v>257.29166666666663</v>
      </c>
      <c r="Z113" s="6">
        <f t="shared" si="27"/>
        <v>156</v>
      </c>
      <c r="AA113" s="6">
        <f t="shared" si="28"/>
        <v>43.621399176954732</v>
      </c>
      <c r="AB113" s="6">
        <f t="shared" si="29"/>
        <v>43.913043478260867</v>
      </c>
      <c r="AC113" s="6">
        <f t="shared" si="30"/>
        <v>98.490662573548221</v>
      </c>
      <c r="AD113" s="6">
        <f t="shared" si="36"/>
        <v>0</v>
      </c>
      <c r="AE113" s="6">
        <f t="shared" si="37"/>
        <v>1.4558759090061537</v>
      </c>
    </row>
    <row r="114" spans="1:31" x14ac:dyDescent="0.15">
      <c r="A114" s="38">
        <v>35262</v>
      </c>
      <c r="B114" s="8">
        <f t="shared" si="22"/>
        <v>1996</v>
      </c>
      <c r="C114" s="8">
        <f t="shared" si="23"/>
        <v>7</v>
      </c>
      <c r="D114" s="8">
        <f t="shared" si="24"/>
        <v>16</v>
      </c>
      <c r="E114" s="8" t="s">
        <v>31</v>
      </c>
      <c r="F114" s="8">
        <v>1</v>
      </c>
      <c r="G114">
        <v>3</v>
      </c>
      <c r="H114" s="2" t="s">
        <v>1</v>
      </c>
      <c r="M114" s="3">
        <v>2.94</v>
      </c>
      <c r="N114" s="3">
        <v>8.5</v>
      </c>
      <c r="O114" s="3">
        <v>4.03</v>
      </c>
      <c r="P114" s="3">
        <v>2.4900000000000002</v>
      </c>
      <c r="Q114" s="3">
        <v>0.59</v>
      </c>
      <c r="R114" s="3">
        <v>0.82</v>
      </c>
      <c r="S114" s="3">
        <v>1.62</v>
      </c>
      <c r="T114" s="3">
        <v>0.06</v>
      </c>
      <c r="U114" s="6">
        <f t="shared" si="34"/>
        <v>2.8911564625850339</v>
      </c>
      <c r="W114" s="6">
        <f t="shared" si="35"/>
        <v>82.933709449929481</v>
      </c>
      <c r="X114" s="6">
        <f t="shared" si="25"/>
        <v>137.09677419354838</v>
      </c>
      <c r="Y114" s="6">
        <f t="shared" si="26"/>
        <v>83.958333333333343</v>
      </c>
      <c r="Z114" s="6">
        <f t="shared" si="27"/>
        <v>124.50000000000001</v>
      </c>
      <c r="AA114" s="6">
        <f t="shared" si="28"/>
        <v>48.559670781893004</v>
      </c>
      <c r="AB114" s="6">
        <f t="shared" si="29"/>
        <v>35.652173913043477</v>
      </c>
      <c r="AC114" s="6">
        <f t="shared" si="30"/>
        <v>41.442824251726783</v>
      </c>
      <c r="AD114" s="6">
        <f t="shared" si="36"/>
        <v>3.333333333333333</v>
      </c>
      <c r="AE114" s="6">
        <f t="shared" si="37"/>
        <v>1.6530886548167654</v>
      </c>
    </row>
    <row r="115" spans="1:31" x14ac:dyDescent="0.15">
      <c r="A115" s="38">
        <v>35262</v>
      </c>
      <c r="B115" s="8">
        <f t="shared" si="22"/>
        <v>1996</v>
      </c>
      <c r="C115" s="8">
        <f t="shared" si="23"/>
        <v>7</v>
      </c>
      <c r="D115" s="8">
        <f t="shared" si="24"/>
        <v>16</v>
      </c>
      <c r="E115" s="8" t="s">
        <v>30</v>
      </c>
      <c r="F115" s="8">
        <v>3</v>
      </c>
      <c r="G115">
        <v>9</v>
      </c>
      <c r="H115" s="2" t="s">
        <v>2</v>
      </c>
      <c r="I115" s="3">
        <v>6.08</v>
      </c>
      <c r="J115" s="3">
        <v>89.9</v>
      </c>
      <c r="K115" s="3">
        <v>9.1999999999999993</v>
      </c>
      <c r="M115" s="3">
        <v>1.88</v>
      </c>
      <c r="N115" s="3">
        <v>7.44</v>
      </c>
      <c r="O115" s="3">
        <v>26.75</v>
      </c>
      <c r="P115" s="3">
        <v>1.23</v>
      </c>
      <c r="Q115" s="3">
        <v>0.2</v>
      </c>
      <c r="R115" s="3">
        <v>0.46</v>
      </c>
      <c r="S115" s="3">
        <v>4.6500000000000004</v>
      </c>
      <c r="T115" s="3">
        <v>6.96</v>
      </c>
      <c r="U115" s="6">
        <f t="shared" si="34"/>
        <v>3.9574468085106389</v>
      </c>
      <c r="W115" s="6">
        <f t="shared" si="35"/>
        <v>53.032440056417485</v>
      </c>
      <c r="X115" s="6">
        <f t="shared" si="25"/>
        <v>120.00000000000001</v>
      </c>
      <c r="Y115" s="6">
        <f t="shared" si="26"/>
        <v>557.29166666666663</v>
      </c>
      <c r="Z115" s="6">
        <f t="shared" si="27"/>
        <v>61.5</v>
      </c>
      <c r="AA115" s="6">
        <f t="shared" si="28"/>
        <v>16.460905349794238</v>
      </c>
      <c r="AB115" s="6">
        <f t="shared" si="29"/>
        <v>20</v>
      </c>
      <c r="AC115" s="6">
        <f t="shared" si="30"/>
        <v>118.95625479662318</v>
      </c>
      <c r="AD115" s="6">
        <f t="shared" si="36"/>
        <v>386.66666666666669</v>
      </c>
      <c r="AE115" s="6">
        <f t="shared" si="37"/>
        <v>2.2627659574468089</v>
      </c>
    </row>
    <row r="116" spans="1:31" x14ac:dyDescent="0.15">
      <c r="A116" s="38">
        <v>35262</v>
      </c>
      <c r="B116" s="8">
        <f t="shared" si="22"/>
        <v>1996</v>
      </c>
      <c r="C116" s="8">
        <f t="shared" si="23"/>
        <v>7</v>
      </c>
      <c r="D116" s="8">
        <f t="shared" si="24"/>
        <v>16</v>
      </c>
      <c r="E116" s="8" t="s">
        <v>32</v>
      </c>
      <c r="F116" s="8">
        <v>2</v>
      </c>
      <c r="G116">
        <v>8</v>
      </c>
      <c r="H116" s="2" t="s">
        <v>2</v>
      </c>
      <c r="I116" s="3">
        <v>5.24</v>
      </c>
      <c r="J116" s="3">
        <v>46.2</v>
      </c>
      <c r="K116" s="3">
        <v>9</v>
      </c>
      <c r="M116" s="3">
        <v>1.83</v>
      </c>
      <c r="N116" s="3">
        <v>8.41</v>
      </c>
      <c r="O116" s="3">
        <v>10.65</v>
      </c>
      <c r="P116" s="3">
        <v>3.68</v>
      </c>
      <c r="Q116" s="3">
        <v>0.56999999999999995</v>
      </c>
      <c r="R116" s="3">
        <v>0.8</v>
      </c>
      <c r="S116" s="3">
        <v>1.21</v>
      </c>
      <c r="T116" s="3">
        <v>0.18</v>
      </c>
      <c r="U116" s="6">
        <f t="shared" si="34"/>
        <v>4.5956284153005464</v>
      </c>
      <c r="W116" s="6">
        <f t="shared" si="35"/>
        <v>51.622002820874464</v>
      </c>
      <c r="X116" s="6">
        <f t="shared" si="25"/>
        <v>135.64516129032259</v>
      </c>
      <c r="Y116" s="6">
        <f t="shared" si="26"/>
        <v>221.87500000000003</v>
      </c>
      <c r="Z116" s="6">
        <f t="shared" si="27"/>
        <v>184</v>
      </c>
      <c r="AA116" s="6">
        <f t="shared" si="28"/>
        <v>46.913580246913575</v>
      </c>
      <c r="AB116" s="6">
        <f t="shared" si="29"/>
        <v>34.782608695652172</v>
      </c>
      <c r="AC116" s="6">
        <f t="shared" si="30"/>
        <v>30.954208237400866</v>
      </c>
      <c r="AD116" s="6">
        <f t="shared" si="36"/>
        <v>10</v>
      </c>
      <c r="AE116" s="6">
        <f t="shared" si="37"/>
        <v>2.6276617310065227</v>
      </c>
    </row>
    <row r="117" spans="1:31" x14ac:dyDescent="0.15">
      <c r="A117" s="38">
        <v>35262</v>
      </c>
      <c r="B117" s="8">
        <f t="shared" si="22"/>
        <v>1996</v>
      </c>
      <c r="C117" s="8">
        <f t="shared" si="23"/>
        <v>7</v>
      </c>
      <c r="D117" s="8">
        <f t="shared" si="24"/>
        <v>16</v>
      </c>
      <c r="E117" s="8" t="s">
        <v>32</v>
      </c>
      <c r="F117" s="8">
        <v>1</v>
      </c>
      <c r="G117">
        <v>4</v>
      </c>
      <c r="H117" s="2" t="s">
        <v>0</v>
      </c>
      <c r="I117" s="3">
        <v>6.26</v>
      </c>
      <c r="J117" s="3">
        <v>106.2</v>
      </c>
      <c r="K117" s="3">
        <v>9.1999999999999993</v>
      </c>
      <c r="M117" s="3">
        <v>4.26</v>
      </c>
      <c r="N117" s="3">
        <v>25.19</v>
      </c>
      <c r="O117" s="3">
        <v>15.94</v>
      </c>
      <c r="P117" s="3">
        <v>9.93</v>
      </c>
      <c r="Q117" s="3">
        <v>1.31</v>
      </c>
      <c r="R117" s="3">
        <v>1.2</v>
      </c>
      <c r="S117" s="3">
        <v>3.55</v>
      </c>
      <c r="T117" s="3">
        <v>0.35</v>
      </c>
      <c r="U117" s="6">
        <f t="shared" si="34"/>
        <v>5.9131455399061039</v>
      </c>
      <c r="W117" s="6">
        <f t="shared" si="35"/>
        <v>120.16925246826516</v>
      </c>
      <c r="X117" s="6">
        <f t="shared" si="25"/>
        <v>406.29032258064518</v>
      </c>
      <c r="Y117" s="6">
        <f t="shared" si="26"/>
        <v>332.08333333333331</v>
      </c>
      <c r="Z117" s="6">
        <f t="shared" si="27"/>
        <v>496.5</v>
      </c>
      <c r="AA117" s="6">
        <f t="shared" si="28"/>
        <v>107.81893004115227</v>
      </c>
      <c r="AB117" s="6">
        <f t="shared" si="29"/>
        <v>52.173913043478258</v>
      </c>
      <c r="AC117" s="6">
        <f t="shared" si="30"/>
        <v>90.816065489895095</v>
      </c>
      <c r="AD117" s="6">
        <f t="shared" si="36"/>
        <v>19.444444444444446</v>
      </c>
      <c r="AE117" s="6">
        <f t="shared" si="37"/>
        <v>3.3809840224140544</v>
      </c>
    </row>
    <row r="118" spans="1:31" x14ac:dyDescent="0.15">
      <c r="A118" s="38">
        <v>35262</v>
      </c>
      <c r="B118" s="8">
        <f t="shared" si="22"/>
        <v>1996</v>
      </c>
      <c r="C118" s="8">
        <f t="shared" si="23"/>
        <v>7</v>
      </c>
      <c r="D118" s="8">
        <f t="shared" si="24"/>
        <v>16</v>
      </c>
      <c r="E118" s="8" t="s">
        <v>32</v>
      </c>
      <c r="F118" s="8">
        <v>3</v>
      </c>
      <c r="G118">
        <v>11</v>
      </c>
      <c r="H118" s="2" t="s">
        <v>2</v>
      </c>
      <c r="I118" s="3">
        <v>5.0999999999999996</v>
      </c>
      <c r="J118" s="3">
        <v>29.1</v>
      </c>
      <c r="K118" s="3">
        <v>8</v>
      </c>
      <c r="M118" s="3">
        <v>1.23</v>
      </c>
      <c r="N118" s="3">
        <v>7.3</v>
      </c>
      <c r="O118" s="3">
        <v>3.71</v>
      </c>
      <c r="P118" s="3">
        <v>1.56</v>
      </c>
      <c r="Q118" s="3">
        <v>0.28000000000000003</v>
      </c>
      <c r="R118" s="3">
        <v>0.34</v>
      </c>
      <c r="S118" s="3">
        <v>1.18</v>
      </c>
      <c r="T118" s="3">
        <v>0.08</v>
      </c>
      <c r="U118" s="6">
        <f t="shared" si="34"/>
        <v>5.9349593495934956</v>
      </c>
      <c r="W118" s="6">
        <f t="shared" si="35"/>
        <v>34.696755994358242</v>
      </c>
      <c r="X118" s="6">
        <f t="shared" si="25"/>
        <v>117.74193548387096</v>
      </c>
      <c r="Y118" s="6">
        <f t="shared" si="26"/>
        <v>77.291666666666657</v>
      </c>
      <c r="Z118" s="6">
        <f t="shared" si="27"/>
        <v>78</v>
      </c>
      <c r="AA118" s="6">
        <f t="shared" si="28"/>
        <v>23.045267489711936</v>
      </c>
      <c r="AB118" s="6">
        <f t="shared" si="29"/>
        <v>14.782608695652176</v>
      </c>
      <c r="AC118" s="6">
        <f t="shared" si="30"/>
        <v>30.186748529035555</v>
      </c>
      <c r="AD118" s="6">
        <f t="shared" si="36"/>
        <v>4.4444444444444446</v>
      </c>
      <c r="AE118" s="6">
        <f t="shared" si="37"/>
        <v>3.3934565958562817</v>
      </c>
    </row>
    <row r="119" spans="1:31" x14ac:dyDescent="0.15">
      <c r="A119" s="38">
        <v>35262</v>
      </c>
      <c r="B119" s="8">
        <f t="shared" si="22"/>
        <v>1996</v>
      </c>
      <c r="C119" s="8">
        <f t="shared" si="23"/>
        <v>7</v>
      </c>
      <c r="D119" s="8">
        <f t="shared" si="24"/>
        <v>16</v>
      </c>
      <c r="E119" s="8" t="s">
        <v>32</v>
      </c>
      <c r="F119" s="8">
        <v>1</v>
      </c>
      <c r="G119">
        <v>4</v>
      </c>
      <c r="H119" s="2" t="s">
        <v>2</v>
      </c>
      <c r="I119" s="3">
        <v>5.74</v>
      </c>
      <c r="J119" s="3">
        <v>72.3</v>
      </c>
      <c r="M119" s="3">
        <v>3.54</v>
      </c>
      <c r="N119" s="3">
        <v>21.47</v>
      </c>
      <c r="O119" s="3">
        <v>10.029999999999999</v>
      </c>
      <c r="P119" s="3">
        <v>7.02</v>
      </c>
      <c r="Q119" s="3">
        <v>1.47</v>
      </c>
      <c r="R119" s="3">
        <v>0.61</v>
      </c>
      <c r="S119" s="3">
        <v>1.1299999999999999</v>
      </c>
      <c r="T119" s="3">
        <v>0.13</v>
      </c>
      <c r="U119" s="6">
        <f t="shared" si="34"/>
        <v>6.0649717514124291</v>
      </c>
      <c r="W119" s="6">
        <f t="shared" si="35"/>
        <v>99.858956276445682</v>
      </c>
      <c r="X119" s="6">
        <f t="shared" si="25"/>
        <v>346.29032258064512</v>
      </c>
      <c r="Y119" s="6">
        <f t="shared" si="26"/>
        <v>208.95833333333334</v>
      </c>
      <c r="Z119" s="6">
        <f t="shared" si="27"/>
        <v>351</v>
      </c>
      <c r="AA119" s="6">
        <f t="shared" si="28"/>
        <v>120.98765432098766</v>
      </c>
      <c r="AB119" s="6">
        <f t="shared" si="29"/>
        <v>26.521739130434785</v>
      </c>
      <c r="AC119" s="6">
        <f t="shared" si="30"/>
        <v>28.907649015093369</v>
      </c>
      <c r="AD119" s="6">
        <f t="shared" si="36"/>
        <v>7.2222222222222223</v>
      </c>
      <c r="AE119" s="6">
        <f t="shared" si="37"/>
        <v>3.4677943320575908</v>
      </c>
    </row>
    <row r="120" spans="1:31" x14ac:dyDescent="0.15">
      <c r="A120" s="38">
        <v>35262</v>
      </c>
      <c r="B120" s="8">
        <f t="shared" si="22"/>
        <v>1996</v>
      </c>
      <c r="C120" s="8">
        <f t="shared" si="23"/>
        <v>7</v>
      </c>
      <c r="D120" s="8">
        <f t="shared" si="24"/>
        <v>16</v>
      </c>
      <c r="E120" s="8" t="s">
        <v>32</v>
      </c>
      <c r="F120" s="8">
        <v>1</v>
      </c>
      <c r="G120">
        <v>4</v>
      </c>
      <c r="H120" s="2" t="s">
        <v>1</v>
      </c>
      <c r="I120" s="3">
        <v>5.69</v>
      </c>
      <c r="J120" s="3">
        <v>73</v>
      </c>
      <c r="K120" s="3">
        <v>8.8000000000000007</v>
      </c>
      <c r="M120" s="3">
        <v>2.41</v>
      </c>
      <c r="N120" s="3">
        <v>21.74</v>
      </c>
      <c r="O120" s="3">
        <v>11.79</v>
      </c>
      <c r="P120" s="3">
        <v>7.69</v>
      </c>
      <c r="Q120" s="3">
        <v>1.42</v>
      </c>
      <c r="R120" s="3">
        <v>0.74</v>
      </c>
      <c r="S120" s="3">
        <v>1.91</v>
      </c>
      <c r="T120" s="3">
        <v>0.1</v>
      </c>
      <c r="U120" s="6">
        <f t="shared" si="34"/>
        <v>9.0207468879668031</v>
      </c>
      <c r="W120" s="6">
        <f t="shared" si="35"/>
        <v>67.983074753173483</v>
      </c>
      <c r="X120" s="6">
        <f t="shared" si="25"/>
        <v>350.64516129032256</v>
      </c>
      <c r="Y120" s="6">
        <f t="shared" si="26"/>
        <v>245.62499999999997</v>
      </c>
      <c r="Z120" s="6">
        <f t="shared" si="27"/>
        <v>384.5</v>
      </c>
      <c r="AA120" s="6">
        <f t="shared" si="28"/>
        <v>116.87242798353908</v>
      </c>
      <c r="AB120" s="6">
        <f t="shared" si="29"/>
        <v>32.173913043478258</v>
      </c>
      <c r="AC120" s="6">
        <f t="shared" si="30"/>
        <v>48.861601432591449</v>
      </c>
      <c r="AD120" s="6">
        <f t="shared" si="36"/>
        <v>5.5555555555555554</v>
      </c>
      <c r="AE120" s="6">
        <f t="shared" si="37"/>
        <v>5.1578302770713425</v>
      </c>
    </row>
    <row r="121" spans="1:31" x14ac:dyDescent="0.15">
      <c r="A121" s="38">
        <v>35262</v>
      </c>
      <c r="B121" s="8">
        <f t="shared" si="22"/>
        <v>1996</v>
      </c>
      <c r="C121" s="8">
        <f t="shared" si="23"/>
        <v>7</v>
      </c>
      <c r="D121" s="8">
        <f t="shared" si="24"/>
        <v>16</v>
      </c>
      <c r="E121" s="8" t="s">
        <v>31</v>
      </c>
      <c r="F121" s="8">
        <v>2</v>
      </c>
      <c r="G121">
        <v>5</v>
      </c>
      <c r="H121" s="2" t="s">
        <v>0</v>
      </c>
      <c r="N121" s="3">
        <v>4.83</v>
      </c>
      <c r="O121" s="3">
        <v>6.07</v>
      </c>
      <c r="P121" s="3">
        <v>3.91</v>
      </c>
      <c r="Q121" s="3">
        <v>0.63</v>
      </c>
      <c r="R121" s="3">
        <v>1</v>
      </c>
      <c r="S121" s="3">
        <v>1.84</v>
      </c>
      <c r="X121" s="6">
        <f t="shared" si="25"/>
        <v>77.903225806451616</v>
      </c>
      <c r="Y121" s="6">
        <f t="shared" si="26"/>
        <v>126.45833333333334</v>
      </c>
      <c r="Z121" s="6">
        <f t="shared" si="27"/>
        <v>195.5</v>
      </c>
      <c r="AA121" s="6">
        <f t="shared" si="28"/>
        <v>51.851851851851848</v>
      </c>
      <c r="AB121" s="6">
        <f t="shared" si="29"/>
        <v>43.478260869565219</v>
      </c>
      <c r="AC121" s="6">
        <f t="shared" si="30"/>
        <v>47.070862113072394</v>
      </c>
    </row>
    <row r="122" spans="1:31" x14ac:dyDescent="0.15">
      <c r="A122" s="38">
        <v>35262</v>
      </c>
      <c r="B122" s="8">
        <f t="shared" si="22"/>
        <v>1996</v>
      </c>
      <c r="C122" s="8">
        <f t="shared" si="23"/>
        <v>7</v>
      </c>
      <c r="D122" s="8">
        <f t="shared" si="24"/>
        <v>16</v>
      </c>
      <c r="E122" s="8" t="s">
        <v>31</v>
      </c>
      <c r="F122" s="8">
        <v>2</v>
      </c>
      <c r="G122">
        <v>5</v>
      </c>
      <c r="H122" s="2" t="s">
        <v>1</v>
      </c>
      <c r="N122" s="3">
        <v>5.36</v>
      </c>
      <c r="O122" s="3">
        <v>5.66</v>
      </c>
      <c r="P122" s="3">
        <v>3.06</v>
      </c>
      <c r="Q122" s="3">
        <v>0.97</v>
      </c>
      <c r="R122" s="3">
        <v>0.97</v>
      </c>
      <c r="S122" s="3">
        <v>1.17</v>
      </c>
      <c r="T122" s="3">
        <v>1.29</v>
      </c>
      <c r="X122" s="6">
        <f t="shared" si="25"/>
        <v>86.451612903225808</v>
      </c>
      <c r="Y122" s="6">
        <f t="shared" si="26"/>
        <v>117.91666666666667</v>
      </c>
      <c r="Z122" s="6">
        <f t="shared" si="27"/>
        <v>153</v>
      </c>
      <c r="AA122" s="6">
        <f t="shared" si="28"/>
        <v>79.835390946502045</v>
      </c>
      <c r="AB122" s="6">
        <f t="shared" si="29"/>
        <v>42.173913043478265</v>
      </c>
      <c r="AC122" s="6">
        <f t="shared" si="30"/>
        <v>29.93092862624712</v>
      </c>
      <c r="AD122" s="6">
        <f t="shared" ref="AD122:AD152" si="38">(T122/18)*1000</f>
        <v>71.666666666666671</v>
      </c>
    </row>
    <row r="123" spans="1:31" x14ac:dyDescent="0.15">
      <c r="A123" s="38">
        <v>35262</v>
      </c>
      <c r="B123" s="8">
        <f t="shared" si="22"/>
        <v>1996</v>
      </c>
      <c r="C123" s="8">
        <f t="shared" si="23"/>
        <v>7</v>
      </c>
      <c r="D123" s="8">
        <f t="shared" si="24"/>
        <v>16</v>
      </c>
      <c r="E123" s="8" t="s">
        <v>31</v>
      </c>
      <c r="F123" s="8">
        <v>3</v>
      </c>
      <c r="G123">
        <v>12</v>
      </c>
      <c r="H123" s="2" t="s">
        <v>0</v>
      </c>
      <c r="I123" s="3">
        <v>5</v>
      </c>
      <c r="J123" s="3">
        <v>43.3</v>
      </c>
      <c r="N123" s="3">
        <v>1.64</v>
      </c>
      <c r="O123" s="3">
        <v>2.79</v>
      </c>
      <c r="P123" s="3">
        <v>1.52</v>
      </c>
      <c r="Q123" s="3">
        <v>0.33</v>
      </c>
      <c r="R123" s="3">
        <v>0.95</v>
      </c>
      <c r="S123" s="3">
        <v>2.85</v>
      </c>
      <c r="T123" s="3">
        <v>0.17</v>
      </c>
      <c r="X123" s="6">
        <f t="shared" si="25"/>
        <v>26.451612903225804</v>
      </c>
      <c r="Y123" s="6">
        <f t="shared" si="26"/>
        <v>58.125</v>
      </c>
      <c r="Z123" s="6">
        <f t="shared" si="27"/>
        <v>76</v>
      </c>
      <c r="AA123" s="6">
        <f t="shared" si="28"/>
        <v>27.160493827160494</v>
      </c>
      <c r="AB123" s="6">
        <f t="shared" si="29"/>
        <v>41.304347826086953</v>
      </c>
      <c r="AC123" s="6">
        <f t="shared" si="30"/>
        <v>72.908672294704516</v>
      </c>
      <c r="AD123" s="6">
        <f t="shared" si="38"/>
        <v>9.4444444444444446</v>
      </c>
    </row>
    <row r="124" spans="1:31" x14ac:dyDescent="0.15">
      <c r="A124" s="38">
        <v>35269</v>
      </c>
      <c r="B124" s="8">
        <f t="shared" si="22"/>
        <v>1996</v>
      </c>
      <c r="C124" s="8">
        <f t="shared" si="23"/>
        <v>7</v>
      </c>
      <c r="D124" s="8">
        <f t="shared" si="24"/>
        <v>23</v>
      </c>
      <c r="E124" s="8" t="s">
        <v>30</v>
      </c>
      <c r="F124" s="8">
        <v>3</v>
      </c>
      <c r="G124">
        <v>9</v>
      </c>
      <c r="H124" s="2" t="s">
        <v>0</v>
      </c>
      <c r="I124" s="3">
        <v>5.94</v>
      </c>
      <c r="J124" s="3">
        <v>130</v>
      </c>
      <c r="M124" s="3">
        <v>2.91</v>
      </c>
      <c r="O124" s="3">
        <v>10.31</v>
      </c>
      <c r="P124" s="3">
        <v>12.87</v>
      </c>
      <c r="Q124" s="3">
        <v>1.74</v>
      </c>
      <c r="R124" s="3">
        <v>0.89</v>
      </c>
      <c r="S124" s="3">
        <v>5.22</v>
      </c>
      <c r="T124" s="3">
        <v>0.31</v>
      </c>
      <c r="U124" s="6">
        <f t="shared" ref="U124:U152" si="39">(N124/M124)</f>
        <v>0</v>
      </c>
      <c r="W124" s="6">
        <f t="shared" ref="W124:W152" si="40">(M124/35.45)*1000</f>
        <v>82.087447108603655</v>
      </c>
      <c r="X124" s="6">
        <f t="shared" si="25"/>
        <v>0</v>
      </c>
      <c r="Y124" s="6">
        <f t="shared" si="26"/>
        <v>214.79166666666669</v>
      </c>
      <c r="Z124" s="6">
        <f t="shared" si="27"/>
        <v>643.5</v>
      </c>
      <c r="AA124" s="6">
        <f t="shared" si="28"/>
        <v>143.20987654320987</v>
      </c>
      <c r="AB124" s="6">
        <f t="shared" si="29"/>
        <v>38.695652173913039</v>
      </c>
      <c r="AC124" s="6">
        <f t="shared" si="30"/>
        <v>133.53798925556407</v>
      </c>
      <c r="AD124" s="6">
        <f t="shared" si="38"/>
        <v>17.222222222222221</v>
      </c>
      <c r="AE124" s="6">
        <f t="shared" ref="AE124:AE152" si="41">(X124/W124)</f>
        <v>0</v>
      </c>
    </row>
    <row r="125" spans="1:31" x14ac:dyDescent="0.15">
      <c r="A125" s="38">
        <v>35269</v>
      </c>
      <c r="B125" s="8">
        <f t="shared" si="22"/>
        <v>1996</v>
      </c>
      <c r="C125" s="8">
        <f t="shared" si="23"/>
        <v>7</v>
      </c>
      <c r="D125" s="8">
        <f t="shared" si="24"/>
        <v>23</v>
      </c>
      <c r="E125" s="8" t="s">
        <v>29</v>
      </c>
      <c r="F125" s="8">
        <v>4</v>
      </c>
      <c r="G125">
        <v>13</v>
      </c>
      <c r="H125" s="2" t="s">
        <v>0</v>
      </c>
      <c r="I125" s="3">
        <v>5.48</v>
      </c>
      <c r="J125" s="3">
        <v>26.8</v>
      </c>
      <c r="K125" s="3">
        <v>7.1</v>
      </c>
      <c r="M125" s="3">
        <v>0.82</v>
      </c>
      <c r="N125" s="11">
        <v>0</v>
      </c>
      <c r="O125" s="3">
        <v>7.12</v>
      </c>
      <c r="P125" s="3">
        <v>1.53</v>
      </c>
      <c r="Q125" s="3">
        <v>0.28000000000000003</v>
      </c>
      <c r="R125" s="3">
        <v>0.48</v>
      </c>
      <c r="S125" s="3">
        <v>0.98</v>
      </c>
      <c r="T125" s="3">
        <v>0.21</v>
      </c>
      <c r="U125" s="6">
        <f t="shared" si="39"/>
        <v>0</v>
      </c>
      <c r="W125" s="6">
        <f t="shared" si="40"/>
        <v>23.131170662905497</v>
      </c>
      <c r="X125" s="6">
        <f t="shared" si="25"/>
        <v>0</v>
      </c>
      <c r="Y125" s="6">
        <f t="shared" si="26"/>
        <v>148.33333333333334</v>
      </c>
      <c r="Z125" s="6">
        <f t="shared" si="27"/>
        <v>76.5</v>
      </c>
      <c r="AA125" s="6">
        <f t="shared" si="28"/>
        <v>23.045267489711936</v>
      </c>
      <c r="AB125" s="6">
        <f t="shared" si="29"/>
        <v>20.869565217391301</v>
      </c>
      <c r="AC125" s="6">
        <f t="shared" si="30"/>
        <v>25.070350473266817</v>
      </c>
      <c r="AD125" s="6">
        <f t="shared" si="38"/>
        <v>11.666666666666666</v>
      </c>
      <c r="AE125" s="6">
        <f t="shared" si="41"/>
        <v>0</v>
      </c>
    </row>
    <row r="126" spans="1:31" x14ac:dyDescent="0.15">
      <c r="A126" s="38">
        <v>35269</v>
      </c>
      <c r="B126" s="8">
        <f t="shared" si="22"/>
        <v>1996</v>
      </c>
      <c r="C126" s="8">
        <f t="shared" si="23"/>
        <v>7</v>
      </c>
      <c r="D126" s="8">
        <f t="shared" si="24"/>
        <v>23</v>
      </c>
      <c r="E126" s="8" t="s">
        <v>30</v>
      </c>
      <c r="F126" s="8">
        <v>4</v>
      </c>
      <c r="G126">
        <v>14</v>
      </c>
      <c r="H126" s="2" t="s">
        <v>2</v>
      </c>
      <c r="I126" s="3">
        <v>6.18</v>
      </c>
      <c r="J126" s="3">
        <v>49.8</v>
      </c>
      <c r="M126" s="3">
        <v>2.52</v>
      </c>
      <c r="N126" s="11">
        <v>0</v>
      </c>
      <c r="O126" s="3">
        <v>7.85</v>
      </c>
      <c r="P126" s="3">
        <v>1.56</v>
      </c>
      <c r="Q126" s="3">
        <v>0.47</v>
      </c>
      <c r="R126" s="3">
        <v>0.64</v>
      </c>
      <c r="S126" s="3">
        <v>2.71</v>
      </c>
      <c r="T126" s="3">
        <v>2.86</v>
      </c>
      <c r="U126" s="6">
        <f t="shared" si="39"/>
        <v>0</v>
      </c>
      <c r="W126" s="6">
        <f t="shared" si="40"/>
        <v>71.08603667136812</v>
      </c>
      <c r="X126" s="6">
        <f t="shared" si="25"/>
        <v>0</v>
      </c>
      <c r="Y126" s="6">
        <f t="shared" si="26"/>
        <v>163.54166666666666</v>
      </c>
      <c r="Z126" s="6">
        <f t="shared" si="27"/>
        <v>78</v>
      </c>
      <c r="AA126" s="6">
        <f t="shared" si="28"/>
        <v>38.68312757201646</v>
      </c>
      <c r="AB126" s="6">
        <f t="shared" si="29"/>
        <v>27.826086956521742</v>
      </c>
      <c r="AC126" s="6">
        <f t="shared" si="30"/>
        <v>69.327193655666406</v>
      </c>
      <c r="AD126" s="6">
        <f t="shared" si="38"/>
        <v>158.88888888888889</v>
      </c>
      <c r="AE126" s="6">
        <f t="shared" si="41"/>
        <v>0</v>
      </c>
    </row>
    <row r="127" spans="1:31" x14ac:dyDescent="0.15">
      <c r="A127" s="38">
        <v>35269</v>
      </c>
      <c r="B127" s="8">
        <f t="shared" si="22"/>
        <v>1996</v>
      </c>
      <c r="C127" s="8">
        <f t="shared" si="23"/>
        <v>7</v>
      </c>
      <c r="D127" s="8">
        <f t="shared" si="24"/>
        <v>23</v>
      </c>
      <c r="E127" s="8" t="s">
        <v>30</v>
      </c>
      <c r="F127" s="8">
        <v>4</v>
      </c>
      <c r="G127">
        <v>14</v>
      </c>
      <c r="H127" s="2" t="s">
        <v>1</v>
      </c>
      <c r="M127" s="3">
        <v>6.39</v>
      </c>
      <c r="N127" s="11">
        <v>0</v>
      </c>
      <c r="O127" s="3">
        <v>4.3499999999999996</v>
      </c>
      <c r="P127" s="3">
        <v>1.95</v>
      </c>
      <c r="Q127" s="3">
        <v>0.6</v>
      </c>
      <c r="R127" s="3">
        <v>0.81</v>
      </c>
      <c r="S127" s="3">
        <v>2.41</v>
      </c>
      <c r="T127" s="3">
        <v>0.27</v>
      </c>
      <c r="U127" s="6">
        <f t="shared" si="39"/>
        <v>0</v>
      </c>
      <c r="W127" s="6">
        <f t="shared" si="40"/>
        <v>180.25387870239774</v>
      </c>
      <c r="X127" s="6">
        <f t="shared" si="25"/>
        <v>0</v>
      </c>
      <c r="Y127" s="6">
        <f t="shared" si="26"/>
        <v>90.625</v>
      </c>
      <c r="Z127" s="6">
        <f t="shared" si="27"/>
        <v>97.5</v>
      </c>
      <c r="AA127" s="6">
        <f t="shared" si="28"/>
        <v>49.382716049382715</v>
      </c>
      <c r="AB127" s="6">
        <f t="shared" si="29"/>
        <v>35.217391304347828</v>
      </c>
      <c r="AC127" s="6">
        <f t="shared" si="30"/>
        <v>61.652596572013302</v>
      </c>
      <c r="AD127" s="6">
        <f t="shared" si="38"/>
        <v>15.000000000000002</v>
      </c>
      <c r="AE127" s="6">
        <f t="shared" si="41"/>
        <v>0</v>
      </c>
    </row>
    <row r="128" spans="1:31" x14ac:dyDescent="0.15">
      <c r="A128" s="38">
        <v>35269</v>
      </c>
      <c r="B128" s="8">
        <f t="shared" si="22"/>
        <v>1996</v>
      </c>
      <c r="C128" s="8">
        <f t="shared" si="23"/>
        <v>7</v>
      </c>
      <c r="D128" s="8">
        <f t="shared" si="24"/>
        <v>23</v>
      </c>
      <c r="E128" s="8" t="s">
        <v>31</v>
      </c>
      <c r="F128" s="8">
        <v>4</v>
      </c>
      <c r="G128">
        <v>15</v>
      </c>
      <c r="H128" s="2" t="s">
        <v>2</v>
      </c>
      <c r="I128" s="3">
        <v>4.99</v>
      </c>
      <c r="J128" s="3">
        <v>54.5</v>
      </c>
      <c r="M128" s="3">
        <v>7.49</v>
      </c>
      <c r="N128" s="3">
        <v>4.16</v>
      </c>
      <c r="O128" s="3">
        <v>3.4</v>
      </c>
      <c r="P128" s="3">
        <v>3.7</v>
      </c>
      <c r="Q128" s="3">
        <v>0.52</v>
      </c>
      <c r="R128" s="3">
        <v>0.97</v>
      </c>
      <c r="S128" s="3">
        <v>1.1599999999999999</v>
      </c>
      <c r="T128" s="3">
        <v>0.48</v>
      </c>
      <c r="U128" s="6">
        <f t="shared" si="39"/>
        <v>0.55540720961281709</v>
      </c>
      <c r="W128" s="6">
        <f t="shared" si="40"/>
        <v>211.28349788434414</v>
      </c>
      <c r="X128" s="6">
        <f t="shared" si="25"/>
        <v>67.096774193548384</v>
      </c>
      <c r="Y128" s="6">
        <f t="shared" si="26"/>
        <v>70.833333333333329</v>
      </c>
      <c r="Z128" s="6">
        <f t="shared" si="27"/>
        <v>185</v>
      </c>
      <c r="AA128" s="6">
        <f t="shared" si="28"/>
        <v>42.798353909465021</v>
      </c>
      <c r="AB128" s="6">
        <f t="shared" si="29"/>
        <v>42.173913043478265</v>
      </c>
      <c r="AC128" s="6">
        <f t="shared" si="30"/>
        <v>29.675108723458681</v>
      </c>
      <c r="AD128" s="6">
        <f t="shared" si="38"/>
        <v>26.666666666666664</v>
      </c>
      <c r="AE128" s="6">
        <f t="shared" si="41"/>
        <v>0.31756750936732847</v>
      </c>
    </row>
    <row r="129" spans="1:31" x14ac:dyDescent="0.15">
      <c r="A129" s="38">
        <v>35269</v>
      </c>
      <c r="B129" s="8">
        <f t="shared" si="22"/>
        <v>1996</v>
      </c>
      <c r="C129" s="8">
        <f t="shared" si="23"/>
        <v>7</v>
      </c>
      <c r="D129" s="8">
        <f t="shared" si="24"/>
        <v>23</v>
      </c>
      <c r="E129" s="8" t="s">
        <v>31</v>
      </c>
      <c r="F129" s="8">
        <v>3</v>
      </c>
      <c r="G129">
        <v>12</v>
      </c>
      <c r="H129" s="2" t="s">
        <v>0</v>
      </c>
      <c r="I129" s="3">
        <v>5.08</v>
      </c>
      <c r="J129" s="3">
        <v>37.4</v>
      </c>
      <c r="K129" s="3">
        <v>11.6</v>
      </c>
      <c r="M129" s="3">
        <v>3.46</v>
      </c>
      <c r="N129" s="3">
        <v>1.99</v>
      </c>
      <c r="O129" s="3">
        <v>3.51</v>
      </c>
      <c r="P129" s="3">
        <v>1.29</v>
      </c>
      <c r="Q129" s="3">
        <v>0.32</v>
      </c>
      <c r="R129" s="3">
        <v>0.78</v>
      </c>
      <c r="S129" s="3">
        <v>2.72</v>
      </c>
      <c r="T129" s="3">
        <v>0.12</v>
      </c>
      <c r="U129" s="6">
        <f t="shared" si="39"/>
        <v>0.57514450867052025</v>
      </c>
      <c r="W129" s="6">
        <f t="shared" si="40"/>
        <v>97.602256699576856</v>
      </c>
      <c r="X129" s="6">
        <f t="shared" si="25"/>
        <v>32.096774193548384</v>
      </c>
      <c r="Y129" s="6">
        <f t="shared" si="26"/>
        <v>73.125</v>
      </c>
      <c r="Z129" s="6">
        <f t="shared" si="27"/>
        <v>64.5</v>
      </c>
      <c r="AA129" s="6">
        <f t="shared" si="28"/>
        <v>26.337448559670783</v>
      </c>
      <c r="AB129" s="6">
        <f t="shared" si="29"/>
        <v>33.913043478260875</v>
      </c>
      <c r="AC129" s="6">
        <f t="shared" si="30"/>
        <v>69.583013558454851</v>
      </c>
      <c r="AD129" s="6">
        <f t="shared" si="38"/>
        <v>6.6666666666666661</v>
      </c>
      <c r="AE129" s="6">
        <f t="shared" si="41"/>
        <v>0.32885278761887005</v>
      </c>
    </row>
    <row r="130" spans="1:31" x14ac:dyDescent="0.15">
      <c r="A130" s="38">
        <v>35269</v>
      </c>
      <c r="B130" s="8">
        <f t="shared" si="22"/>
        <v>1996</v>
      </c>
      <c r="C130" s="8">
        <f t="shared" si="23"/>
        <v>7</v>
      </c>
      <c r="D130" s="8">
        <f t="shared" si="24"/>
        <v>23</v>
      </c>
      <c r="E130" s="8" t="s">
        <v>31</v>
      </c>
      <c r="F130" s="8">
        <v>2</v>
      </c>
      <c r="G130">
        <v>5</v>
      </c>
      <c r="H130" s="2" t="s">
        <v>1</v>
      </c>
      <c r="I130" s="3">
        <v>5.4</v>
      </c>
      <c r="J130" s="3">
        <v>46</v>
      </c>
      <c r="M130" s="3">
        <v>3.67</v>
      </c>
      <c r="N130" s="3">
        <v>4.25</v>
      </c>
      <c r="O130" s="3">
        <v>5.72</v>
      </c>
      <c r="P130" s="3">
        <v>2.75</v>
      </c>
      <c r="Q130" s="3">
        <v>1.02</v>
      </c>
      <c r="R130" s="3">
        <v>0.83</v>
      </c>
      <c r="S130" s="3">
        <v>0.93</v>
      </c>
      <c r="T130" s="3">
        <v>0.08</v>
      </c>
      <c r="U130" s="6">
        <f t="shared" si="39"/>
        <v>1.1580381471389647</v>
      </c>
      <c r="W130" s="6">
        <f t="shared" si="40"/>
        <v>103.52609308885754</v>
      </c>
      <c r="X130" s="6">
        <f t="shared" si="25"/>
        <v>68.548387096774192</v>
      </c>
      <c r="Y130" s="6">
        <f t="shared" si="26"/>
        <v>119.16666666666666</v>
      </c>
      <c r="Z130" s="6">
        <f t="shared" si="27"/>
        <v>137.5</v>
      </c>
      <c r="AA130" s="6">
        <f t="shared" si="28"/>
        <v>83.950617283950621</v>
      </c>
      <c r="AB130" s="6">
        <f t="shared" si="29"/>
        <v>36.086956521739125</v>
      </c>
      <c r="AC130" s="6">
        <f t="shared" si="30"/>
        <v>23.791250959324632</v>
      </c>
      <c r="AD130" s="6">
        <f t="shared" si="38"/>
        <v>4.4444444444444446</v>
      </c>
      <c r="AE130" s="6">
        <f t="shared" si="41"/>
        <v>0.66213632767864994</v>
      </c>
    </row>
    <row r="131" spans="1:31" x14ac:dyDescent="0.15">
      <c r="A131" s="38">
        <v>35269</v>
      </c>
      <c r="B131" s="8">
        <f t="shared" si="22"/>
        <v>1996</v>
      </c>
      <c r="C131" s="8">
        <f t="shared" si="23"/>
        <v>7</v>
      </c>
      <c r="D131" s="8">
        <f t="shared" si="24"/>
        <v>23</v>
      </c>
      <c r="E131" s="8" t="s">
        <v>30</v>
      </c>
      <c r="F131" s="8">
        <v>1</v>
      </c>
      <c r="G131">
        <v>2</v>
      </c>
      <c r="H131" s="2" t="s">
        <v>2</v>
      </c>
      <c r="M131" s="3">
        <v>4.8499999999999996</v>
      </c>
      <c r="N131" s="3">
        <v>6.33</v>
      </c>
      <c r="O131" s="3">
        <v>5.6</v>
      </c>
      <c r="P131" s="3">
        <v>3.23</v>
      </c>
      <c r="Q131" s="3">
        <v>0.74</v>
      </c>
      <c r="R131" s="3">
        <v>0.8</v>
      </c>
      <c r="S131" s="3">
        <v>2.71</v>
      </c>
      <c r="T131" s="3">
        <v>0.52</v>
      </c>
      <c r="U131" s="6">
        <f t="shared" si="39"/>
        <v>1.3051546391752578</v>
      </c>
      <c r="W131" s="6">
        <f t="shared" si="40"/>
        <v>136.81241184767276</v>
      </c>
      <c r="X131" s="6">
        <f t="shared" si="25"/>
        <v>102.09677419354838</v>
      </c>
      <c r="Y131" s="6">
        <f t="shared" si="26"/>
        <v>116.66666666666666</v>
      </c>
      <c r="Z131" s="6">
        <f t="shared" si="27"/>
        <v>161.5</v>
      </c>
      <c r="AA131" s="6">
        <f t="shared" si="28"/>
        <v>60.905349794238681</v>
      </c>
      <c r="AB131" s="6">
        <f t="shared" si="29"/>
        <v>34.782608695652172</v>
      </c>
      <c r="AC131" s="6">
        <f t="shared" si="30"/>
        <v>69.327193655666406</v>
      </c>
      <c r="AD131" s="6">
        <f t="shared" si="38"/>
        <v>28.888888888888889</v>
      </c>
      <c r="AE131" s="6">
        <f t="shared" si="41"/>
        <v>0.74625374127036925</v>
      </c>
    </row>
    <row r="132" spans="1:31" x14ac:dyDescent="0.15">
      <c r="A132" s="38">
        <v>35269</v>
      </c>
      <c r="B132" s="8">
        <f t="shared" si="22"/>
        <v>1996</v>
      </c>
      <c r="C132" s="8">
        <f t="shared" si="23"/>
        <v>7</v>
      </c>
      <c r="D132" s="8">
        <f t="shared" si="24"/>
        <v>23</v>
      </c>
      <c r="E132" s="8" t="s">
        <v>31</v>
      </c>
      <c r="F132" s="8">
        <v>1</v>
      </c>
      <c r="G132">
        <v>3</v>
      </c>
      <c r="H132" s="2" t="s">
        <v>0</v>
      </c>
      <c r="M132" s="3">
        <v>3.83</v>
      </c>
      <c r="N132" s="3">
        <v>5.05</v>
      </c>
      <c r="O132" s="3">
        <v>6.8</v>
      </c>
      <c r="P132" s="3">
        <v>2.84</v>
      </c>
      <c r="Q132" s="3">
        <v>0.49</v>
      </c>
      <c r="R132" s="3">
        <v>0.77</v>
      </c>
      <c r="S132" s="3">
        <v>3.07</v>
      </c>
      <c r="U132" s="6">
        <f t="shared" si="39"/>
        <v>1.3185378590078329</v>
      </c>
      <c r="W132" s="6">
        <f t="shared" si="40"/>
        <v>108.0394922425952</v>
      </c>
      <c r="X132" s="6">
        <f t="shared" si="25"/>
        <v>81.451612903225808</v>
      </c>
      <c r="Y132" s="6">
        <f t="shared" si="26"/>
        <v>141.66666666666666</v>
      </c>
      <c r="Z132" s="6">
        <f t="shared" si="27"/>
        <v>142</v>
      </c>
      <c r="AA132" s="6">
        <f t="shared" si="28"/>
        <v>40.329218106995881</v>
      </c>
      <c r="AB132" s="6">
        <f t="shared" si="29"/>
        <v>33.478260869565219</v>
      </c>
      <c r="AC132" s="6">
        <f t="shared" si="30"/>
        <v>78.536710156050134</v>
      </c>
      <c r="AD132" s="6">
        <f t="shared" si="38"/>
        <v>0</v>
      </c>
      <c r="AE132" s="6">
        <f t="shared" si="41"/>
        <v>0.75390592099722065</v>
      </c>
    </row>
    <row r="133" spans="1:31" x14ac:dyDescent="0.15">
      <c r="A133" s="38">
        <v>35269</v>
      </c>
      <c r="B133" s="8">
        <f t="shared" si="22"/>
        <v>1996</v>
      </c>
      <c r="C133" s="8">
        <f t="shared" si="23"/>
        <v>7</v>
      </c>
      <c r="D133" s="8">
        <f t="shared" si="24"/>
        <v>23</v>
      </c>
      <c r="E133" s="8" t="s">
        <v>32</v>
      </c>
      <c r="F133" s="8">
        <v>2</v>
      </c>
      <c r="G133">
        <v>8</v>
      </c>
      <c r="H133" s="2" t="s">
        <v>1</v>
      </c>
      <c r="I133" s="3">
        <v>5.39</v>
      </c>
      <c r="J133" s="3">
        <v>33.6</v>
      </c>
      <c r="K133" s="3">
        <v>6.6</v>
      </c>
      <c r="M133" s="3">
        <v>1.7</v>
      </c>
      <c r="N133" s="3">
        <v>2.35</v>
      </c>
      <c r="O133" s="3">
        <v>6.1</v>
      </c>
      <c r="P133" s="3">
        <v>2.44</v>
      </c>
      <c r="Q133" s="3">
        <v>0.4</v>
      </c>
      <c r="R133" s="3">
        <v>0.6</v>
      </c>
      <c r="S133" s="3">
        <v>1.22</v>
      </c>
      <c r="T133" s="3">
        <v>0.12</v>
      </c>
      <c r="U133" s="6">
        <f t="shared" si="39"/>
        <v>1.3823529411764708</v>
      </c>
      <c r="W133" s="6">
        <f t="shared" si="40"/>
        <v>47.954866008462616</v>
      </c>
      <c r="X133" s="6">
        <f t="shared" si="25"/>
        <v>37.903225806451616</v>
      </c>
      <c r="Y133" s="6">
        <f t="shared" si="26"/>
        <v>127.08333333333333</v>
      </c>
      <c r="Z133" s="6">
        <f t="shared" si="27"/>
        <v>122</v>
      </c>
      <c r="AA133" s="6">
        <f t="shared" si="28"/>
        <v>32.921810699588477</v>
      </c>
      <c r="AB133" s="6">
        <f t="shared" si="29"/>
        <v>26.086956521739129</v>
      </c>
      <c r="AC133" s="6">
        <f t="shared" si="30"/>
        <v>31.210028140189301</v>
      </c>
      <c r="AD133" s="6">
        <f t="shared" si="38"/>
        <v>6.6666666666666661</v>
      </c>
      <c r="AE133" s="6">
        <f t="shared" si="41"/>
        <v>0.79039373814041758</v>
      </c>
    </row>
    <row r="134" spans="1:31" x14ac:dyDescent="0.15">
      <c r="A134" s="38">
        <v>35269</v>
      </c>
      <c r="B134" s="8">
        <f t="shared" si="22"/>
        <v>1996</v>
      </c>
      <c r="C134" s="8">
        <f t="shared" si="23"/>
        <v>7</v>
      </c>
      <c r="D134" s="8">
        <f t="shared" si="24"/>
        <v>23</v>
      </c>
      <c r="E134" s="8" t="s">
        <v>30</v>
      </c>
      <c r="F134" s="8">
        <v>4</v>
      </c>
      <c r="G134">
        <v>14</v>
      </c>
      <c r="H134" s="2" t="s">
        <v>0</v>
      </c>
      <c r="M134" s="3">
        <v>3.23</v>
      </c>
      <c r="N134" s="3">
        <v>4.47</v>
      </c>
      <c r="O134" s="3">
        <v>6.66</v>
      </c>
      <c r="P134" s="3">
        <v>0.25</v>
      </c>
      <c r="Q134" s="3">
        <v>0.79</v>
      </c>
      <c r="R134" s="3">
        <v>0.63</v>
      </c>
      <c r="S134" s="3">
        <v>3.21</v>
      </c>
      <c r="T134" s="3">
        <v>1.35</v>
      </c>
      <c r="U134" s="6">
        <f t="shared" si="39"/>
        <v>1.3839009287925697</v>
      </c>
      <c r="W134" s="6">
        <f t="shared" si="40"/>
        <v>91.114245416078973</v>
      </c>
      <c r="X134" s="6">
        <f t="shared" si="25"/>
        <v>72.096774193548384</v>
      </c>
      <c r="Y134" s="6">
        <f t="shared" si="26"/>
        <v>138.75</v>
      </c>
      <c r="Z134" s="6">
        <f t="shared" si="27"/>
        <v>12.5</v>
      </c>
      <c r="AA134" s="6">
        <f t="shared" si="28"/>
        <v>65.020576131687235</v>
      </c>
      <c r="AB134" s="6">
        <f t="shared" si="29"/>
        <v>27.391304347826086</v>
      </c>
      <c r="AC134" s="6">
        <f t="shared" si="30"/>
        <v>82.118188795088258</v>
      </c>
      <c r="AD134" s="6">
        <f t="shared" si="38"/>
        <v>75.000000000000014</v>
      </c>
      <c r="AE134" s="6">
        <f t="shared" si="41"/>
        <v>0.79127883751123551</v>
      </c>
    </row>
    <row r="135" spans="1:31" x14ac:dyDescent="0.15">
      <c r="A135" s="38">
        <v>35269</v>
      </c>
      <c r="B135" s="8">
        <f t="shared" si="22"/>
        <v>1996</v>
      </c>
      <c r="C135" s="8">
        <f t="shared" si="23"/>
        <v>7</v>
      </c>
      <c r="D135" s="8">
        <f t="shared" si="24"/>
        <v>23</v>
      </c>
      <c r="E135" s="8" t="s">
        <v>29</v>
      </c>
      <c r="F135" s="8">
        <v>3</v>
      </c>
      <c r="G135">
        <v>10</v>
      </c>
      <c r="H135" s="2" t="s">
        <v>0</v>
      </c>
      <c r="M135" s="3">
        <v>4.4400000000000004</v>
      </c>
      <c r="N135" s="3">
        <v>6.95</v>
      </c>
      <c r="O135" s="3">
        <v>5.01</v>
      </c>
      <c r="P135" s="3">
        <v>2.5099999999999998</v>
      </c>
      <c r="Q135" s="3">
        <v>1.04</v>
      </c>
      <c r="R135" s="3">
        <v>0.82</v>
      </c>
      <c r="S135" s="3">
        <v>1.6</v>
      </c>
      <c r="U135" s="6">
        <f t="shared" si="39"/>
        <v>1.5653153153153152</v>
      </c>
      <c r="W135" s="6">
        <f t="shared" si="40"/>
        <v>125.24682651622001</v>
      </c>
      <c r="X135" s="6">
        <f t="shared" si="25"/>
        <v>112.0967741935484</v>
      </c>
      <c r="Y135" s="6">
        <f t="shared" si="26"/>
        <v>104.375</v>
      </c>
      <c r="Z135" s="6">
        <f t="shared" si="27"/>
        <v>125.5</v>
      </c>
      <c r="AA135" s="6">
        <f t="shared" si="28"/>
        <v>85.596707818930042</v>
      </c>
      <c r="AB135" s="6">
        <f t="shared" si="29"/>
        <v>35.652173913043477</v>
      </c>
      <c r="AC135" s="6">
        <f t="shared" si="30"/>
        <v>40.931184446149913</v>
      </c>
      <c r="AD135" s="6">
        <f t="shared" si="38"/>
        <v>0</v>
      </c>
      <c r="AE135" s="6">
        <f t="shared" si="41"/>
        <v>0.89500690206335387</v>
      </c>
    </row>
    <row r="136" spans="1:31" x14ac:dyDescent="0.15">
      <c r="A136" s="38">
        <v>35269</v>
      </c>
      <c r="B136" s="8">
        <f t="shared" si="22"/>
        <v>1996</v>
      </c>
      <c r="C136" s="8">
        <f t="shared" si="23"/>
        <v>7</v>
      </c>
      <c r="D136" s="8">
        <f t="shared" si="24"/>
        <v>23</v>
      </c>
      <c r="E136" s="8" t="s">
        <v>31</v>
      </c>
      <c r="F136" s="8">
        <v>3</v>
      </c>
      <c r="G136">
        <v>12</v>
      </c>
      <c r="H136" s="2" t="s">
        <v>1</v>
      </c>
      <c r="I136" s="3">
        <v>5.31</v>
      </c>
      <c r="J136" s="3">
        <v>33.200000000000003</v>
      </c>
      <c r="K136" s="3">
        <v>8.6</v>
      </c>
      <c r="M136" s="3">
        <v>1.7</v>
      </c>
      <c r="N136" s="3">
        <v>2.88</v>
      </c>
      <c r="O136" s="3">
        <v>6.07</v>
      </c>
      <c r="P136" s="3">
        <v>0.98</v>
      </c>
      <c r="Q136" s="3">
        <v>0.56999999999999995</v>
      </c>
      <c r="R136" s="3">
        <v>0.56999999999999995</v>
      </c>
      <c r="S136" s="3">
        <v>2.1800000000000002</v>
      </c>
      <c r="T136" s="3">
        <v>0.15</v>
      </c>
      <c r="U136" s="6">
        <f t="shared" si="39"/>
        <v>1.6941176470588235</v>
      </c>
      <c r="W136" s="6">
        <f t="shared" si="40"/>
        <v>47.954866008462616</v>
      </c>
      <c r="X136" s="6">
        <f t="shared" si="25"/>
        <v>46.451612903225801</v>
      </c>
      <c r="Y136" s="6">
        <f t="shared" si="26"/>
        <v>126.45833333333334</v>
      </c>
      <c r="Z136" s="6">
        <f t="shared" si="27"/>
        <v>49</v>
      </c>
      <c r="AA136" s="6">
        <f t="shared" si="28"/>
        <v>46.913580246913575</v>
      </c>
      <c r="AB136" s="6">
        <f t="shared" si="29"/>
        <v>24.782608695652172</v>
      </c>
      <c r="AC136" s="6">
        <f t="shared" si="30"/>
        <v>55.768738807879252</v>
      </c>
      <c r="AD136" s="6">
        <f t="shared" si="38"/>
        <v>8.3333333333333339</v>
      </c>
      <c r="AE136" s="6">
        <f t="shared" si="41"/>
        <v>0.96865275142314988</v>
      </c>
    </row>
    <row r="137" spans="1:31" x14ac:dyDescent="0.15">
      <c r="A137" s="38">
        <v>35269</v>
      </c>
      <c r="B137" s="8">
        <f t="shared" si="22"/>
        <v>1996</v>
      </c>
      <c r="C137" s="8">
        <f t="shared" si="23"/>
        <v>7</v>
      </c>
      <c r="D137" s="8">
        <f t="shared" si="24"/>
        <v>23</v>
      </c>
      <c r="E137" s="8" t="s">
        <v>32</v>
      </c>
      <c r="F137" s="8">
        <v>3</v>
      </c>
      <c r="G137">
        <v>11</v>
      </c>
      <c r="H137" s="2" t="s">
        <v>1</v>
      </c>
      <c r="I137" s="3">
        <v>5.25</v>
      </c>
      <c r="J137" s="3">
        <v>28.9</v>
      </c>
      <c r="M137" s="3">
        <v>1.31</v>
      </c>
      <c r="N137" s="3">
        <v>2.97</v>
      </c>
      <c r="O137" s="3">
        <v>5.13</v>
      </c>
      <c r="P137" s="3">
        <v>1.45</v>
      </c>
      <c r="Q137" s="3">
        <v>0.53</v>
      </c>
      <c r="R137" s="3">
        <v>0.54</v>
      </c>
      <c r="S137" s="3">
        <v>0.81</v>
      </c>
      <c r="T137" s="3">
        <v>0.08</v>
      </c>
      <c r="U137" s="6">
        <f t="shared" si="39"/>
        <v>2.2671755725190841</v>
      </c>
      <c r="W137" s="6">
        <f t="shared" si="40"/>
        <v>36.953455571227074</v>
      </c>
      <c r="X137" s="6">
        <f t="shared" si="25"/>
        <v>47.903225806451616</v>
      </c>
      <c r="Y137" s="6">
        <f t="shared" si="26"/>
        <v>106.875</v>
      </c>
      <c r="Z137" s="6">
        <f t="shared" si="27"/>
        <v>72.5</v>
      </c>
      <c r="AA137" s="6">
        <f t="shared" si="28"/>
        <v>43.621399176954732</v>
      </c>
      <c r="AB137" s="6">
        <f t="shared" si="29"/>
        <v>23.478260869565219</v>
      </c>
      <c r="AC137" s="6">
        <f t="shared" si="30"/>
        <v>20.721412125863392</v>
      </c>
      <c r="AD137" s="6">
        <f t="shared" si="38"/>
        <v>4.4444444444444446</v>
      </c>
      <c r="AE137" s="6">
        <f t="shared" si="41"/>
        <v>1.2963124846097023</v>
      </c>
    </row>
    <row r="138" spans="1:31" x14ac:dyDescent="0.15">
      <c r="A138" s="38">
        <v>35269</v>
      </c>
      <c r="B138" s="8">
        <f t="shared" ref="B138:B201" si="42">YEAR(A138)</f>
        <v>1996</v>
      </c>
      <c r="C138" s="8">
        <f t="shared" ref="C138:C201" si="43">MONTH(A138)</f>
        <v>7</v>
      </c>
      <c r="D138" s="8">
        <f t="shared" ref="D138:D201" si="44">DAY(A138)</f>
        <v>23</v>
      </c>
      <c r="E138" s="8" t="s">
        <v>30</v>
      </c>
      <c r="F138" s="8">
        <v>1</v>
      </c>
      <c r="G138">
        <v>2</v>
      </c>
      <c r="H138" s="2" t="s">
        <v>1</v>
      </c>
      <c r="M138" s="3">
        <v>4.4000000000000004</v>
      </c>
      <c r="N138" s="3">
        <v>11.24</v>
      </c>
      <c r="O138" s="3">
        <v>6.28</v>
      </c>
      <c r="P138" s="3">
        <v>4.03</v>
      </c>
      <c r="Q138" s="3">
        <v>0.81</v>
      </c>
      <c r="R138" s="3">
        <v>1.31</v>
      </c>
      <c r="S138" s="3">
        <v>2.64</v>
      </c>
      <c r="T138" s="3">
        <v>0.18</v>
      </c>
      <c r="U138" s="6">
        <f t="shared" si="39"/>
        <v>2.5545454545454542</v>
      </c>
      <c r="W138" s="6">
        <f t="shared" si="40"/>
        <v>124.11847672778562</v>
      </c>
      <c r="X138" s="6">
        <f t="shared" ref="X138:X201" si="45">(N138/62)*1000</f>
        <v>181.29032258064518</v>
      </c>
      <c r="Y138" s="6">
        <f t="shared" ref="Y138:Y201" si="46">(O138/96)*1000*2</f>
        <v>130.83333333333334</v>
      </c>
      <c r="Z138" s="6">
        <f t="shared" ref="Z138:Z201" si="47">(P138/40)*1000*2</f>
        <v>201.5</v>
      </c>
      <c r="AA138" s="6">
        <f t="shared" ref="AA138:AA201" si="48">(Q138/24.3)*1000*2</f>
        <v>66.666666666666671</v>
      </c>
      <c r="AB138" s="6">
        <f t="shared" ref="AB138:AB201" si="49">(R138/23)*1000</f>
        <v>56.956521739130437</v>
      </c>
      <c r="AC138" s="6">
        <f t="shared" ref="AC138:AC201" si="50">(S138/39.09)*1000</f>
        <v>67.536454336147358</v>
      </c>
      <c r="AD138" s="6">
        <f t="shared" si="38"/>
        <v>10</v>
      </c>
      <c r="AE138" s="6">
        <f t="shared" si="41"/>
        <v>1.4606231671554253</v>
      </c>
    </row>
    <row r="139" spans="1:31" x14ac:dyDescent="0.15">
      <c r="A139" s="38">
        <v>35269</v>
      </c>
      <c r="B139" s="8">
        <f t="shared" si="42"/>
        <v>1996</v>
      </c>
      <c r="C139" s="8">
        <f t="shared" si="43"/>
        <v>7</v>
      </c>
      <c r="D139" s="8">
        <f t="shared" si="44"/>
        <v>23</v>
      </c>
      <c r="E139" s="8" t="s">
        <v>29</v>
      </c>
      <c r="F139" s="8">
        <v>1</v>
      </c>
      <c r="G139">
        <v>1</v>
      </c>
      <c r="H139" s="2" t="s">
        <v>1</v>
      </c>
      <c r="M139" s="3">
        <v>4.24</v>
      </c>
      <c r="N139" s="3">
        <v>13.06</v>
      </c>
      <c r="O139" s="3">
        <v>5.43</v>
      </c>
      <c r="P139" s="3">
        <v>3.58</v>
      </c>
      <c r="Q139" s="3">
        <v>0.62</v>
      </c>
      <c r="R139" s="3">
        <v>0.87</v>
      </c>
      <c r="S139" s="3">
        <v>3.49</v>
      </c>
      <c r="T139" s="3">
        <v>0.24</v>
      </c>
      <c r="U139" s="6">
        <f t="shared" si="39"/>
        <v>3.0801886792452828</v>
      </c>
      <c r="W139" s="6">
        <f t="shared" si="40"/>
        <v>119.60507757404795</v>
      </c>
      <c r="X139" s="6">
        <f t="shared" si="45"/>
        <v>210.64516129032259</v>
      </c>
      <c r="Y139" s="6">
        <f t="shared" si="46"/>
        <v>113.12499999999999</v>
      </c>
      <c r="Z139" s="6">
        <f t="shared" si="47"/>
        <v>179</v>
      </c>
      <c r="AA139" s="6">
        <f t="shared" si="48"/>
        <v>51.028806584362137</v>
      </c>
      <c r="AB139" s="6">
        <f t="shared" si="49"/>
        <v>37.826086956521742</v>
      </c>
      <c r="AC139" s="6">
        <f t="shared" si="50"/>
        <v>89.281146073164493</v>
      </c>
      <c r="AD139" s="6">
        <f t="shared" si="38"/>
        <v>13.333333333333332</v>
      </c>
      <c r="AE139" s="6">
        <f t="shared" si="41"/>
        <v>1.7611723980523433</v>
      </c>
    </row>
    <row r="140" spans="1:31" x14ac:dyDescent="0.15">
      <c r="A140" s="38">
        <v>35269</v>
      </c>
      <c r="B140" s="8">
        <f t="shared" si="42"/>
        <v>1996</v>
      </c>
      <c r="C140" s="8">
        <f t="shared" si="43"/>
        <v>7</v>
      </c>
      <c r="D140" s="8">
        <f t="shared" si="44"/>
        <v>23</v>
      </c>
      <c r="E140" s="8" t="s">
        <v>32</v>
      </c>
      <c r="F140" s="8">
        <v>3</v>
      </c>
      <c r="G140">
        <v>11</v>
      </c>
      <c r="H140" s="2" t="s">
        <v>0</v>
      </c>
      <c r="M140" s="3">
        <v>2.15</v>
      </c>
      <c r="N140" s="3">
        <v>7.84</v>
      </c>
      <c r="O140" s="3">
        <v>6.01</v>
      </c>
      <c r="P140" s="3">
        <v>1.7</v>
      </c>
      <c r="Q140" s="3">
        <v>0.46</v>
      </c>
      <c r="R140" s="3">
        <v>0.51</v>
      </c>
      <c r="S140" s="3">
        <v>1.61</v>
      </c>
      <c r="T140" s="3">
        <v>0.17</v>
      </c>
      <c r="U140" s="6">
        <f t="shared" si="39"/>
        <v>3.6465116279069769</v>
      </c>
      <c r="W140" s="6">
        <f t="shared" si="40"/>
        <v>60.648801128349781</v>
      </c>
      <c r="X140" s="6">
        <f t="shared" si="45"/>
        <v>126.45161290322579</v>
      </c>
      <c r="Y140" s="6">
        <f t="shared" si="46"/>
        <v>125.20833333333334</v>
      </c>
      <c r="Z140" s="6">
        <f t="shared" si="47"/>
        <v>84.999999999999986</v>
      </c>
      <c r="AA140" s="6">
        <f t="shared" si="48"/>
        <v>37.860082304526749</v>
      </c>
      <c r="AB140" s="6">
        <f t="shared" si="49"/>
        <v>22.173913043478262</v>
      </c>
      <c r="AC140" s="6">
        <f t="shared" si="50"/>
        <v>41.187004348938352</v>
      </c>
      <c r="AD140" s="6">
        <f t="shared" si="38"/>
        <v>9.4444444444444446</v>
      </c>
      <c r="AE140" s="6">
        <f t="shared" si="41"/>
        <v>2.0849812453113277</v>
      </c>
    </row>
    <row r="141" spans="1:31" x14ac:dyDescent="0.15">
      <c r="A141" s="38">
        <v>35269</v>
      </c>
      <c r="B141" s="8">
        <f t="shared" si="42"/>
        <v>1996</v>
      </c>
      <c r="C141" s="8">
        <f t="shared" si="43"/>
        <v>7</v>
      </c>
      <c r="D141" s="8">
        <f t="shared" si="44"/>
        <v>23</v>
      </c>
      <c r="E141" s="8" t="s">
        <v>29</v>
      </c>
      <c r="F141" s="8">
        <v>2</v>
      </c>
      <c r="G141">
        <v>6</v>
      </c>
      <c r="H141" s="2" t="s">
        <v>2</v>
      </c>
      <c r="M141" s="3">
        <v>2.4</v>
      </c>
      <c r="N141" s="3">
        <v>8.94</v>
      </c>
      <c r="O141" s="3">
        <v>9.66</v>
      </c>
      <c r="P141" s="3">
        <v>3.1</v>
      </c>
      <c r="Q141" s="3">
        <v>0.74</v>
      </c>
      <c r="R141" s="3">
        <v>0.77</v>
      </c>
      <c r="S141" s="3">
        <v>4.93</v>
      </c>
      <c r="T141" s="3">
        <v>0.09</v>
      </c>
      <c r="U141" s="6">
        <f t="shared" si="39"/>
        <v>3.7250000000000001</v>
      </c>
      <c r="W141" s="6">
        <f t="shared" si="40"/>
        <v>67.700987306064874</v>
      </c>
      <c r="X141" s="6">
        <f t="shared" si="45"/>
        <v>144.19354838709677</v>
      </c>
      <c r="Y141" s="6">
        <f t="shared" si="46"/>
        <v>201.25</v>
      </c>
      <c r="Z141" s="6">
        <f t="shared" si="47"/>
        <v>155</v>
      </c>
      <c r="AA141" s="6">
        <f t="shared" si="48"/>
        <v>60.905349794238681</v>
      </c>
      <c r="AB141" s="6">
        <f t="shared" si="49"/>
        <v>33.478260869565219</v>
      </c>
      <c r="AC141" s="6">
        <f t="shared" si="50"/>
        <v>126.11921207469939</v>
      </c>
      <c r="AD141" s="6">
        <f t="shared" si="38"/>
        <v>5</v>
      </c>
      <c r="AE141" s="6">
        <f t="shared" si="41"/>
        <v>2.129858870967742</v>
      </c>
    </row>
    <row r="142" spans="1:31" x14ac:dyDescent="0.15">
      <c r="A142" s="38">
        <v>35269</v>
      </c>
      <c r="B142" s="8">
        <f t="shared" si="42"/>
        <v>1996</v>
      </c>
      <c r="C142" s="8">
        <f t="shared" si="43"/>
        <v>7</v>
      </c>
      <c r="D142" s="8">
        <f t="shared" si="44"/>
        <v>23</v>
      </c>
      <c r="E142" s="8" t="s">
        <v>30</v>
      </c>
      <c r="F142" s="8">
        <v>3</v>
      </c>
      <c r="G142">
        <v>9</v>
      </c>
      <c r="H142" s="2" t="s">
        <v>2</v>
      </c>
      <c r="I142" s="3">
        <v>5.76</v>
      </c>
      <c r="J142" s="3">
        <v>63.8</v>
      </c>
      <c r="K142" s="3">
        <v>10.8</v>
      </c>
      <c r="M142" s="3">
        <v>1.68</v>
      </c>
      <c r="N142" s="3">
        <v>7.35</v>
      </c>
      <c r="O142" s="3">
        <v>15.03</v>
      </c>
      <c r="P142" s="3">
        <v>1.45</v>
      </c>
      <c r="Q142" s="3">
        <v>0.27</v>
      </c>
      <c r="R142" s="3">
        <v>0.31</v>
      </c>
      <c r="S142" s="3">
        <v>3.4</v>
      </c>
      <c r="T142" s="3">
        <v>4.3499999999999996</v>
      </c>
      <c r="U142" s="6">
        <f t="shared" si="39"/>
        <v>4.375</v>
      </c>
      <c r="W142" s="6">
        <f t="shared" si="40"/>
        <v>47.390691114245413</v>
      </c>
      <c r="X142" s="6">
        <f t="shared" si="45"/>
        <v>118.54838709677419</v>
      </c>
      <c r="Y142" s="6">
        <f t="shared" si="46"/>
        <v>313.125</v>
      </c>
      <c r="Z142" s="6">
        <f t="shared" si="47"/>
        <v>72.5</v>
      </c>
      <c r="AA142" s="6">
        <f t="shared" si="48"/>
        <v>22.222222222222221</v>
      </c>
      <c r="AB142" s="6">
        <f t="shared" si="49"/>
        <v>13.478260869565217</v>
      </c>
      <c r="AC142" s="6">
        <f t="shared" si="50"/>
        <v>86.978766948068554</v>
      </c>
      <c r="AD142" s="6">
        <f t="shared" si="38"/>
        <v>241.66666666666663</v>
      </c>
      <c r="AE142" s="6">
        <f t="shared" si="41"/>
        <v>2.5015120967741935</v>
      </c>
    </row>
    <row r="143" spans="1:31" x14ac:dyDescent="0.15">
      <c r="A143" s="38">
        <v>35269</v>
      </c>
      <c r="B143" s="8">
        <f t="shared" si="42"/>
        <v>1996</v>
      </c>
      <c r="C143" s="8">
        <f t="shared" si="43"/>
        <v>7</v>
      </c>
      <c r="D143" s="8">
        <f t="shared" si="44"/>
        <v>23</v>
      </c>
      <c r="E143" s="8" t="s">
        <v>32</v>
      </c>
      <c r="F143" s="8">
        <v>2</v>
      </c>
      <c r="G143">
        <v>8</v>
      </c>
      <c r="H143" s="2" t="s">
        <v>0</v>
      </c>
      <c r="I143" s="3">
        <v>4.55</v>
      </c>
      <c r="J143" s="3">
        <v>60.1</v>
      </c>
      <c r="M143" s="3">
        <v>2</v>
      </c>
      <c r="N143" s="3">
        <v>8.9</v>
      </c>
      <c r="O143" s="3">
        <v>10.19</v>
      </c>
      <c r="P143" s="3">
        <v>2.37</v>
      </c>
      <c r="Q143" s="3">
        <v>0.71</v>
      </c>
      <c r="R143" s="3">
        <v>0.62</v>
      </c>
      <c r="S143" s="3">
        <v>1.6</v>
      </c>
      <c r="T143" s="3">
        <v>0.13</v>
      </c>
      <c r="U143" s="6">
        <f t="shared" si="39"/>
        <v>4.45</v>
      </c>
      <c r="W143" s="6">
        <f t="shared" si="40"/>
        <v>56.417489421720731</v>
      </c>
      <c r="X143" s="6">
        <f t="shared" si="45"/>
        <v>143.54838709677421</v>
      </c>
      <c r="Y143" s="6">
        <f t="shared" si="46"/>
        <v>212.29166666666666</v>
      </c>
      <c r="Z143" s="6">
        <f t="shared" si="47"/>
        <v>118.50000000000001</v>
      </c>
      <c r="AA143" s="6">
        <f t="shared" si="48"/>
        <v>58.436213991769542</v>
      </c>
      <c r="AB143" s="6">
        <f t="shared" si="49"/>
        <v>26.956521739130434</v>
      </c>
      <c r="AC143" s="6">
        <f t="shared" si="50"/>
        <v>40.931184446149913</v>
      </c>
      <c r="AD143" s="6">
        <f t="shared" si="38"/>
        <v>7.2222222222222223</v>
      </c>
      <c r="AE143" s="6">
        <f t="shared" si="41"/>
        <v>2.5443951612903231</v>
      </c>
    </row>
    <row r="144" spans="1:31" x14ac:dyDescent="0.15">
      <c r="A144" s="38">
        <v>35269</v>
      </c>
      <c r="B144" s="8">
        <f t="shared" si="42"/>
        <v>1996</v>
      </c>
      <c r="C144" s="8">
        <f t="shared" si="43"/>
        <v>7</v>
      </c>
      <c r="D144" s="8">
        <f t="shared" si="44"/>
        <v>23</v>
      </c>
      <c r="E144" s="8" t="s">
        <v>31</v>
      </c>
      <c r="F144" s="8">
        <v>2</v>
      </c>
      <c r="G144">
        <v>5</v>
      </c>
      <c r="H144" s="2" t="s">
        <v>0</v>
      </c>
      <c r="M144" s="3">
        <v>2.56</v>
      </c>
      <c r="N144" s="3">
        <v>11.86</v>
      </c>
      <c r="O144" s="3">
        <v>7.74</v>
      </c>
      <c r="P144" s="3">
        <v>3.87</v>
      </c>
      <c r="Q144" s="3">
        <v>0.7</v>
      </c>
      <c r="R144" s="3">
        <v>0.7</v>
      </c>
      <c r="S144" s="3">
        <v>1.69</v>
      </c>
      <c r="U144" s="6">
        <f t="shared" si="39"/>
        <v>4.6328125</v>
      </c>
      <c r="W144" s="6">
        <f t="shared" si="40"/>
        <v>72.21438645980254</v>
      </c>
      <c r="X144" s="6">
        <f t="shared" si="45"/>
        <v>191.29032258064515</v>
      </c>
      <c r="Y144" s="6">
        <f t="shared" si="46"/>
        <v>161.25</v>
      </c>
      <c r="Z144" s="6">
        <f t="shared" si="47"/>
        <v>193.5</v>
      </c>
      <c r="AA144" s="6">
        <f t="shared" si="48"/>
        <v>57.613168724279831</v>
      </c>
      <c r="AB144" s="6">
        <f t="shared" si="49"/>
        <v>30.434782608695649</v>
      </c>
      <c r="AC144" s="6">
        <f t="shared" si="50"/>
        <v>43.233563571245838</v>
      </c>
      <c r="AD144" s="6">
        <f t="shared" si="38"/>
        <v>0</v>
      </c>
      <c r="AE144" s="6">
        <f t="shared" si="41"/>
        <v>2.6489226310483871</v>
      </c>
    </row>
    <row r="145" spans="1:31" x14ac:dyDescent="0.15">
      <c r="A145" s="38">
        <v>35269</v>
      </c>
      <c r="B145" s="8">
        <f t="shared" si="42"/>
        <v>1996</v>
      </c>
      <c r="C145" s="8">
        <f t="shared" si="43"/>
        <v>7</v>
      </c>
      <c r="D145" s="8">
        <f t="shared" si="44"/>
        <v>23</v>
      </c>
      <c r="E145" s="8" t="s">
        <v>30</v>
      </c>
      <c r="F145" s="8">
        <v>2</v>
      </c>
      <c r="G145">
        <v>7</v>
      </c>
      <c r="H145" s="2" t="s">
        <v>2</v>
      </c>
      <c r="M145" s="3">
        <v>4.74</v>
      </c>
      <c r="N145" s="3">
        <v>24.53</v>
      </c>
      <c r="O145" s="3">
        <v>5.53</v>
      </c>
      <c r="P145" s="3">
        <v>4.38</v>
      </c>
      <c r="Q145" s="3">
        <v>1.07</v>
      </c>
      <c r="R145" s="3">
        <v>1.1399999999999999</v>
      </c>
      <c r="S145" s="3">
        <v>3.87</v>
      </c>
      <c r="U145" s="6">
        <f t="shared" si="39"/>
        <v>5.1751054852320673</v>
      </c>
      <c r="W145" s="6">
        <f t="shared" si="40"/>
        <v>133.70944992947815</v>
      </c>
      <c r="X145" s="6">
        <f t="shared" si="45"/>
        <v>395.64516129032262</v>
      </c>
      <c r="Y145" s="6">
        <f t="shared" si="46"/>
        <v>115.20833333333334</v>
      </c>
      <c r="Z145" s="6">
        <f t="shared" si="47"/>
        <v>219</v>
      </c>
      <c r="AA145" s="6">
        <f t="shared" si="48"/>
        <v>88.065843621399168</v>
      </c>
      <c r="AB145" s="6">
        <f t="shared" si="49"/>
        <v>49.565217391304344</v>
      </c>
      <c r="AC145" s="6">
        <f t="shared" si="50"/>
        <v>99.002302379125098</v>
      </c>
      <c r="AD145" s="6">
        <f t="shared" si="38"/>
        <v>0</v>
      </c>
      <c r="AE145" s="6">
        <f t="shared" si="41"/>
        <v>2.9589917653463997</v>
      </c>
    </row>
    <row r="146" spans="1:31" x14ac:dyDescent="0.15">
      <c r="A146" s="38">
        <v>35269</v>
      </c>
      <c r="B146" s="8">
        <f t="shared" si="42"/>
        <v>1996</v>
      </c>
      <c r="C146" s="8">
        <f t="shared" si="43"/>
        <v>7</v>
      </c>
      <c r="D146" s="8">
        <f t="shared" si="44"/>
        <v>23</v>
      </c>
      <c r="E146" s="8" t="s">
        <v>31</v>
      </c>
      <c r="F146" s="8">
        <v>1</v>
      </c>
      <c r="G146">
        <v>3</v>
      </c>
      <c r="H146" s="2" t="s">
        <v>2</v>
      </c>
      <c r="M146" s="3">
        <v>3.45</v>
      </c>
      <c r="N146" s="3">
        <v>17.89</v>
      </c>
      <c r="O146" s="3">
        <v>10.31</v>
      </c>
      <c r="P146" s="3">
        <v>3.07</v>
      </c>
      <c r="Q146" s="3">
        <v>0.57999999999999996</v>
      </c>
      <c r="R146" s="3">
        <v>0.83</v>
      </c>
      <c r="S146" s="3">
        <v>3.68</v>
      </c>
      <c r="T146" s="3">
        <v>0.43</v>
      </c>
      <c r="U146" s="6">
        <f t="shared" si="39"/>
        <v>5.1855072463768117</v>
      </c>
      <c r="W146" s="6">
        <f t="shared" si="40"/>
        <v>97.320169252468261</v>
      </c>
      <c r="X146" s="6">
        <f t="shared" si="45"/>
        <v>288.54838709677421</v>
      </c>
      <c r="Y146" s="6">
        <f t="shared" si="46"/>
        <v>214.79166666666669</v>
      </c>
      <c r="Z146" s="6">
        <f t="shared" si="47"/>
        <v>153.5</v>
      </c>
      <c r="AA146" s="6">
        <f t="shared" si="48"/>
        <v>47.736625514403286</v>
      </c>
      <c r="AB146" s="6">
        <f t="shared" si="49"/>
        <v>36.086956521739125</v>
      </c>
      <c r="AC146" s="6">
        <f t="shared" si="50"/>
        <v>94.141724226144788</v>
      </c>
      <c r="AD146" s="6">
        <f t="shared" si="38"/>
        <v>23.888888888888889</v>
      </c>
      <c r="AE146" s="6">
        <f t="shared" si="41"/>
        <v>2.964939223936419</v>
      </c>
    </row>
    <row r="147" spans="1:31" x14ac:dyDescent="0.15">
      <c r="A147" s="38">
        <v>35269</v>
      </c>
      <c r="B147" s="8">
        <f t="shared" si="42"/>
        <v>1996</v>
      </c>
      <c r="C147" s="8">
        <f t="shared" si="43"/>
        <v>7</v>
      </c>
      <c r="D147" s="8">
        <f t="shared" si="44"/>
        <v>23</v>
      </c>
      <c r="E147" s="8" t="s">
        <v>31</v>
      </c>
      <c r="F147" s="8">
        <v>1</v>
      </c>
      <c r="G147">
        <v>3</v>
      </c>
      <c r="H147" s="2" t="s">
        <v>1</v>
      </c>
      <c r="I147" s="3">
        <v>5.36</v>
      </c>
      <c r="J147" s="3">
        <v>38.6</v>
      </c>
      <c r="K147" s="3">
        <v>7.9</v>
      </c>
      <c r="M147" s="3">
        <v>1.56</v>
      </c>
      <c r="N147" s="3">
        <v>8.2799999999999994</v>
      </c>
      <c r="O147" s="3">
        <v>3.42</v>
      </c>
      <c r="P147" s="3">
        <v>2.42</v>
      </c>
      <c r="Q147" s="3">
        <v>0.61</v>
      </c>
      <c r="R147" s="3">
        <v>0.72</v>
      </c>
      <c r="S147" s="3">
        <v>1.6</v>
      </c>
      <c r="T147" s="3">
        <v>0.06</v>
      </c>
      <c r="U147" s="6">
        <f t="shared" si="39"/>
        <v>5.3076923076923075</v>
      </c>
      <c r="W147" s="6">
        <f t="shared" si="40"/>
        <v>44.005641748942168</v>
      </c>
      <c r="X147" s="6">
        <f t="shared" si="45"/>
        <v>133.54838709677418</v>
      </c>
      <c r="Y147" s="6">
        <f t="shared" si="46"/>
        <v>71.25</v>
      </c>
      <c r="Z147" s="6">
        <f t="shared" si="47"/>
        <v>121</v>
      </c>
      <c r="AA147" s="6">
        <f t="shared" si="48"/>
        <v>50.205761316872426</v>
      </c>
      <c r="AB147" s="6">
        <f t="shared" si="49"/>
        <v>31.304347826086953</v>
      </c>
      <c r="AC147" s="6">
        <f t="shared" si="50"/>
        <v>40.931184446149913</v>
      </c>
      <c r="AD147" s="6">
        <f t="shared" si="38"/>
        <v>3.333333333333333</v>
      </c>
      <c r="AE147" s="6">
        <f t="shared" si="41"/>
        <v>3.0348014888337467</v>
      </c>
    </row>
    <row r="148" spans="1:31" x14ac:dyDescent="0.15">
      <c r="A148" s="38">
        <v>35269</v>
      </c>
      <c r="B148" s="8">
        <f t="shared" si="42"/>
        <v>1996</v>
      </c>
      <c r="C148" s="8">
        <f t="shared" si="43"/>
        <v>7</v>
      </c>
      <c r="D148" s="8">
        <f t="shared" si="44"/>
        <v>23</v>
      </c>
      <c r="E148" s="8" t="s">
        <v>30</v>
      </c>
      <c r="F148" s="8">
        <v>3</v>
      </c>
      <c r="G148">
        <v>9</v>
      </c>
      <c r="H148" s="2" t="s">
        <v>1</v>
      </c>
      <c r="I148" s="3">
        <v>4.9800000000000004</v>
      </c>
      <c r="J148" s="3">
        <v>81.3</v>
      </c>
      <c r="M148" s="3">
        <v>2.23</v>
      </c>
      <c r="N148" s="3">
        <v>11.95</v>
      </c>
      <c r="O148" s="3">
        <v>14.64</v>
      </c>
      <c r="P148" s="3">
        <v>3.12</v>
      </c>
      <c r="Q148" s="3">
        <v>0.76</v>
      </c>
      <c r="R148" s="3">
        <v>0.81</v>
      </c>
      <c r="S148" s="3">
        <v>8.81</v>
      </c>
      <c r="T148" s="3">
        <v>0.26</v>
      </c>
      <c r="U148" s="6">
        <f t="shared" si="39"/>
        <v>5.3587443946188342</v>
      </c>
      <c r="W148" s="6">
        <f t="shared" si="40"/>
        <v>62.905500705218607</v>
      </c>
      <c r="X148" s="6">
        <f t="shared" si="45"/>
        <v>192.74193548387095</v>
      </c>
      <c r="Y148" s="6">
        <f t="shared" si="46"/>
        <v>305</v>
      </c>
      <c r="Z148" s="6">
        <f t="shared" si="47"/>
        <v>156</v>
      </c>
      <c r="AA148" s="6">
        <f t="shared" si="48"/>
        <v>62.55144032921811</v>
      </c>
      <c r="AB148" s="6">
        <f t="shared" si="49"/>
        <v>35.217391304347828</v>
      </c>
      <c r="AC148" s="6">
        <f t="shared" si="50"/>
        <v>225.37733435661295</v>
      </c>
      <c r="AD148" s="6">
        <f t="shared" si="38"/>
        <v>14.444444444444445</v>
      </c>
      <c r="AE148" s="6">
        <f t="shared" si="41"/>
        <v>3.0639917546651239</v>
      </c>
    </row>
    <row r="149" spans="1:31" x14ac:dyDescent="0.15">
      <c r="A149" s="38">
        <v>35269</v>
      </c>
      <c r="B149" s="8">
        <f t="shared" si="42"/>
        <v>1996</v>
      </c>
      <c r="C149" s="8">
        <f t="shared" si="43"/>
        <v>7</v>
      </c>
      <c r="D149" s="8">
        <f t="shared" si="44"/>
        <v>23</v>
      </c>
      <c r="E149" s="8" t="s">
        <v>32</v>
      </c>
      <c r="F149" s="8">
        <v>3</v>
      </c>
      <c r="G149">
        <v>11</v>
      </c>
      <c r="H149" s="2" t="s">
        <v>2</v>
      </c>
      <c r="I149" s="3">
        <v>5.12</v>
      </c>
      <c r="J149" s="3">
        <v>27.2</v>
      </c>
      <c r="K149" s="3">
        <v>7.3</v>
      </c>
      <c r="M149" s="3">
        <v>0.77</v>
      </c>
      <c r="N149" s="3">
        <v>5.76</v>
      </c>
      <c r="O149" s="3">
        <v>3.08</v>
      </c>
      <c r="P149" s="3">
        <v>1.52</v>
      </c>
      <c r="Q149" s="3">
        <v>0.28999999999999998</v>
      </c>
      <c r="R149" s="3">
        <v>0.31</v>
      </c>
      <c r="S149" s="3">
        <v>1.03</v>
      </c>
      <c r="T149" s="3">
        <v>0.05</v>
      </c>
      <c r="U149" s="6">
        <f t="shared" si="39"/>
        <v>7.4805194805194803</v>
      </c>
      <c r="W149" s="6">
        <f t="shared" si="40"/>
        <v>21.720733427362482</v>
      </c>
      <c r="X149" s="6">
        <f t="shared" si="45"/>
        <v>92.903225806451601</v>
      </c>
      <c r="Y149" s="6">
        <f t="shared" si="46"/>
        <v>64.166666666666657</v>
      </c>
      <c r="Z149" s="6">
        <f t="shared" si="47"/>
        <v>76</v>
      </c>
      <c r="AA149" s="6">
        <f t="shared" si="48"/>
        <v>23.868312757201643</v>
      </c>
      <c r="AB149" s="6">
        <f t="shared" si="49"/>
        <v>13.478260869565217</v>
      </c>
      <c r="AC149" s="6">
        <f t="shared" si="50"/>
        <v>26.349449987209002</v>
      </c>
      <c r="AD149" s="6">
        <f t="shared" si="38"/>
        <v>2.7777777777777777</v>
      </c>
      <c r="AE149" s="6">
        <f t="shared" si="41"/>
        <v>4.2771679932970255</v>
      </c>
    </row>
    <row r="150" spans="1:31" x14ac:dyDescent="0.15">
      <c r="A150" s="38">
        <v>35269</v>
      </c>
      <c r="B150" s="8">
        <f t="shared" si="42"/>
        <v>1996</v>
      </c>
      <c r="C150" s="8">
        <f t="shared" si="43"/>
        <v>7</v>
      </c>
      <c r="D150" s="8">
        <f t="shared" si="44"/>
        <v>23</v>
      </c>
      <c r="E150" s="8" t="s">
        <v>32</v>
      </c>
      <c r="F150" s="8">
        <v>1</v>
      </c>
      <c r="G150">
        <v>4</v>
      </c>
      <c r="H150" s="2" t="s">
        <v>2</v>
      </c>
      <c r="I150" s="3">
        <v>5.31</v>
      </c>
      <c r="J150" s="3">
        <v>67.599999999999994</v>
      </c>
      <c r="K150" s="3">
        <v>11.7</v>
      </c>
      <c r="M150" s="3">
        <v>2.2000000000000002</v>
      </c>
      <c r="N150" s="3">
        <v>17.04</v>
      </c>
      <c r="O150" s="3">
        <v>8.4700000000000006</v>
      </c>
      <c r="P150" s="3">
        <v>6.44</v>
      </c>
      <c r="Q150" s="3">
        <v>1.3</v>
      </c>
      <c r="R150" s="3">
        <v>0.47</v>
      </c>
      <c r="S150" s="3">
        <v>1.06</v>
      </c>
      <c r="T150" s="3">
        <v>0.05</v>
      </c>
      <c r="U150" s="6">
        <f t="shared" si="39"/>
        <v>7.7454545454545443</v>
      </c>
      <c r="W150" s="6">
        <f t="shared" si="40"/>
        <v>62.05923836389281</v>
      </c>
      <c r="X150" s="6">
        <f t="shared" si="45"/>
        <v>274.83870967741933</v>
      </c>
      <c r="Y150" s="6">
        <f t="shared" si="46"/>
        <v>176.45833333333334</v>
      </c>
      <c r="Z150" s="6">
        <f t="shared" si="47"/>
        <v>322</v>
      </c>
      <c r="AA150" s="6">
        <f t="shared" si="48"/>
        <v>106.99588477366255</v>
      </c>
      <c r="AB150" s="6">
        <f t="shared" si="49"/>
        <v>20.434782608695652</v>
      </c>
      <c r="AC150" s="6">
        <f t="shared" si="50"/>
        <v>27.116909695574314</v>
      </c>
      <c r="AD150" s="6">
        <f t="shared" si="38"/>
        <v>2.7777777777777777</v>
      </c>
      <c r="AE150" s="6">
        <f t="shared" si="41"/>
        <v>4.428651026392961</v>
      </c>
    </row>
    <row r="151" spans="1:31" x14ac:dyDescent="0.15">
      <c r="A151" s="38">
        <v>35269</v>
      </c>
      <c r="B151" s="8">
        <f t="shared" si="42"/>
        <v>1996</v>
      </c>
      <c r="C151" s="8">
        <f t="shared" si="43"/>
        <v>7</v>
      </c>
      <c r="D151" s="8">
        <f t="shared" si="44"/>
        <v>23</v>
      </c>
      <c r="E151" s="8" t="s">
        <v>32</v>
      </c>
      <c r="F151" s="8">
        <v>2</v>
      </c>
      <c r="G151">
        <v>8</v>
      </c>
      <c r="H151" s="2" t="s">
        <v>2</v>
      </c>
      <c r="I151" s="3">
        <v>4.92</v>
      </c>
      <c r="J151" s="3">
        <v>47.6</v>
      </c>
      <c r="K151" s="3">
        <v>8.6999999999999993</v>
      </c>
      <c r="M151" s="3">
        <v>1.03</v>
      </c>
      <c r="N151" s="3">
        <v>8.06</v>
      </c>
      <c r="O151" s="3">
        <v>8.4</v>
      </c>
      <c r="P151" s="3">
        <v>3.75</v>
      </c>
      <c r="Q151" s="3">
        <v>0.57999999999999996</v>
      </c>
      <c r="R151" s="3">
        <v>0.69</v>
      </c>
      <c r="S151" s="3">
        <v>1.18</v>
      </c>
      <c r="T151" s="3">
        <v>0.13</v>
      </c>
      <c r="U151" s="6">
        <f t="shared" si="39"/>
        <v>7.825242718446602</v>
      </c>
      <c r="W151" s="6">
        <f t="shared" si="40"/>
        <v>29.055007052186177</v>
      </c>
      <c r="X151" s="6">
        <f t="shared" si="45"/>
        <v>130</v>
      </c>
      <c r="Y151" s="6">
        <f t="shared" si="46"/>
        <v>175.00000000000003</v>
      </c>
      <c r="Z151" s="6">
        <f t="shared" si="47"/>
        <v>187.5</v>
      </c>
      <c r="AA151" s="6">
        <f t="shared" si="48"/>
        <v>47.736625514403286</v>
      </c>
      <c r="AB151" s="6">
        <f t="shared" si="49"/>
        <v>30</v>
      </c>
      <c r="AC151" s="6">
        <f t="shared" si="50"/>
        <v>30.186748529035555</v>
      </c>
      <c r="AD151" s="6">
        <f t="shared" si="38"/>
        <v>7.2222222222222223</v>
      </c>
      <c r="AE151" s="6">
        <f t="shared" si="41"/>
        <v>4.4742718446601941</v>
      </c>
    </row>
    <row r="152" spans="1:31" x14ac:dyDescent="0.15">
      <c r="A152" s="38">
        <v>35269</v>
      </c>
      <c r="B152" s="8">
        <f t="shared" si="42"/>
        <v>1996</v>
      </c>
      <c r="C152" s="8">
        <f t="shared" si="43"/>
        <v>7</v>
      </c>
      <c r="D152" s="8">
        <f t="shared" si="44"/>
        <v>23</v>
      </c>
      <c r="E152" s="8" t="s">
        <v>32</v>
      </c>
      <c r="F152" s="8">
        <v>1</v>
      </c>
      <c r="G152">
        <v>4</v>
      </c>
      <c r="H152" s="2" t="s">
        <v>1</v>
      </c>
      <c r="I152" s="3">
        <v>5.41</v>
      </c>
      <c r="J152" s="3">
        <v>71.599999999999994</v>
      </c>
      <c r="K152" s="3">
        <v>15</v>
      </c>
      <c r="M152" s="3">
        <v>1.37</v>
      </c>
      <c r="N152" s="3">
        <v>16.96</v>
      </c>
      <c r="O152" s="3">
        <v>9.5299999999999994</v>
      </c>
      <c r="P152" s="3">
        <v>6.87</v>
      </c>
      <c r="Q152" s="3">
        <v>1.27</v>
      </c>
      <c r="R152" s="3">
        <v>0.62</v>
      </c>
      <c r="S152" s="3">
        <v>1.77</v>
      </c>
      <c r="T152" s="3">
        <v>0.05</v>
      </c>
      <c r="U152" s="6">
        <f t="shared" si="39"/>
        <v>12.37956204379562</v>
      </c>
      <c r="W152" s="6">
        <f t="shared" si="40"/>
        <v>38.645980253878697</v>
      </c>
      <c r="X152" s="6">
        <f t="shared" si="45"/>
        <v>273.54838709677421</v>
      </c>
      <c r="Y152" s="6">
        <f t="shared" si="46"/>
        <v>198.54166666666666</v>
      </c>
      <c r="Z152" s="6">
        <f t="shared" si="47"/>
        <v>343.5</v>
      </c>
      <c r="AA152" s="6">
        <f t="shared" si="48"/>
        <v>104.52674897119341</v>
      </c>
      <c r="AB152" s="6">
        <f t="shared" si="49"/>
        <v>26.956521739130434</v>
      </c>
      <c r="AC152" s="6">
        <f t="shared" si="50"/>
        <v>45.280122793553332</v>
      </c>
      <c r="AD152" s="6">
        <f t="shared" si="38"/>
        <v>2.7777777777777777</v>
      </c>
      <c r="AE152" s="6">
        <f t="shared" si="41"/>
        <v>7.0783141040734652</v>
      </c>
    </row>
    <row r="153" spans="1:31" x14ac:dyDescent="0.15">
      <c r="A153" s="38">
        <v>35269</v>
      </c>
      <c r="B153" s="8">
        <f t="shared" si="42"/>
        <v>1996</v>
      </c>
      <c r="C153" s="8">
        <f t="shared" si="43"/>
        <v>7</v>
      </c>
      <c r="D153" s="8">
        <f t="shared" si="44"/>
        <v>23</v>
      </c>
      <c r="E153" s="8" t="s">
        <v>30</v>
      </c>
      <c r="F153" s="8">
        <v>1</v>
      </c>
      <c r="G153">
        <v>2</v>
      </c>
      <c r="H153" s="2" t="s">
        <v>0</v>
      </c>
      <c r="N153" s="3">
        <v>14.03</v>
      </c>
      <c r="O153" s="3">
        <v>4.2</v>
      </c>
      <c r="P153" s="3">
        <v>5.9</v>
      </c>
      <c r="Q153" s="3">
        <v>1.64</v>
      </c>
      <c r="R153" s="3">
        <v>1.2</v>
      </c>
      <c r="S153" s="3">
        <v>2.35</v>
      </c>
      <c r="X153" s="6">
        <f t="shared" si="45"/>
        <v>226.29032258064515</v>
      </c>
      <c r="Y153" s="6">
        <f t="shared" si="46"/>
        <v>87.500000000000014</v>
      </c>
      <c r="Z153" s="6">
        <f t="shared" si="47"/>
        <v>295.00000000000006</v>
      </c>
      <c r="AA153" s="6">
        <f t="shared" si="48"/>
        <v>134.97942386831275</v>
      </c>
      <c r="AB153" s="6">
        <f t="shared" si="49"/>
        <v>52.173913043478258</v>
      </c>
      <c r="AC153" s="6">
        <f t="shared" si="50"/>
        <v>60.117677155282678</v>
      </c>
    </row>
    <row r="154" spans="1:31" x14ac:dyDescent="0.15">
      <c r="A154" s="38">
        <v>35269</v>
      </c>
      <c r="B154" s="8">
        <f t="shared" si="42"/>
        <v>1996</v>
      </c>
      <c r="C154" s="8">
        <f t="shared" si="43"/>
        <v>7</v>
      </c>
      <c r="D154" s="8">
        <f t="shared" si="44"/>
        <v>23</v>
      </c>
      <c r="E154" s="8" t="s">
        <v>29</v>
      </c>
      <c r="F154" s="8">
        <v>2</v>
      </c>
      <c r="G154">
        <v>6</v>
      </c>
      <c r="H154" s="2" t="s">
        <v>0</v>
      </c>
      <c r="N154" s="3">
        <v>2.74</v>
      </c>
      <c r="O154" s="3">
        <v>4.21</v>
      </c>
      <c r="P154" s="3">
        <v>4.16</v>
      </c>
      <c r="Q154" s="3">
        <v>0.76</v>
      </c>
      <c r="R154" s="3">
        <v>1.31</v>
      </c>
      <c r="S154" s="3">
        <v>2.78</v>
      </c>
      <c r="X154" s="6">
        <f t="shared" si="45"/>
        <v>44.193548387096776</v>
      </c>
      <c r="Y154" s="6">
        <f t="shared" si="46"/>
        <v>87.708333333333329</v>
      </c>
      <c r="Z154" s="6">
        <f t="shared" si="47"/>
        <v>208.00000000000003</v>
      </c>
      <c r="AA154" s="6">
        <f t="shared" si="48"/>
        <v>62.55144032921811</v>
      </c>
      <c r="AB154" s="6">
        <f t="shared" si="49"/>
        <v>56.956521739130437</v>
      </c>
      <c r="AC154" s="6">
        <f t="shared" si="50"/>
        <v>71.117932975185454</v>
      </c>
    </row>
    <row r="155" spans="1:31" x14ac:dyDescent="0.15">
      <c r="A155" s="38">
        <v>35278</v>
      </c>
      <c r="B155" s="8">
        <f t="shared" si="42"/>
        <v>1996</v>
      </c>
      <c r="C155" s="8">
        <f t="shared" si="43"/>
        <v>8</v>
      </c>
      <c r="D155" s="8">
        <f t="shared" si="44"/>
        <v>1</v>
      </c>
      <c r="E155" s="8" t="s">
        <v>29</v>
      </c>
      <c r="F155" s="8">
        <v>4</v>
      </c>
      <c r="G155">
        <v>13</v>
      </c>
      <c r="H155" s="2" t="s">
        <v>0</v>
      </c>
      <c r="I155" s="3">
        <v>5.73</v>
      </c>
      <c r="J155" s="3">
        <v>31.8</v>
      </c>
      <c r="K155" s="3">
        <v>12.6</v>
      </c>
      <c r="M155" s="3">
        <v>1.06</v>
      </c>
      <c r="N155" s="11">
        <v>0</v>
      </c>
      <c r="O155" s="3">
        <v>7.49</v>
      </c>
      <c r="P155" s="3">
        <v>3.18</v>
      </c>
      <c r="Q155" s="3">
        <v>0.35</v>
      </c>
      <c r="R155" s="3">
        <v>0.42</v>
      </c>
      <c r="S155" s="3">
        <v>0.87</v>
      </c>
      <c r="T155" s="3">
        <v>0.08</v>
      </c>
      <c r="U155" s="6">
        <f t="shared" ref="U155:U186" si="51">(N155/M155)</f>
        <v>0</v>
      </c>
      <c r="W155" s="6">
        <f t="shared" ref="W155:W186" si="52">(M155/35.45)*1000</f>
        <v>29.901269393511988</v>
      </c>
      <c r="X155" s="6">
        <f t="shared" si="45"/>
        <v>0</v>
      </c>
      <c r="Y155" s="6">
        <f t="shared" si="46"/>
        <v>156.04166666666666</v>
      </c>
      <c r="Z155" s="6">
        <f t="shared" si="47"/>
        <v>159</v>
      </c>
      <c r="AA155" s="6">
        <f t="shared" si="48"/>
        <v>28.806584362139915</v>
      </c>
      <c r="AB155" s="6">
        <f t="shared" si="49"/>
        <v>18.260869565217391</v>
      </c>
      <c r="AC155" s="6">
        <f t="shared" si="50"/>
        <v>22.256331542594012</v>
      </c>
      <c r="AD155" s="6">
        <f t="shared" ref="AD155:AD218" si="53">(T155/18)*1000</f>
        <v>4.4444444444444446</v>
      </c>
      <c r="AE155" s="6">
        <f t="shared" ref="AE155:AE186" si="54">(X155/W155)</f>
        <v>0</v>
      </c>
    </row>
    <row r="156" spans="1:31" x14ac:dyDescent="0.15">
      <c r="A156" s="38">
        <v>35278</v>
      </c>
      <c r="B156" s="8">
        <f t="shared" si="42"/>
        <v>1996</v>
      </c>
      <c r="C156" s="8">
        <f t="shared" si="43"/>
        <v>8</v>
      </c>
      <c r="D156" s="8">
        <f t="shared" si="44"/>
        <v>1</v>
      </c>
      <c r="E156" s="8" t="s">
        <v>30</v>
      </c>
      <c r="F156" s="8">
        <v>4</v>
      </c>
      <c r="G156">
        <v>14</v>
      </c>
      <c r="H156" s="2" t="s">
        <v>2</v>
      </c>
      <c r="I156" s="3">
        <v>6.24</v>
      </c>
      <c r="J156" s="3">
        <v>44.1</v>
      </c>
      <c r="M156" s="3">
        <v>2.34</v>
      </c>
      <c r="N156" s="11">
        <v>0</v>
      </c>
      <c r="O156" s="3">
        <v>7.18</v>
      </c>
      <c r="P156" s="3">
        <v>1.06</v>
      </c>
      <c r="Q156" s="3">
        <v>0.43</v>
      </c>
      <c r="R156" s="3">
        <v>0.61</v>
      </c>
      <c r="S156" s="3">
        <v>2.33</v>
      </c>
      <c r="T156" s="3">
        <v>2.31</v>
      </c>
      <c r="U156" s="6">
        <f t="shared" si="51"/>
        <v>0</v>
      </c>
      <c r="W156" s="6">
        <f t="shared" si="52"/>
        <v>66.008462623413251</v>
      </c>
      <c r="X156" s="6">
        <f t="shared" si="45"/>
        <v>0</v>
      </c>
      <c r="Y156" s="6">
        <f t="shared" si="46"/>
        <v>149.58333333333331</v>
      </c>
      <c r="Z156" s="6">
        <f t="shared" si="47"/>
        <v>53.000000000000007</v>
      </c>
      <c r="AA156" s="6">
        <f t="shared" si="48"/>
        <v>35.390946502057609</v>
      </c>
      <c r="AB156" s="6">
        <f t="shared" si="49"/>
        <v>26.521739130434785</v>
      </c>
      <c r="AC156" s="6">
        <f t="shared" si="50"/>
        <v>59.606037349705808</v>
      </c>
      <c r="AD156" s="6">
        <f t="shared" si="53"/>
        <v>128.33333333333331</v>
      </c>
      <c r="AE156" s="6">
        <f t="shared" si="54"/>
        <v>0</v>
      </c>
    </row>
    <row r="157" spans="1:31" x14ac:dyDescent="0.15">
      <c r="A157" s="38">
        <v>35278</v>
      </c>
      <c r="B157" s="8">
        <f t="shared" si="42"/>
        <v>1996</v>
      </c>
      <c r="C157" s="8">
        <f t="shared" si="43"/>
        <v>8</v>
      </c>
      <c r="D157" s="8">
        <f t="shared" si="44"/>
        <v>1</v>
      </c>
      <c r="E157" s="8" t="s">
        <v>30</v>
      </c>
      <c r="F157" s="8">
        <v>4</v>
      </c>
      <c r="G157">
        <v>14</v>
      </c>
      <c r="H157" s="2" t="s">
        <v>1</v>
      </c>
      <c r="M157" s="3">
        <v>6.82</v>
      </c>
      <c r="N157" s="3">
        <v>0.31</v>
      </c>
      <c r="O157" s="3">
        <v>3.37</v>
      </c>
      <c r="P157" s="3">
        <v>1.84</v>
      </c>
      <c r="Q157" s="3">
        <v>0.55000000000000004</v>
      </c>
      <c r="R157" s="3">
        <v>0.8</v>
      </c>
      <c r="S157" s="3">
        <v>2.1800000000000002</v>
      </c>
      <c r="T157" s="3">
        <v>0.24</v>
      </c>
      <c r="U157" s="6">
        <f t="shared" si="51"/>
        <v>4.5454545454545449E-2</v>
      </c>
      <c r="W157" s="6">
        <f t="shared" si="52"/>
        <v>192.38363892806771</v>
      </c>
      <c r="X157" s="6">
        <f t="shared" si="45"/>
        <v>5</v>
      </c>
      <c r="Y157" s="6">
        <f t="shared" si="46"/>
        <v>70.208333333333329</v>
      </c>
      <c r="Z157" s="6">
        <f t="shared" si="47"/>
        <v>92</v>
      </c>
      <c r="AA157" s="6">
        <f t="shared" si="48"/>
        <v>45.267489711934161</v>
      </c>
      <c r="AB157" s="6">
        <f t="shared" si="49"/>
        <v>34.782608695652172</v>
      </c>
      <c r="AC157" s="6">
        <f t="shared" si="50"/>
        <v>55.768738807879252</v>
      </c>
      <c r="AD157" s="6">
        <f t="shared" si="53"/>
        <v>13.333333333333332</v>
      </c>
      <c r="AE157" s="6">
        <f t="shared" si="54"/>
        <v>2.5989736070381231E-2</v>
      </c>
    </row>
    <row r="158" spans="1:31" x14ac:dyDescent="0.15">
      <c r="A158" s="38">
        <v>35278</v>
      </c>
      <c r="B158" s="8">
        <f t="shared" si="42"/>
        <v>1996</v>
      </c>
      <c r="C158" s="8">
        <f t="shared" si="43"/>
        <v>8</v>
      </c>
      <c r="D158" s="8">
        <f t="shared" si="44"/>
        <v>1</v>
      </c>
      <c r="E158" s="8" t="s">
        <v>31</v>
      </c>
      <c r="F158" s="8">
        <v>3</v>
      </c>
      <c r="G158">
        <v>12</v>
      </c>
      <c r="H158" s="2" t="s">
        <v>0</v>
      </c>
      <c r="I158" s="3">
        <v>5.04</v>
      </c>
      <c r="J158" s="3">
        <v>36.4</v>
      </c>
      <c r="K158" s="3">
        <v>16.2</v>
      </c>
      <c r="M158" s="3">
        <v>3.46</v>
      </c>
      <c r="N158" s="3">
        <v>2.2599999999999998</v>
      </c>
      <c r="O158" s="3">
        <v>3.69</v>
      </c>
      <c r="P158" s="3">
        <v>1.43</v>
      </c>
      <c r="Q158" s="3">
        <v>0.36</v>
      </c>
      <c r="R158" s="3">
        <v>0.68</v>
      </c>
      <c r="S158" s="3">
        <v>2.3199999999999998</v>
      </c>
      <c r="T158" s="3">
        <v>0.08</v>
      </c>
      <c r="U158" s="6">
        <f t="shared" si="51"/>
        <v>0.65317919075144504</v>
      </c>
      <c r="W158" s="6">
        <f t="shared" si="52"/>
        <v>97.602256699576856</v>
      </c>
      <c r="X158" s="6">
        <f t="shared" si="45"/>
        <v>36.451612903225801</v>
      </c>
      <c r="Y158" s="6">
        <f t="shared" si="46"/>
        <v>76.875</v>
      </c>
      <c r="Z158" s="6">
        <f t="shared" si="47"/>
        <v>71.5</v>
      </c>
      <c r="AA158" s="6">
        <f t="shared" si="48"/>
        <v>29.629629629629626</v>
      </c>
      <c r="AB158" s="6">
        <f t="shared" si="49"/>
        <v>29.565217391304351</v>
      </c>
      <c r="AC158" s="6">
        <f t="shared" si="50"/>
        <v>59.350217446917362</v>
      </c>
      <c r="AD158" s="6">
        <f t="shared" si="53"/>
        <v>4.4444444444444446</v>
      </c>
      <c r="AE158" s="6">
        <f t="shared" si="54"/>
        <v>0.3734710050344956</v>
      </c>
    </row>
    <row r="159" spans="1:31" x14ac:dyDescent="0.15">
      <c r="A159" s="38">
        <v>35278</v>
      </c>
      <c r="B159" s="8">
        <f t="shared" si="42"/>
        <v>1996</v>
      </c>
      <c r="C159" s="8">
        <f t="shared" si="43"/>
        <v>8</v>
      </c>
      <c r="D159" s="8">
        <f t="shared" si="44"/>
        <v>1</v>
      </c>
      <c r="E159" s="8" t="s">
        <v>31</v>
      </c>
      <c r="F159" s="8">
        <v>4</v>
      </c>
      <c r="G159">
        <v>15</v>
      </c>
      <c r="H159" s="2" t="s">
        <v>2</v>
      </c>
      <c r="I159" s="3">
        <v>5.01</v>
      </c>
      <c r="J159" s="3">
        <v>49.9</v>
      </c>
      <c r="M159" s="3">
        <v>5.76</v>
      </c>
      <c r="N159" s="3">
        <v>5.58</v>
      </c>
      <c r="O159" s="3">
        <v>3.72</v>
      </c>
      <c r="P159" s="3">
        <v>3.49</v>
      </c>
      <c r="Q159" s="3">
        <v>0.49</v>
      </c>
      <c r="R159" s="3">
        <v>0.71</v>
      </c>
      <c r="S159" s="3">
        <v>1.04</v>
      </c>
      <c r="T159" s="3">
        <v>0.33</v>
      </c>
      <c r="U159" s="6">
        <f t="shared" si="51"/>
        <v>0.96875</v>
      </c>
      <c r="W159" s="6">
        <f t="shared" si="52"/>
        <v>162.48236953455569</v>
      </c>
      <c r="X159" s="6">
        <f t="shared" si="45"/>
        <v>90</v>
      </c>
      <c r="Y159" s="6">
        <f t="shared" si="46"/>
        <v>77.5</v>
      </c>
      <c r="Z159" s="6">
        <f t="shared" si="47"/>
        <v>174.50000000000003</v>
      </c>
      <c r="AA159" s="6">
        <f t="shared" si="48"/>
        <v>40.329218106995881</v>
      </c>
      <c r="AB159" s="6">
        <f t="shared" si="49"/>
        <v>30.869565217391305</v>
      </c>
      <c r="AC159" s="6">
        <f t="shared" si="50"/>
        <v>26.605269889997441</v>
      </c>
      <c r="AD159" s="6">
        <f t="shared" si="53"/>
        <v>18.333333333333332</v>
      </c>
      <c r="AE159" s="6">
        <f t="shared" si="54"/>
        <v>0.55390625000000004</v>
      </c>
    </row>
    <row r="160" spans="1:31" x14ac:dyDescent="0.15">
      <c r="A160" s="38">
        <v>35278</v>
      </c>
      <c r="B160" s="8">
        <f t="shared" si="42"/>
        <v>1996</v>
      </c>
      <c r="C160" s="8">
        <f t="shared" si="43"/>
        <v>8</v>
      </c>
      <c r="D160" s="8">
        <f t="shared" si="44"/>
        <v>1</v>
      </c>
      <c r="E160" s="8" t="s">
        <v>32</v>
      </c>
      <c r="F160" s="8">
        <v>2</v>
      </c>
      <c r="G160">
        <v>8</v>
      </c>
      <c r="H160" s="2" t="s">
        <v>1</v>
      </c>
      <c r="I160" s="3">
        <v>5.33</v>
      </c>
      <c r="J160" s="3">
        <v>33</v>
      </c>
      <c r="K160" s="3">
        <v>10.9</v>
      </c>
      <c r="M160" s="3">
        <v>2.06</v>
      </c>
      <c r="N160" s="3">
        <v>2.04</v>
      </c>
      <c r="O160" s="3">
        <v>5.2</v>
      </c>
      <c r="P160" s="3">
        <v>2.44</v>
      </c>
      <c r="Q160" s="3">
        <v>0.41</v>
      </c>
      <c r="R160" s="3">
        <v>0.56999999999999995</v>
      </c>
      <c r="S160" s="3">
        <v>1.1599999999999999</v>
      </c>
      <c r="T160" s="3">
        <v>0.1</v>
      </c>
      <c r="U160" s="6">
        <f t="shared" si="51"/>
        <v>0.99029126213592233</v>
      </c>
      <c r="W160" s="6">
        <f t="shared" si="52"/>
        <v>58.110014104372354</v>
      </c>
      <c r="X160" s="6">
        <f t="shared" si="45"/>
        <v>32.903225806451616</v>
      </c>
      <c r="Y160" s="6">
        <f t="shared" si="46"/>
        <v>108.33333333333334</v>
      </c>
      <c r="Z160" s="6">
        <f t="shared" si="47"/>
        <v>122</v>
      </c>
      <c r="AA160" s="6">
        <f t="shared" si="48"/>
        <v>33.744855967078188</v>
      </c>
      <c r="AB160" s="6">
        <f t="shared" si="49"/>
        <v>24.782608695652172</v>
      </c>
      <c r="AC160" s="6">
        <f t="shared" si="50"/>
        <v>29.675108723458681</v>
      </c>
      <c r="AD160" s="6">
        <f t="shared" si="53"/>
        <v>5.5555555555555554</v>
      </c>
      <c r="AE160" s="6">
        <f t="shared" si="54"/>
        <v>0.56622298778578151</v>
      </c>
    </row>
    <row r="161" spans="1:31" x14ac:dyDescent="0.15">
      <c r="A161" s="38">
        <v>35278</v>
      </c>
      <c r="B161" s="8">
        <f t="shared" si="42"/>
        <v>1996</v>
      </c>
      <c r="C161" s="8">
        <f t="shared" si="43"/>
        <v>8</v>
      </c>
      <c r="D161" s="8">
        <f t="shared" si="44"/>
        <v>1</v>
      </c>
      <c r="E161" s="8" t="s">
        <v>31</v>
      </c>
      <c r="F161" s="8">
        <v>3</v>
      </c>
      <c r="G161">
        <v>12</v>
      </c>
      <c r="H161" s="2" t="s">
        <v>1</v>
      </c>
      <c r="I161" s="3">
        <v>5.31</v>
      </c>
      <c r="J161" s="3">
        <v>32.200000000000003</v>
      </c>
      <c r="K161" s="3">
        <v>7.5</v>
      </c>
      <c r="M161" s="3">
        <v>2.11</v>
      </c>
      <c r="N161" s="3">
        <v>2.35</v>
      </c>
      <c r="O161" s="3">
        <v>4.5999999999999996</v>
      </c>
      <c r="P161" s="3">
        <v>0.94</v>
      </c>
      <c r="Q161" s="3">
        <v>0.5</v>
      </c>
      <c r="R161" s="3">
        <v>0.53</v>
      </c>
      <c r="S161" s="3">
        <v>1.99</v>
      </c>
      <c r="T161" s="3">
        <v>0.13</v>
      </c>
      <c r="U161" s="6">
        <f t="shared" si="51"/>
        <v>1.113744075829384</v>
      </c>
      <c r="W161" s="6">
        <f t="shared" si="52"/>
        <v>59.520451339915368</v>
      </c>
      <c r="X161" s="6">
        <f t="shared" si="45"/>
        <v>37.903225806451616</v>
      </c>
      <c r="Y161" s="6">
        <f t="shared" si="46"/>
        <v>95.833333333333329</v>
      </c>
      <c r="Z161" s="6">
        <f t="shared" si="47"/>
        <v>47</v>
      </c>
      <c r="AA161" s="6">
        <f t="shared" si="48"/>
        <v>41.152263374485599</v>
      </c>
      <c r="AB161" s="6">
        <f t="shared" si="49"/>
        <v>23.043478260869566</v>
      </c>
      <c r="AC161" s="6">
        <f t="shared" si="50"/>
        <v>50.90816065489895</v>
      </c>
      <c r="AD161" s="6">
        <f t="shared" si="53"/>
        <v>7.2222222222222223</v>
      </c>
      <c r="AE161" s="6">
        <f t="shared" si="54"/>
        <v>0.63681012077663979</v>
      </c>
    </row>
    <row r="162" spans="1:31" x14ac:dyDescent="0.15">
      <c r="A162" s="38">
        <v>35278</v>
      </c>
      <c r="B162" s="8">
        <f t="shared" si="42"/>
        <v>1996</v>
      </c>
      <c r="C162" s="8">
        <f t="shared" si="43"/>
        <v>8</v>
      </c>
      <c r="D162" s="8">
        <f t="shared" si="44"/>
        <v>1</v>
      </c>
      <c r="E162" s="8" t="s">
        <v>32</v>
      </c>
      <c r="F162" s="8">
        <v>3</v>
      </c>
      <c r="G162">
        <v>11</v>
      </c>
      <c r="H162" s="2" t="s">
        <v>1</v>
      </c>
      <c r="I162" s="3">
        <v>5.46</v>
      </c>
      <c r="J162" s="3">
        <v>27</v>
      </c>
      <c r="M162" s="3">
        <v>1.53</v>
      </c>
      <c r="N162" s="3">
        <v>2.4300000000000002</v>
      </c>
      <c r="O162" s="3">
        <v>4.21</v>
      </c>
      <c r="P162" s="3">
        <v>1.4</v>
      </c>
      <c r="Q162" s="3">
        <v>0.51</v>
      </c>
      <c r="R162" s="3">
        <v>0.56000000000000005</v>
      </c>
      <c r="S162" s="3">
        <v>0.73</v>
      </c>
      <c r="T162" s="3">
        <v>0.08</v>
      </c>
      <c r="U162" s="6">
        <f t="shared" si="51"/>
        <v>1.5882352941176472</v>
      </c>
      <c r="W162" s="6">
        <f t="shared" si="52"/>
        <v>43.159379407616356</v>
      </c>
      <c r="X162" s="6">
        <f t="shared" si="45"/>
        <v>39.193548387096783</v>
      </c>
      <c r="Y162" s="6">
        <f t="shared" si="46"/>
        <v>87.708333333333329</v>
      </c>
      <c r="Z162" s="6">
        <f t="shared" si="47"/>
        <v>69.999999999999986</v>
      </c>
      <c r="AA162" s="6">
        <f t="shared" si="48"/>
        <v>41.97530864197531</v>
      </c>
      <c r="AB162" s="6">
        <f t="shared" si="49"/>
        <v>24.347826086956523</v>
      </c>
      <c r="AC162" s="6">
        <f t="shared" si="50"/>
        <v>18.674852903555895</v>
      </c>
      <c r="AD162" s="6">
        <f t="shared" si="53"/>
        <v>4.4444444444444446</v>
      </c>
      <c r="AE162" s="6">
        <f t="shared" si="54"/>
        <v>0.90811195445920334</v>
      </c>
    </row>
    <row r="163" spans="1:31" x14ac:dyDescent="0.15">
      <c r="A163" s="38">
        <v>35278</v>
      </c>
      <c r="B163" s="8">
        <f t="shared" si="42"/>
        <v>1996</v>
      </c>
      <c r="C163" s="8">
        <f t="shared" si="43"/>
        <v>8</v>
      </c>
      <c r="D163" s="8">
        <f t="shared" si="44"/>
        <v>1</v>
      </c>
      <c r="E163" s="8" t="s">
        <v>31</v>
      </c>
      <c r="F163" s="8">
        <v>2</v>
      </c>
      <c r="G163">
        <v>5</v>
      </c>
      <c r="H163" s="2" t="s">
        <v>1</v>
      </c>
      <c r="I163" s="3">
        <v>5.31</v>
      </c>
      <c r="J163" s="3">
        <v>43.6</v>
      </c>
      <c r="K163" s="3">
        <v>10.3</v>
      </c>
      <c r="M163" s="3">
        <v>3.02</v>
      </c>
      <c r="N163" s="3">
        <v>5.49</v>
      </c>
      <c r="O163" s="3">
        <v>6.28</v>
      </c>
      <c r="P163" s="3">
        <v>2.67</v>
      </c>
      <c r="Q163" s="3">
        <v>0.96</v>
      </c>
      <c r="R163" s="3">
        <v>0.72</v>
      </c>
      <c r="S163" s="3">
        <v>0.92</v>
      </c>
      <c r="T163" s="3">
        <v>0.21</v>
      </c>
      <c r="U163" s="6">
        <f t="shared" si="51"/>
        <v>1.8178807947019868</v>
      </c>
      <c r="W163" s="6">
        <f t="shared" si="52"/>
        <v>85.190409026798292</v>
      </c>
      <c r="X163" s="6">
        <f t="shared" si="45"/>
        <v>88.548387096774192</v>
      </c>
      <c r="Y163" s="6">
        <f t="shared" si="46"/>
        <v>130.83333333333334</v>
      </c>
      <c r="Z163" s="6">
        <f t="shared" si="47"/>
        <v>133.5</v>
      </c>
      <c r="AA163" s="6">
        <f t="shared" si="48"/>
        <v>79.012345679012341</v>
      </c>
      <c r="AB163" s="6">
        <f t="shared" si="49"/>
        <v>31.304347826086953</v>
      </c>
      <c r="AC163" s="6">
        <f t="shared" si="50"/>
        <v>23.535431056536197</v>
      </c>
      <c r="AD163" s="6">
        <f t="shared" si="53"/>
        <v>11.666666666666666</v>
      </c>
      <c r="AE163" s="6">
        <f t="shared" si="54"/>
        <v>1.0394173253578296</v>
      </c>
    </row>
    <row r="164" spans="1:31" x14ac:dyDescent="0.15">
      <c r="A164" s="38">
        <v>35278</v>
      </c>
      <c r="B164" s="8">
        <f t="shared" si="42"/>
        <v>1996</v>
      </c>
      <c r="C164" s="8">
        <f t="shared" si="43"/>
        <v>8</v>
      </c>
      <c r="D164" s="8">
        <f t="shared" si="44"/>
        <v>1</v>
      </c>
      <c r="E164" s="8" t="s">
        <v>30</v>
      </c>
      <c r="F164" s="8">
        <v>4</v>
      </c>
      <c r="G164">
        <v>14</v>
      </c>
      <c r="H164" s="2" t="s">
        <v>0</v>
      </c>
      <c r="I164" s="3">
        <v>5.3</v>
      </c>
      <c r="J164" s="3">
        <v>52.7</v>
      </c>
      <c r="M164" s="3">
        <v>3.82</v>
      </c>
      <c r="N164" s="3">
        <v>7.35</v>
      </c>
      <c r="O164" s="3">
        <v>5.83</v>
      </c>
      <c r="P164" s="3">
        <v>0.45</v>
      </c>
      <c r="Q164" s="3">
        <v>0.87</v>
      </c>
      <c r="R164" s="3">
        <v>0.63</v>
      </c>
      <c r="S164" s="3">
        <v>3.4</v>
      </c>
      <c r="T164" s="3">
        <v>1.46</v>
      </c>
      <c r="U164" s="6">
        <f t="shared" si="51"/>
        <v>1.9240837696335078</v>
      </c>
      <c r="W164" s="6">
        <f t="shared" si="52"/>
        <v>107.75740479548659</v>
      </c>
      <c r="X164" s="6">
        <f t="shared" si="45"/>
        <v>118.54838709677419</v>
      </c>
      <c r="Y164" s="6">
        <f t="shared" si="46"/>
        <v>121.45833333333333</v>
      </c>
      <c r="Z164" s="6">
        <f t="shared" si="47"/>
        <v>22.5</v>
      </c>
      <c r="AA164" s="6">
        <f t="shared" si="48"/>
        <v>71.604938271604937</v>
      </c>
      <c r="AB164" s="6">
        <f t="shared" si="49"/>
        <v>27.391304347826086</v>
      </c>
      <c r="AC164" s="6">
        <f t="shared" si="50"/>
        <v>86.978766948068554</v>
      </c>
      <c r="AD164" s="6">
        <f t="shared" si="53"/>
        <v>81.1111111111111</v>
      </c>
      <c r="AE164" s="6">
        <f t="shared" si="54"/>
        <v>1.1001414457017396</v>
      </c>
    </row>
    <row r="165" spans="1:31" x14ac:dyDescent="0.15">
      <c r="A165" s="38">
        <v>35278</v>
      </c>
      <c r="B165" s="8">
        <f t="shared" si="42"/>
        <v>1996</v>
      </c>
      <c r="C165" s="8">
        <f t="shared" si="43"/>
        <v>8</v>
      </c>
      <c r="D165" s="8">
        <f t="shared" si="44"/>
        <v>1</v>
      </c>
      <c r="E165" s="8" t="s">
        <v>29</v>
      </c>
      <c r="F165" s="8">
        <v>2</v>
      </c>
      <c r="G165">
        <v>6</v>
      </c>
      <c r="H165" s="2" t="s">
        <v>2</v>
      </c>
      <c r="I165" s="3">
        <v>5.54</v>
      </c>
      <c r="J165" s="3">
        <v>52.6</v>
      </c>
      <c r="K165" s="3">
        <v>7</v>
      </c>
      <c r="M165" s="3">
        <v>1.87</v>
      </c>
      <c r="N165" s="3">
        <v>5.76</v>
      </c>
      <c r="O165" s="3">
        <v>11.18</v>
      </c>
      <c r="P165" s="3">
        <v>2.84</v>
      </c>
      <c r="Q165" s="3">
        <v>0.67</v>
      </c>
      <c r="R165" s="3">
        <v>0.53</v>
      </c>
      <c r="S165" s="3">
        <v>4.0599999999999996</v>
      </c>
      <c r="T165" s="3">
        <v>0.05</v>
      </c>
      <c r="U165" s="6">
        <f t="shared" si="51"/>
        <v>3.0802139037433154</v>
      </c>
      <c r="W165" s="6">
        <f t="shared" si="52"/>
        <v>52.750352609308884</v>
      </c>
      <c r="X165" s="6">
        <f t="shared" si="45"/>
        <v>92.903225806451601</v>
      </c>
      <c r="Y165" s="6">
        <f t="shared" si="46"/>
        <v>232.91666666666666</v>
      </c>
      <c r="Z165" s="6">
        <f t="shared" si="47"/>
        <v>142</v>
      </c>
      <c r="AA165" s="6">
        <f t="shared" si="48"/>
        <v>55.144032921810698</v>
      </c>
      <c r="AB165" s="6">
        <f t="shared" si="49"/>
        <v>23.043478260869566</v>
      </c>
      <c r="AC165" s="6">
        <f t="shared" si="50"/>
        <v>103.86288053210538</v>
      </c>
      <c r="AD165" s="6">
        <f t="shared" si="53"/>
        <v>2.7777777777777777</v>
      </c>
      <c r="AE165" s="6">
        <f t="shared" si="54"/>
        <v>1.7611868207693633</v>
      </c>
    </row>
    <row r="166" spans="1:31" x14ac:dyDescent="0.15">
      <c r="A166" s="38">
        <v>35278</v>
      </c>
      <c r="B166" s="8">
        <f t="shared" si="42"/>
        <v>1996</v>
      </c>
      <c r="C166" s="8">
        <f t="shared" si="43"/>
        <v>8</v>
      </c>
      <c r="D166" s="8">
        <f t="shared" si="44"/>
        <v>1</v>
      </c>
      <c r="E166" s="8" t="s">
        <v>32</v>
      </c>
      <c r="F166" s="8">
        <v>2</v>
      </c>
      <c r="G166">
        <v>8</v>
      </c>
      <c r="H166" s="2" t="s">
        <v>0</v>
      </c>
      <c r="I166" s="3">
        <v>4.5599999999999996</v>
      </c>
      <c r="J166" s="3">
        <v>55.3</v>
      </c>
      <c r="K166" s="3">
        <v>11.6</v>
      </c>
      <c r="M166" s="3">
        <v>2.39</v>
      </c>
      <c r="N166" s="3">
        <v>7.57</v>
      </c>
      <c r="O166" s="3">
        <v>10.78</v>
      </c>
      <c r="P166" s="3">
        <v>2.0299999999999998</v>
      </c>
      <c r="Q166" s="3">
        <v>0.66</v>
      </c>
      <c r="R166" s="3">
        <v>0.56999999999999995</v>
      </c>
      <c r="S166" s="3">
        <v>1.44</v>
      </c>
      <c r="T166" s="3">
        <v>0.08</v>
      </c>
      <c r="U166" s="6">
        <f t="shared" si="51"/>
        <v>3.1673640167364017</v>
      </c>
      <c r="W166" s="6">
        <f t="shared" si="52"/>
        <v>67.418899858956266</v>
      </c>
      <c r="X166" s="6">
        <f t="shared" si="45"/>
        <v>122.09677419354838</v>
      </c>
      <c r="Y166" s="6">
        <f t="shared" si="46"/>
        <v>224.58333333333334</v>
      </c>
      <c r="Z166" s="6">
        <f t="shared" si="47"/>
        <v>101.5</v>
      </c>
      <c r="AA166" s="6">
        <f t="shared" si="48"/>
        <v>54.320987654320987</v>
      </c>
      <c r="AB166" s="6">
        <f t="shared" si="49"/>
        <v>24.782608695652172</v>
      </c>
      <c r="AC166" s="6">
        <f t="shared" si="50"/>
        <v>36.838066001534912</v>
      </c>
      <c r="AD166" s="6">
        <f t="shared" si="53"/>
        <v>4.4444444444444446</v>
      </c>
      <c r="AE166" s="6">
        <f t="shared" si="54"/>
        <v>1.8110170063436364</v>
      </c>
    </row>
    <row r="167" spans="1:31" x14ac:dyDescent="0.15">
      <c r="A167" s="38">
        <v>35278</v>
      </c>
      <c r="B167" s="8">
        <f t="shared" si="42"/>
        <v>1996</v>
      </c>
      <c r="C167" s="8">
        <f t="shared" si="43"/>
        <v>8</v>
      </c>
      <c r="D167" s="8">
        <f t="shared" si="44"/>
        <v>1</v>
      </c>
      <c r="E167" s="8" t="s">
        <v>32</v>
      </c>
      <c r="F167" s="8">
        <v>3</v>
      </c>
      <c r="G167">
        <v>11</v>
      </c>
      <c r="H167" s="2" t="s">
        <v>0</v>
      </c>
      <c r="I167" s="3">
        <v>4.75</v>
      </c>
      <c r="J167" s="3">
        <v>45.8</v>
      </c>
      <c r="M167" s="3">
        <v>2.11</v>
      </c>
      <c r="N167" s="3">
        <v>8.7200000000000006</v>
      </c>
      <c r="O167" s="3">
        <v>6.38</v>
      </c>
      <c r="P167" s="3">
        <v>2.06</v>
      </c>
      <c r="Q167" s="3">
        <v>0.48</v>
      </c>
      <c r="R167" s="3">
        <v>0.48</v>
      </c>
      <c r="S167" s="3">
        <v>1.66</v>
      </c>
      <c r="T167" s="3">
        <v>0.15</v>
      </c>
      <c r="U167" s="6">
        <f t="shared" si="51"/>
        <v>4.1327014218009488</v>
      </c>
      <c r="W167" s="6">
        <f t="shared" si="52"/>
        <v>59.520451339915368</v>
      </c>
      <c r="X167" s="6">
        <f t="shared" si="45"/>
        <v>140.64516129032259</v>
      </c>
      <c r="Y167" s="6">
        <f t="shared" si="46"/>
        <v>132.91666666666666</v>
      </c>
      <c r="Z167" s="6">
        <f t="shared" si="47"/>
        <v>103.00000000000001</v>
      </c>
      <c r="AA167" s="6">
        <f t="shared" si="48"/>
        <v>39.506172839506171</v>
      </c>
      <c r="AB167" s="6">
        <f t="shared" si="49"/>
        <v>20.869565217391301</v>
      </c>
      <c r="AC167" s="6">
        <f t="shared" si="50"/>
        <v>42.46610386288053</v>
      </c>
      <c r="AD167" s="6">
        <f t="shared" si="53"/>
        <v>8.3333333333333339</v>
      </c>
      <c r="AE167" s="6">
        <f t="shared" si="54"/>
        <v>2.3629720226265101</v>
      </c>
    </row>
    <row r="168" spans="1:31" x14ac:dyDescent="0.15">
      <c r="A168" s="38">
        <v>35278</v>
      </c>
      <c r="B168" s="8">
        <f t="shared" si="42"/>
        <v>1996</v>
      </c>
      <c r="C168" s="8">
        <f t="shared" si="43"/>
        <v>8</v>
      </c>
      <c r="D168" s="8">
        <f t="shared" si="44"/>
        <v>1</v>
      </c>
      <c r="E168" s="8" t="s">
        <v>29</v>
      </c>
      <c r="F168" s="8">
        <v>1</v>
      </c>
      <c r="G168">
        <v>1</v>
      </c>
      <c r="H168" s="2" t="s">
        <v>1</v>
      </c>
      <c r="M168" s="3">
        <v>2.9</v>
      </c>
      <c r="N168" s="3">
        <v>12.62</v>
      </c>
      <c r="O168" s="3">
        <v>4.8899999999999997</v>
      </c>
      <c r="P168" s="3">
        <v>3.14</v>
      </c>
      <c r="Q168" s="3">
        <v>0.48</v>
      </c>
      <c r="R168" s="3">
        <v>0.67</v>
      </c>
      <c r="S168" s="3">
        <v>3.3</v>
      </c>
      <c r="T168" s="3">
        <v>0.14000000000000001</v>
      </c>
      <c r="U168" s="6">
        <f t="shared" si="51"/>
        <v>4.3517241379310345</v>
      </c>
      <c r="W168" s="6">
        <f t="shared" si="52"/>
        <v>81.805359661495061</v>
      </c>
      <c r="X168" s="6">
        <f t="shared" si="45"/>
        <v>203.54838709677418</v>
      </c>
      <c r="Y168" s="6">
        <f t="shared" si="46"/>
        <v>101.875</v>
      </c>
      <c r="Z168" s="6">
        <f t="shared" si="47"/>
        <v>157</v>
      </c>
      <c r="AA168" s="6">
        <f t="shared" si="48"/>
        <v>39.506172839506171</v>
      </c>
      <c r="AB168" s="6">
        <f t="shared" si="49"/>
        <v>29.130434782608695</v>
      </c>
      <c r="AC168" s="6">
        <f t="shared" si="50"/>
        <v>84.420567920184183</v>
      </c>
      <c r="AD168" s="6">
        <f t="shared" si="53"/>
        <v>7.7777777777777786</v>
      </c>
      <c r="AE168" s="6">
        <f t="shared" si="54"/>
        <v>2.4882035595105672</v>
      </c>
    </row>
    <row r="169" spans="1:31" x14ac:dyDescent="0.15">
      <c r="A169" s="38">
        <v>35278</v>
      </c>
      <c r="B169" s="8">
        <f t="shared" si="42"/>
        <v>1996</v>
      </c>
      <c r="C169" s="8">
        <f t="shared" si="43"/>
        <v>8</v>
      </c>
      <c r="D169" s="8">
        <f t="shared" si="44"/>
        <v>1</v>
      </c>
      <c r="E169" s="8" t="s">
        <v>30</v>
      </c>
      <c r="F169" s="8">
        <v>3</v>
      </c>
      <c r="G169">
        <v>9</v>
      </c>
      <c r="H169" s="2" t="s">
        <v>1</v>
      </c>
      <c r="I169" s="3">
        <v>5.01</v>
      </c>
      <c r="J169" s="3">
        <v>76.8</v>
      </c>
      <c r="K169" s="3">
        <v>8.8000000000000007</v>
      </c>
      <c r="M169" s="3">
        <v>2.3199999999999998</v>
      </c>
      <c r="N169" s="3">
        <v>11.2</v>
      </c>
      <c r="O169" s="3">
        <v>13.48</v>
      </c>
      <c r="P169" s="3">
        <v>2.82</v>
      </c>
      <c r="Q169" s="3">
        <v>0.7</v>
      </c>
      <c r="R169" s="3">
        <v>0.68</v>
      </c>
      <c r="S169" s="3">
        <v>7.64</v>
      </c>
      <c r="T169" s="3">
        <v>0.14000000000000001</v>
      </c>
      <c r="U169" s="6">
        <f t="shared" si="51"/>
        <v>4.8275862068965516</v>
      </c>
      <c r="W169" s="6">
        <f t="shared" si="52"/>
        <v>65.444287729196034</v>
      </c>
      <c r="X169" s="6">
        <f t="shared" si="45"/>
        <v>180.64516129032256</v>
      </c>
      <c r="Y169" s="6">
        <f t="shared" si="46"/>
        <v>280.83333333333331</v>
      </c>
      <c r="Z169" s="6">
        <f t="shared" si="47"/>
        <v>141</v>
      </c>
      <c r="AA169" s="6">
        <f t="shared" si="48"/>
        <v>57.613168724279831</v>
      </c>
      <c r="AB169" s="6">
        <f t="shared" si="49"/>
        <v>29.565217391304351</v>
      </c>
      <c r="AC169" s="6">
        <f t="shared" si="50"/>
        <v>195.4464057303658</v>
      </c>
      <c r="AD169" s="6">
        <f t="shared" si="53"/>
        <v>7.7777777777777786</v>
      </c>
      <c r="AE169" s="6">
        <f t="shared" si="54"/>
        <v>2.7602892102335934</v>
      </c>
    </row>
    <row r="170" spans="1:31" x14ac:dyDescent="0.15">
      <c r="A170" s="38">
        <v>35278</v>
      </c>
      <c r="B170" s="8">
        <f t="shared" si="42"/>
        <v>1996</v>
      </c>
      <c r="C170" s="8">
        <f t="shared" si="43"/>
        <v>8</v>
      </c>
      <c r="D170" s="8">
        <f t="shared" si="44"/>
        <v>1</v>
      </c>
      <c r="E170" s="8" t="s">
        <v>31</v>
      </c>
      <c r="F170" s="8">
        <v>1</v>
      </c>
      <c r="G170">
        <v>3</v>
      </c>
      <c r="H170" s="2" t="s">
        <v>1</v>
      </c>
      <c r="I170" s="3">
        <v>5.28</v>
      </c>
      <c r="J170" s="3">
        <v>39.200000000000003</v>
      </c>
      <c r="K170" s="3">
        <v>11.5</v>
      </c>
      <c r="M170" s="3">
        <v>1.96</v>
      </c>
      <c r="N170" s="3">
        <v>9.4700000000000006</v>
      </c>
      <c r="O170" s="3">
        <v>3</v>
      </c>
      <c r="P170" s="3">
        <v>2.58</v>
      </c>
      <c r="Q170" s="3">
        <v>0.63</v>
      </c>
      <c r="R170" s="3">
        <v>0.67</v>
      </c>
      <c r="S170" s="3">
        <v>1.59</v>
      </c>
      <c r="T170" s="3">
        <v>0.04</v>
      </c>
      <c r="U170" s="6">
        <f t="shared" si="51"/>
        <v>4.8316326530612246</v>
      </c>
      <c r="W170" s="6">
        <f t="shared" si="52"/>
        <v>55.289139633286311</v>
      </c>
      <c r="X170" s="6">
        <f t="shared" si="45"/>
        <v>152.74193548387098</v>
      </c>
      <c r="Y170" s="6">
        <f t="shared" si="46"/>
        <v>62.5</v>
      </c>
      <c r="Z170" s="6">
        <f t="shared" si="47"/>
        <v>129</v>
      </c>
      <c r="AA170" s="6">
        <f t="shared" si="48"/>
        <v>51.851851851851848</v>
      </c>
      <c r="AB170" s="6">
        <f t="shared" si="49"/>
        <v>29.130434782608695</v>
      </c>
      <c r="AC170" s="6">
        <f t="shared" si="50"/>
        <v>40.675364543361475</v>
      </c>
      <c r="AD170" s="6">
        <f t="shared" si="53"/>
        <v>2.2222222222222223</v>
      </c>
      <c r="AE170" s="6">
        <f t="shared" si="54"/>
        <v>2.7626028637261362</v>
      </c>
    </row>
    <row r="171" spans="1:31" x14ac:dyDescent="0.15">
      <c r="A171" s="38">
        <v>35278</v>
      </c>
      <c r="B171" s="8">
        <f t="shared" si="42"/>
        <v>1996</v>
      </c>
      <c r="C171" s="8">
        <f t="shared" si="43"/>
        <v>8</v>
      </c>
      <c r="D171" s="8">
        <f t="shared" si="44"/>
        <v>1</v>
      </c>
      <c r="E171" s="8" t="s">
        <v>30</v>
      </c>
      <c r="F171" s="8">
        <v>3</v>
      </c>
      <c r="G171">
        <v>9</v>
      </c>
      <c r="H171" s="2" t="s">
        <v>2</v>
      </c>
      <c r="I171" s="3">
        <v>5.69</v>
      </c>
      <c r="J171" s="3">
        <v>65.3</v>
      </c>
      <c r="K171" s="3">
        <v>14.8</v>
      </c>
      <c r="M171" s="3">
        <v>1.05</v>
      </c>
      <c r="N171" s="3">
        <v>6.24</v>
      </c>
      <c r="O171" s="3">
        <v>12.3</v>
      </c>
      <c r="P171" s="3">
        <v>2.12</v>
      </c>
      <c r="Q171" s="3">
        <v>0.32</v>
      </c>
      <c r="R171" s="3">
        <v>0.36</v>
      </c>
      <c r="S171" s="3">
        <v>3.21</v>
      </c>
      <c r="T171" s="3">
        <v>3.72</v>
      </c>
      <c r="U171" s="6">
        <f t="shared" si="51"/>
        <v>5.9428571428571431</v>
      </c>
      <c r="W171" s="6">
        <f t="shared" si="52"/>
        <v>29.619181946403383</v>
      </c>
      <c r="X171" s="6">
        <f t="shared" si="45"/>
        <v>100.64516129032258</v>
      </c>
      <c r="Y171" s="6">
        <f t="shared" si="46"/>
        <v>256.25000000000006</v>
      </c>
      <c r="Z171" s="6">
        <f t="shared" si="47"/>
        <v>106.00000000000001</v>
      </c>
      <c r="AA171" s="6">
        <f t="shared" si="48"/>
        <v>26.337448559670783</v>
      </c>
      <c r="AB171" s="6">
        <f t="shared" si="49"/>
        <v>15.652173913043477</v>
      </c>
      <c r="AC171" s="6">
        <f t="shared" si="50"/>
        <v>82.118188795088258</v>
      </c>
      <c r="AD171" s="6">
        <f t="shared" si="53"/>
        <v>206.66666666666666</v>
      </c>
      <c r="AE171" s="6">
        <f t="shared" si="54"/>
        <v>3.3979723502304147</v>
      </c>
    </row>
    <row r="172" spans="1:31" x14ac:dyDescent="0.15">
      <c r="A172" s="38">
        <v>35278</v>
      </c>
      <c r="B172" s="8">
        <f t="shared" si="42"/>
        <v>1996</v>
      </c>
      <c r="C172" s="8">
        <f t="shared" si="43"/>
        <v>8</v>
      </c>
      <c r="D172" s="8">
        <f t="shared" si="44"/>
        <v>1</v>
      </c>
      <c r="E172" s="8" t="s">
        <v>32</v>
      </c>
      <c r="F172" s="8">
        <v>2</v>
      </c>
      <c r="G172">
        <v>8</v>
      </c>
      <c r="H172" s="2" t="s">
        <v>2</v>
      </c>
      <c r="I172" s="3">
        <v>5.08</v>
      </c>
      <c r="J172" s="3">
        <v>45.2</v>
      </c>
      <c r="K172" s="3">
        <v>10.1</v>
      </c>
      <c r="M172" s="3">
        <v>1.21</v>
      </c>
      <c r="N172" s="3">
        <v>7.84</v>
      </c>
      <c r="O172" s="3">
        <v>8.5399999999999991</v>
      </c>
      <c r="P172" s="3">
        <v>3.87</v>
      </c>
      <c r="Q172" s="3">
        <v>0.57999999999999996</v>
      </c>
      <c r="R172" s="3">
        <v>0.59</v>
      </c>
      <c r="S172" s="3">
        <v>1.08</v>
      </c>
      <c r="T172" s="3">
        <v>0.08</v>
      </c>
      <c r="U172" s="6">
        <f t="shared" si="51"/>
        <v>6.4793388429752063</v>
      </c>
      <c r="W172" s="6">
        <f t="shared" si="52"/>
        <v>34.132581100141046</v>
      </c>
      <c r="X172" s="6">
        <f t="shared" si="45"/>
        <v>126.45161290322579</v>
      </c>
      <c r="Y172" s="6">
        <f t="shared" si="46"/>
        <v>177.91666666666663</v>
      </c>
      <c r="Z172" s="6">
        <f t="shared" si="47"/>
        <v>193.5</v>
      </c>
      <c r="AA172" s="6">
        <f t="shared" si="48"/>
        <v>47.736625514403286</v>
      </c>
      <c r="AB172" s="6">
        <f t="shared" si="49"/>
        <v>25.652173913043477</v>
      </c>
      <c r="AC172" s="6">
        <f t="shared" si="50"/>
        <v>27.628549501151188</v>
      </c>
      <c r="AD172" s="6">
        <f t="shared" si="53"/>
        <v>4.4444444444444446</v>
      </c>
      <c r="AE172" s="6">
        <f t="shared" si="54"/>
        <v>3.7047187416688878</v>
      </c>
    </row>
    <row r="173" spans="1:31" x14ac:dyDescent="0.15">
      <c r="A173" s="38">
        <v>35278</v>
      </c>
      <c r="B173" s="8">
        <f t="shared" si="42"/>
        <v>1996</v>
      </c>
      <c r="C173" s="8">
        <f t="shared" si="43"/>
        <v>8</v>
      </c>
      <c r="D173" s="8">
        <f t="shared" si="44"/>
        <v>1</v>
      </c>
      <c r="E173" s="8" t="s">
        <v>32</v>
      </c>
      <c r="F173" s="8">
        <v>3</v>
      </c>
      <c r="G173">
        <v>11</v>
      </c>
      <c r="H173" s="2" t="s">
        <v>2</v>
      </c>
      <c r="I173" s="3">
        <v>5.05</v>
      </c>
      <c r="J173" s="3">
        <v>26.8</v>
      </c>
      <c r="K173" s="3">
        <v>8.6999999999999993</v>
      </c>
      <c r="M173" s="3">
        <v>0.85</v>
      </c>
      <c r="N173" s="3">
        <v>5.58</v>
      </c>
      <c r="O173" s="3">
        <v>3.1</v>
      </c>
      <c r="P173" s="3">
        <v>1.62</v>
      </c>
      <c r="Q173" s="3">
        <v>0.3</v>
      </c>
      <c r="R173" s="3">
        <v>0.28999999999999998</v>
      </c>
      <c r="S173" s="3">
        <v>0.92</v>
      </c>
      <c r="T173" s="3">
        <v>0.06</v>
      </c>
      <c r="U173" s="6">
        <f t="shared" si="51"/>
        <v>6.5647058823529418</v>
      </c>
      <c r="W173" s="6">
        <f t="shared" si="52"/>
        <v>23.977433004231308</v>
      </c>
      <c r="X173" s="6">
        <f t="shared" si="45"/>
        <v>90</v>
      </c>
      <c r="Y173" s="6">
        <f t="shared" si="46"/>
        <v>64.583333333333343</v>
      </c>
      <c r="Z173" s="6">
        <f t="shared" si="47"/>
        <v>81</v>
      </c>
      <c r="AA173" s="6">
        <f t="shared" si="48"/>
        <v>24.691358024691358</v>
      </c>
      <c r="AB173" s="6">
        <f t="shared" si="49"/>
        <v>12.608695652173912</v>
      </c>
      <c r="AC173" s="6">
        <f t="shared" si="50"/>
        <v>23.535431056536197</v>
      </c>
      <c r="AD173" s="6">
        <f t="shared" si="53"/>
        <v>3.333333333333333</v>
      </c>
      <c r="AE173" s="6">
        <f t="shared" si="54"/>
        <v>3.7535294117647062</v>
      </c>
    </row>
    <row r="174" spans="1:31" x14ac:dyDescent="0.15">
      <c r="A174" s="38">
        <v>35278</v>
      </c>
      <c r="B174" s="8">
        <f t="shared" si="42"/>
        <v>1996</v>
      </c>
      <c r="C174" s="8">
        <f t="shared" si="43"/>
        <v>8</v>
      </c>
      <c r="D174" s="8">
        <f t="shared" si="44"/>
        <v>1</v>
      </c>
      <c r="E174" s="8" t="s">
        <v>32</v>
      </c>
      <c r="F174" s="8">
        <v>1</v>
      </c>
      <c r="G174">
        <v>4</v>
      </c>
      <c r="H174" s="2" t="s">
        <v>2</v>
      </c>
      <c r="I174" s="3">
        <v>5.38</v>
      </c>
      <c r="J174" s="3">
        <v>62.8</v>
      </c>
      <c r="K174" s="3">
        <v>11.9</v>
      </c>
      <c r="M174" s="3">
        <v>1.71</v>
      </c>
      <c r="N174" s="3">
        <v>14.34</v>
      </c>
      <c r="O174" s="3">
        <v>9.15</v>
      </c>
      <c r="P174" s="3">
        <v>6.11</v>
      </c>
      <c r="Q174" s="3">
        <v>1.1499999999999999</v>
      </c>
      <c r="R174" s="3">
        <v>0.43</v>
      </c>
      <c r="S174" s="3">
        <v>1.1299999999999999</v>
      </c>
      <c r="T174" s="3">
        <v>0.09</v>
      </c>
      <c r="U174" s="6">
        <f t="shared" si="51"/>
        <v>8.3859649122807021</v>
      </c>
      <c r="W174" s="6">
        <f t="shared" si="52"/>
        <v>48.236953455571225</v>
      </c>
      <c r="X174" s="6">
        <f t="shared" si="45"/>
        <v>231.29032258064515</v>
      </c>
      <c r="Y174" s="6">
        <f t="shared" si="46"/>
        <v>190.62500000000003</v>
      </c>
      <c r="Z174" s="6">
        <f t="shared" si="47"/>
        <v>305.5</v>
      </c>
      <c r="AA174" s="6">
        <f t="shared" si="48"/>
        <v>94.650205761316855</v>
      </c>
      <c r="AB174" s="6">
        <f t="shared" si="49"/>
        <v>18.695652173913043</v>
      </c>
      <c r="AC174" s="6">
        <f t="shared" si="50"/>
        <v>28.907649015093369</v>
      </c>
      <c r="AD174" s="6">
        <f t="shared" si="53"/>
        <v>5</v>
      </c>
      <c r="AE174" s="6">
        <f t="shared" si="54"/>
        <v>4.7948783248443689</v>
      </c>
    </row>
    <row r="175" spans="1:31" x14ac:dyDescent="0.15">
      <c r="A175" s="38">
        <v>35278</v>
      </c>
      <c r="B175" s="8">
        <f t="shared" si="42"/>
        <v>1996</v>
      </c>
      <c r="C175" s="8">
        <f t="shared" si="43"/>
        <v>8</v>
      </c>
      <c r="D175" s="8">
        <f t="shared" si="44"/>
        <v>1</v>
      </c>
      <c r="E175" s="8" t="s">
        <v>32</v>
      </c>
      <c r="F175" s="8">
        <v>1</v>
      </c>
      <c r="G175">
        <v>4</v>
      </c>
      <c r="H175" s="2" t="s">
        <v>0</v>
      </c>
      <c r="I175" s="3">
        <v>5.79</v>
      </c>
      <c r="J175" s="3">
        <v>98.8</v>
      </c>
      <c r="K175" s="3">
        <v>14.2</v>
      </c>
      <c r="M175" s="3">
        <v>2.75</v>
      </c>
      <c r="N175" s="3">
        <v>24.88</v>
      </c>
      <c r="O175" s="3">
        <v>11.26</v>
      </c>
      <c r="P175" s="3">
        <v>9.59</v>
      </c>
      <c r="Q175" s="3">
        <v>1.27</v>
      </c>
      <c r="R175" s="3">
        <v>0.75</v>
      </c>
      <c r="S175" s="3">
        <v>4.0599999999999996</v>
      </c>
      <c r="T175" s="3">
        <v>0.1</v>
      </c>
      <c r="U175" s="6">
        <f t="shared" si="51"/>
        <v>9.0472727272727269</v>
      </c>
      <c r="W175" s="6">
        <f t="shared" si="52"/>
        <v>77.574047954866003</v>
      </c>
      <c r="X175" s="6">
        <f t="shared" si="45"/>
        <v>401.29032258064512</v>
      </c>
      <c r="Y175" s="6">
        <f t="shared" si="46"/>
        <v>234.58333333333334</v>
      </c>
      <c r="Z175" s="6">
        <f t="shared" si="47"/>
        <v>479.5</v>
      </c>
      <c r="AA175" s="6">
        <f t="shared" si="48"/>
        <v>104.52674897119341</v>
      </c>
      <c r="AB175" s="6">
        <f t="shared" si="49"/>
        <v>32.608695652173914</v>
      </c>
      <c r="AC175" s="6">
        <f t="shared" si="50"/>
        <v>103.86288053210538</v>
      </c>
      <c r="AD175" s="6">
        <f t="shared" si="53"/>
        <v>5.5555555555555554</v>
      </c>
      <c r="AE175" s="6">
        <f t="shared" si="54"/>
        <v>5.17299706744868</v>
      </c>
    </row>
    <row r="176" spans="1:31" x14ac:dyDescent="0.15">
      <c r="A176" s="38">
        <v>35278</v>
      </c>
      <c r="B176" s="8">
        <f t="shared" si="42"/>
        <v>1996</v>
      </c>
      <c r="C176" s="8">
        <f t="shared" si="43"/>
        <v>8</v>
      </c>
      <c r="D176" s="8">
        <f t="shared" si="44"/>
        <v>1</v>
      </c>
      <c r="E176" s="8" t="s">
        <v>32</v>
      </c>
      <c r="F176" s="8">
        <v>1</v>
      </c>
      <c r="G176">
        <v>4</v>
      </c>
      <c r="H176" s="2" t="s">
        <v>1</v>
      </c>
      <c r="I176" s="3">
        <v>5.29</v>
      </c>
      <c r="J176" s="3">
        <v>64.5</v>
      </c>
      <c r="K176" s="3">
        <v>22.9</v>
      </c>
      <c r="M176" s="3">
        <v>1.23</v>
      </c>
      <c r="N176" s="3">
        <v>12.97</v>
      </c>
      <c r="O176" s="3">
        <v>10.56</v>
      </c>
      <c r="P176" s="3">
        <v>6.22</v>
      </c>
      <c r="Q176" s="3">
        <v>1.1399999999999999</v>
      </c>
      <c r="R176" s="3">
        <v>0.51</v>
      </c>
      <c r="S176" s="3">
        <v>1.68</v>
      </c>
      <c r="T176" s="3">
        <v>0.08</v>
      </c>
      <c r="U176" s="6">
        <f t="shared" si="51"/>
        <v>10.544715447154472</v>
      </c>
      <c r="W176" s="6">
        <f t="shared" si="52"/>
        <v>34.696755994358242</v>
      </c>
      <c r="X176" s="6">
        <f t="shared" si="45"/>
        <v>209.19354838709677</v>
      </c>
      <c r="Y176" s="6">
        <f t="shared" si="46"/>
        <v>220</v>
      </c>
      <c r="Z176" s="6">
        <f t="shared" si="47"/>
        <v>311</v>
      </c>
      <c r="AA176" s="6">
        <f t="shared" si="48"/>
        <v>93.827160493827151</v>
      </c>
      <c r="AB176" s="6">
        <f t="shared" si="49"/>
        <v>22.173913043478262</v>
      </c>
      <c r="AC176" s="6">
        <f t="shared" si="50"/>
        <v>42.9777436684574</v>
      </c>
      <c r="AD176" s="6">
        <f t="shared" si="53"/>
        <v>4.4444444444444446</v>
      </c>
      <c r="AE176" s="6">
        <f t="shared" si="54"/>
        <v>6.0291961709939699</v>
      </c>
    </row>
    <row r="177" spans="1:31" x14ac:dyDescent="0.15">
      <c r="A177" s="38">
        <v>35290</v>
      </c>
      <c r="B177" s="8">
        <f t="shared" si="42"/>
        <v>1996</v>
      </c>
      <c r="C177" s="8">
        <f t="shared" si="43"/>
        <v>8</v>
      </c>
      <c r="D177" s="8">
        <f t="shared" si="44"/>
        <v>13</v>
      </c>
      <c r="E177" s="8" t="s">
        <v>29</v>
      </c>
      <c r="F177" s="8">
        <v>4</v>
      </c>
      <c r="G177">
        <v>13</v>
      </c>
      <c r="H177" s="2" t="s">
        <v>0</v>
      </c>
      <c r="I177" s="3">
        <v>5.32</v>
      </c>
      <c r="J177" s="3">
        <v>25.4</v>
      </c>
      <c r="K177" s="3">
        <v>9.1999999999999993</v>
      </c>
      <c r="M177" s="3">
        <v>0.75</v>
      </c>
      <c r="N177" s="3">
        <v>0.35</v>
      </c>
      <c r="O177" s="3">
        <v>7.02</v>
      </c>
      <c r="P177" s="3">
        <v>1.77</v>
      </c>
      <c r="Q177" s="3">
        <v>0.32</v>
      </c>
      <c r="R177" s="3">
        <v>0.4</v>
      </c>
      <c r="S177" s="3">
        <v>0.73</v>
      </c>
      <c r="T177" s="3">
        <v>0.09</v>
      </c>
      <c r="U177" s="6">
        <f t="shared" si="51"/>
        <v>0.46666666666666662</v>
      </c>
      <c r="W177" s="6">
        <f t="shared" si="52"/>
        <v>21.156558533145272</v>
      </c>
      <c r="X177" s="6">
        <f t="shared" si="45"/>
        <v>5.6451612903225801</v>
      </c>
      <c r="Y177" s="6">
        <f t="shared" si="46"/>
        <v>146.25</v>
      </c>
      <c r="Z177" s="6">
        <f t="shared" si="47"/>
        <v>88.5</v>
      </c>
      <c r="AA177" s="6">
        <f t="shared" si="48"/>
        <v>26.337448559670783</v>
      </c>
      <c r="AB177" s="6">
        <f t="shared" si="49"/>
        <v>17.391304347826086</v>
      </c>
      <c r="AC177" s="6">
        <f t="shared" si="50"/>
        <v>18.674852903555895</v>
      </c>
      <c r="AD177" s="6">
        <f t="shared" si="53"/>
        <v>5</v>
      </c>
      <c r="AE177" s="6">
        <f t="shared" si="54"/>
        <v>0.26682795698924733</v>
      </c>
    </row>
    <row r="178" spans="1:31" x14ac:dyDescent="0.15">
      <c r="A178" s="38">
        <v>35290</v>
      </c>
      <c r="B178" s="8">
        <f t="shared" si="42"/>
        <v>1996</v>
      </c>
      <c r="C178" s="8">
        <f t="shared" si="43"/>
        <v>8</v>
      </c>
      <c r="D178" s="8">
        <f t="shared" si="44"/>
        <v>13</v>
      </c>
      <c r="E178" s="8" t="s">
        <v>30</v>
      </c>
      <c r="F178" s="8">
        <v>4</v>
      </c>
      <c r="G178">
        <v>14</v>
      </c>
      <c r="H178" s="2" t="s">
        <v>2</v>
      </c>
      <c r="I178" s="3">
        <v>5.98</v>
      </c>
      <c r="J178" s="3">
        <v>35.1</v>
      </c>
      <c r="M178" s="3">
        <v>1.9</v>
      </c>
      <c r="N178" s="3">
        <v>1.1100000000000001</v>
      </c>
      <c r="O178" s="3">
        <v>6.95</v>
      </c>
      <c r="P178" s="3">
        <v>1.02</v>
      </c>
      <c r="Q178" s="3">
        <v>0.49</v>
      </c>
      <c r="R178" s="3">
        <v>0.55000000000000004</v>
      </c>
      <c r="S178" s="3">
        <v>1.97</v>
      </c>
      <c r="T178" s="3">
        <v>1.0900000000000001</v>
      </c>
      <c r="U178" s="6">
        <f t="shared" si="51"/>
        <v>0.58421052631578951</v>
      </c>
      <c r="W178" s="6">
        <f t="shared" si="52"/>
        <v>53.596614950634688</v>
      </c>
      <c r="X178" s="6">
        <f t="shared" si="45"/>
        <v>17.903225806451616</v>
      </c>
      <c r="Y178" s="6">
        <f t="shared" si="46"/>
        <v>144.79166666666669</v>
      </c>
      <c r="Z178" s="6">
        <f t="shared" si="47"/>
        <v>51.000000000000007</v>
      </c>
      <c r="AA178" s="6">
        <f t="shared" si="48"/>
        <v>40.329218106995881</v>
      </c>
      <c r="AB178" s="6">
        <f t="shared" si="49"/>
        <v>23.913043478260871</v>
      </c>
      <c r="AC178" s="6">
        <f t="shared" si="50"/>
        <v>50.396520849322073</v>
      </c>
      <c r="AD178" s="6">
        <f t="shared" si="53"/>
        <v>60.555555555555557</v>
      </c>
      <c r="AE178" s="6">
        <f t="shared" si="54"/>
        <v>0.33403650254668943</v>
      </c>
    </row>
    <row r="179" spans="1:31" x14ac:dyDescent="0.15">
      <c r="A179" s="38">
        <v>35290</v>
      </c>
      <c r="B179" s="8">
        <f t="shared" si="42"/>
        <v>1996</v>
      </c>
      <c r="C179" s="8">
        <f t="shared" si="43"/>
        <v>8</v>
      </c>
      <c r="D179" s="8">
        <f t="shared" si="44"/>
        <v>13</v>
      </c>
      <c r="E179" s="8" t="s">
        <v>31</v>
      </c>
      <c r="F179" s="8">
        <v>3</v>
      </c>
      <c r="G179">
        <v>12</v>
      </c>
      <c r="H179" s="2" t="s">
        <v>0</v>
      </c>
      <c r="I179" s="3">
        <v>5.1100000000000003</v>
      </c>
      <c r="J179" s="3">
        <v>34.5</v>
      </c>
      <c r="K179" s="3">
        <v>11.1</v>
      </c>
      <c r="M179" s="3">
        <v>3.77</v>
      </c>
      <c r="N179" s="3">
        <v>2.4300000000000002</v>
      </c>
      <c r="O179" s="3">
        <v>3.44</v>
      </c>
      <c r="P179" s="3">
        <v>1.45</v>
      </c>
      <c r="Q179" s="3">
        <v>0.39</v>
      </c>
      <c r="R179" s="3">
        <v>0.63</v>
      </c>
      <c r="S179" s="3">
        <v>2.1800000000000002</v>
      </c>
      <c r="T179" s="3">
        <v>0.09</v>
      </c>
      <c r="U179" s="6">
        <f t="shared" si="51"/>
        <v>0.64456233421750664</v>
      </c>
      <c r="W179" s="6">
        <f t="shared" si="52"/>
        <v>106.34696755994358</v>
      </c>
      <c r="X179" s="6">
        <f t="shared" si="45"/>
        <v>39.193548387096783</v>
      </c>
      <c r="Y179" s="6">
        <f t="shared" si="46"/>
        <v>71.666666666666671</v>
      </c>
      <c r="Z179" s="6">
        <f t="shared" si="47"/>
        <v>72.5</v>
      </c>
      <c r="AA179" s="6">
        <f t="shared" si="48"/>
        <v>32.098765432098766</v>
      </c>
      <c r="AB179" s="6">
        <f t="shared" si="49"/>
        <v>27.391304347826086</v>
      </c>
      <c r="AC179" s="6">
        <f t="shared" si="50"/>
        <v>55.768738807879252</v>
      </c>
      <c r="AD179" s="6">
        <f t="shared" si="53"/>
        <v>5</v>
      </c>
      <c r="AE179" s="6">
        <f t="shared" si="54"/>
        <v>0.36854410883888089</v>
      </c>
    </row>
    <row r="180" spans="1:31" x14ac:dyDescent="0.15">
      <c r="A180" s="38">
        <v>35290</v>
      </c>
      <c r="B180" s="8">
        <f t="shared" si="42"/>
        <v>1996</v>
      </c>
      <c r="C180" s="8">
        <f t="shared" si="43"/>
        <v>8</v>
      </c>
      <c r="D180" s="8">
        <f t="shared" si="44"/>
        <v>13</v>
      </c>
      <c r="E180" s="8" t="s">
        <v>32</v>
      </c>
      <c r="F180" s="8">
        <v>2</v>
      </c>
      <c r="G180">
        <v>8</v>
      </c>
      <c r="H180" s="2" t="s">
        <v>1</v>
      </c>
      <c r="I180" s="3">
        <v>5.54</v>
      </c>
      <c r="J180" s="3">
        <v>32.5</v>
      </c>
      <c r="K180" s="3">
        <v>8.1999999999999993</v>
      </c>
      <c r="M180" s="3">
        <v>2.38</v>
      </c>
      <c r="N180" s="3">
        <v>2.17</v>
      </c>
      <c r="O180" s="3">
        <v>5.13</v>
      </c>
      <c r="P180" s="3">
        <v>2.44</v>
      </c>
      <c r="Q180" s="3">
        <v>0.48</v>
      </c>
      <c r="R180" s="3">
        <v>0.6</v>
      </c>
      <c r="S180" s="3">
        <v>1.04</v>
      </c>
      <c r="T180" s="3">
        <v>0.12</v>
      </c>
      <c r="U180" s="6">
        <f t="shared" si="51"/>
        <v>0.91176470588235292</v>
      </c>
      <c r="W180" s="6">
        <f t="shared" si="52"/>
        <v>67.136812411847671</v>
      </c>
      <c r="X180" s="6">
        <f t="shared" si="45"/>
        <v>34.999999999999993</v>
      </c>
      <c r="Y180" s="6">
        <f t="shared" si="46"/>
        <v>106.875</v>
      </c>
      <c r="Z180" s="6">
        <f t="shared" si="47"/>
        <v>122</v>
      </c>
      <c r="AA180" s="6">
        <f t="shared" si="48"/>
        <v>39.506172839506171</v>
      </c>
      <c r="AB180" s="6">
        <f t="shared" si="49"/>
        <v>26.086956521739129</v>
      </c>
      <c r="AC180" s="6">
        <f t="shared" si="50"/>
        <v>26.605269889997441</v>
      </c>
      <c r="AD180" s="6">
        <f t="shared" si="53"/>
        <v>6.6666666666666661</v>
      </c>
      <c r="AE180" s="6">
        <f t="shared" si="54"/>
        <v>0.52132352941176463</v>
      </c>
    </row>
    <row r="181" spans="1:31" x14ac:dyDescent="0.15">
      <c r="A181" s="38">
        <v>35290</v>
      </c>
      <c r="B181" s="8">
        <f t="shared" si="42"/>
        <v>1996</v>
      </c>
      <c r="C181" s="8">
        <f t="shared" si="43"/>
        <v>8</v>
      </c>
      <c r="D181" s="8">
        <f t="shared" si="44"/>
        <v>13</v>
      </c>
      <c r="E181" s="8" t="s">
        <v>31</v>
      </c>
      <c r="F181" s="8">
        <v>3</v>
      </c>
      <c r="G181">
        <v>12</v>
      </c>
      <c r="H181" s="2" t="s">
        <v>1</v>
      </c>
      <c r="I181" s="3">
        <v>5.27</v>
      </c>
      <c r="J181" s="3">
        <v>29.3</v>
      </c>
      <c r="M181" s="3">
        <v>2.14</v>
      </c>
      <c r="N181" s="3">
        <v>2.2999999999999998</v>
      </c>
      <c r="O181" s="3">
        <v>4.6399999999999997</v>
      </c>
      <c r="P181" s="3">
        <v>0.96</v>
      </c>
      <c r="Q181" s="3">
        <v>0.5</v>
      </c>
      <c r="R181" s="3">
        <v>0.49</v>
      </c>
      <c r="S181" s="3">
        <v>1.9</v>
      </c>
      <c r="T181" s="3">
        <v>0.12</v>
      </c>
      <c r="U181" s="6">
        <f t="shared" si="51"/>
        <v>1.0747663551401867</v>
      </c>
      <c r="W181" s="6">
        <f t="shared" si="52"/>
        <v>60.366713681241187</v>
      </c>
      <c r="X181" s="6">
        <f t="shared" si="45"/>
        <v>37.096774193548384</v>
      </c>
      <c r="Y181" s="6">
        <f t="shared" si="46"/>
        <v>96.666666666666671</v>
      </c>
      <c r="Z181" s="6">
        <f t="shared" si="47"/>
        <v>48</v>
      </c>
      <c r="AA181" s="6">
        <f t="shared" si="48"/>
        <v>41.152263374485599</v>
      </c>
      <c r="AB181" s="6">
        <f t="shared" si="49"/>
        <v>21.304347826086957</v>
      </c>
      <c r="AC181" s="6">
        <f t="shared" si="50"/>
        <v>48.605781529803018</v>
      </c>
      <c r="AD181" s="6">
        <f t="shared" si="53"/>
        <v>6.6666666666666661</v>
      </c>
      <c r="AE181" s="6">
        <f t="shared" si="54"/>
        <v>0.61452366596321972</v>
      </c>
    </row>
    <row r="182" spans="1:31" x14ac:dyDescent="0.15">
      <c r="A182" s="38">
        <v>35290</v>
      </c>
      <c r="B182" s="8">
        <f t="shared" si="42"/>
        <v>1996</v>
      </c>
      <c r="C182" s="8">
        <f t="shared" si="43"/>
        <v>8</v>
      </c>
      <c r="D182" s="8">
        <f t="shared" si="44"/>
        <v>13</v>
      </c>
      <c r="E182" s="8" t="s">
        <v>32</v>
      </c>
      <c r="F182" s="8">
        <v>3</v>
      </c>
      <c r="G182">
        <v>11</v>
      </c>
      <c r="H182" s="2" t="s">
        <v>1</v>
      </c>
      <c r="M182" s="3">
        <v>1.6</v>
      </c>
      <c r="N182" s="3">
        <v>2.52</v>
      </c>
      <c r="O182" s="3">
        <v>4.1100000000000003</v>
      </c>
      <c r="P182" s="3">
        <v>1.33</v>
      </c>
      <c r="Q182" s="3">
        <v>0.5</v>
      </c>
      <c r="R182" s="3">
        <v>0.57999999999999996</v>
      </c>
      <c r="S182" s="3">
        <v>0.72</v>
      </c>
      <c r="T182" s="3">
        <v>0.08</v>
      </c>
      <c r="U182" s="6">
        <f t="shared" si="51"/>
        <v>1.575</v>
      </c>
      <c r="W182" s="6">
        <f t="shared" si="52"/>
        <v>45.133991537376588</v>
      </c>
      <c r="X182" s="6">
        <f t="shared" si="45"/>
        <v>40.645161290322577</v>
      </c>
      <c r="Y182" s="6">
        <f t="shared" si="46"/>
        <v>85.625</v>
      </c>
      <c r="Z182" s="6">
        <f t="shared" si="47"/>
        <v>66.5</v>
      </c>
      <c r="AA182" s="6">
        <f t="shared" si="48"/>
        <v>41.152263374485599</v>
      </c>
      <c r="AB182" s="6">
        <f t="shared" si="49"/>
        <v>25.217391304347824</v>
      </c>
      <c r="AC182" s="6">
        <f t="shared" si="50"/>
        <v>18.419033000767456</v>
      </c>
      <c r="AD182" s="6">
        <f t="shared" si="53"/>
        <v>4.4444444444444446</v>
      </c>
      <c r="AE182" s="6">
        <f t="shared" si="54"/>
        <v>0.90054435483870954</v>
      </c>
    </row>
    <row r="183" spans="1:31" x14ac:dyDescent="0.15">
      <c r="A183" s="38">
        <v>35290</v>
      </c>
      <c r="B183" s="8">
        <f t="shared" si="42"/>
        <v>1996</v>
      </c>
      <c r="C183" s="8">
        <f t="shared" si="43"/>
        <v>8</v>
      </c>
      <c r="D183" s="8">
        <f t="shared" si="44"/>
        <v>13</v>
      </c>
      <c r="E183" s="8" t="s">
        <v>29</v>
      </c>
      <c r="F183" s="8">
        <v>2</v>
      </c>
      <c r="G183">
        <v>6</v>
      </c>
      <c r="H183" s="2" t="s">
        <v>2</v>
      </c>
      <c r="M183" s="3">
        <v>1.67</v>
      </c>
      <c r="N183" s="3">
        <v>5.31</v>
      </c>
      <c r="O183" s="3">
        <v>9.56</v>
      </c>
      <c r="P183" s="3">
        <v>2.62</v>
      </c>
      <c r="Q183" s="3">
        <v>0.62</v>
      </c>
      <c r="R183" s="3">
        <v>0.4</v>
      </c>
      <c r="S183" s="3">
        <v>3.78</v>
      </c>
      <c r="T183" s="3">
        <v>0.06</v>
      </c>
      <c r="U183" s="6">
        <f t="shared" si="51"/>
        <v>3.1796407185628741</v>
      </c>
      <c r="W183" s="6">
        <f t="shared" si="52"/>
        <v>47.108603667136812</v>
      </c>
      <c r="X183" s="6">
        <f t="shared" si="45"/>
        <v>85.645161290322562</v>
      </c>
      <c r="Y183" s="6">
        <f t="shared" si="46"/>
        <v>199.16666666666669</v>
      </c>
      <c r="Z183" s="6">
        <f t="shared" si="47"/>
        <v>131</v>
      </c>
      <c r="AA183" s="6">
        <f t="shared" si="48"/>
        <v>51.028806584362137</v>
      </c>
      <c r="AB183" s="6">
        <f t="shared" si="49"/>
        <v>17.391304347826086</v>
      </c>
      <c r="AC183" s="6">
        <f t="shared" si="50"/>
        <v>96.699923254029159</v>
      </c>
      <c r="AD183" s="6">
        <f t="shared" si="53"/>
        <v>3.333333333333333</v>
      </c>
      <c r="AE183" s="6">
        <f t="shared" si="54"/>
        <v>1.8180365076299012</v>
      </c>
    </row>
    <row r="184" spans="1:31" x14ac:dyDescent="0.15">
      <c r="A184" s="38">
        <v>35290</v>
      </c>
      <c r="B184" s="8">
        <f t="shared" si="42"/>
        <v>1996</v>
      </c>
      <c r="C184" s="8">
        <f t="shared" si="43"/>
        <v>8</v>
      </c>
      <c r="D184" s="8">
        <f t="shared" si="44"/>
        <v>13</v>
      </c>
      <c r="E184" s="8" t="s">
        <v>32</v>
      </c>
      <c r="F184" s="8">
        <v>2</v>
      </c>
      <c r="G184">
        <v>8</v>
      </c>
      <c r="H184" s="2" t="s">
        <v>0</v>
      </c>
      <c r="M184" s="3">
        <v>1.94</v>
      </c>
      <c r="N184" s="3">
        <v>6.55</v>
      </c>
      <c r="O184" s="3">
        <v>9.61</v>
      </c>
      <c r="P184" s="3">
        <v>2.04</v>
      </c>
      <c r="Q184" s="3">
        <v>0.61</v>
      </c>
      <c r="R184" s="3">
        <v>0.67</v>
      </c>
      <c r="S184" s="3">
        <v>1.24</v>
      </c>
      <c r="T184" s="3">
        <v>0.09</v>
      </c>
      <c r="U184" s="6">
        <f t="shared" si="51"/>
        <v>3.3762886597938144</v>
      </c>
      <c r="W184" s="6">
        <f t="shared" si="52"/>
        <v>54.724964739069108</v>
      </c>
      <c r="X184" s="6">
        <f t="shared" si="45"/>
        <v>105.64516129032258</v>
      </c>
      <c r="Y184" s="6">
        <f t="shared" si="46"/>
        <v>200.20833333333331</v>
      </c>
      <c r="Z184" s="6">
        <f t="shared" si="47"/>
        <v>102.00000000000001</v>
      </c>
      <c r="AA184" s="6">
        <f t="shared" si="48"/>
        <v>50.205761316872426</v>
      </c>
      <c r="AB184" s="6">
        <f t="shared" si="49"/>
        <v>29.130434782608695</v>
      </c>
      <c r="AC184" s="6">
        <f t="shared" si="50"/>
        <v>31.721667945766175</v>
      </c>
      <c r="AD184" s="6">
        <f t="shared" si="53"/>
        <v>5</v>
      </c>
      <c r="AE184" s="6">
        <f t="shared" si="54"/>
        <v>1.9304747256401729</v>
      </c>
    </row>
    <row r="185" spans="1:31" x14ac:dyDescent="0.15">
      <c r="A185" s="38">
        <v>35290</v>
      </c>
      <c r="B185" s="8">
        <f t="shared" si="42"/>
        <v>1996</v>
      </c>
      <c r="C185" s="8">
        <f t="shared" si="43"/>
        <v>8</v>
      </c>
      <c r="D185" s="8">
        <f t="shared" si="44"/>
        <v>13</v>
      </c>
      <c r="E185" s="8" t="s">
        <v>30</v>
      </c>
      <c r="F185" s="8">
        <v>3</v>
      </c>
      <c r="G185">
        <v>9</v>
      </c>
      <c r="H185" s="2" t="s">
        <v>1</v>
      </c>
      <c r="I185" s="3">
        <v>5.1100000000000003</v>
      </c>
      <c r="J185" s="3">
        <v>72.900000000000006</v>
      </c>
      <c r="K185" s="3">
        <v>8.4</v>
      </c>
      <c r="M185" s="3">
        <v>2.37</v>
      </c>
      <c r="N185" s="3">
        <v>10.76</v>
      </c>
      <c r="O185" s="3">
        <v>14.49</v>
      </c>
      <c r="P185" s="3">
        <v>2.8</v>
      </c>
      <c r="Q185" s="3">
        <v>0.73</v>
      </c>
      <c r="R185" s="3">
        <v>0.64</v>
      </c>
      <c r="S185" s="3">
        <v>8.42</v>
      </c>
      <c r="T185" s="3">
        <v>0.22</v>
      </c>
      <c r="U185" s="6">
        <f t="shared" si="51"/>
        <v>4.5400843881856536</v>
      </c>
      <c r="W185" s="6">
        <f t="shared" si="52"/>
        <v>66.854724964739077</v>
      </c>
      <c r="X185" s="6">
        <f t="shared" si="45"/>
        <v>173.54838709677421</v>
      </c>
      <c r="Y185" s="6">
        <f t="shared" si="46"/>
        <v>301.875</v>
      </c>
      <c r="Z185" s="6">
        <f t="shared" si="47"/>
        <v>139.99999999999997</v>
      </c>
      <c r="AA185" s="6">
        <f t="shared" si="48"/>
        <v>60.08230452674897</v>
      </c>
      <c r="AB185" s="6">
        <f t="shared" si="49"/>
        <v>27.826086956521742</v>
      </c>
      <c r="AC185" s="6">
        <f t="shared" si="50"/>
        <v>215.40035814786387</v>
      </c>
      <c r="AD185" s="6">
        <f t="shared" si="53"/>
        <v>12.222222222222223</v>
      </c>
      <c r="AE185" s="6">
        <f t="shared" si="54"/>
        <v>2.5959030896964745</v>
      </c>
    </row>
    <row r="186" spans="1:31" x14ac:dyDescent="0.15">
      <c r="A186" s="38">
        <v>35290</v>
      </c>
      <c r="B186" s="8">
        <f t="shared" si="42"/>
        <v>1996</v>
      </c>
      <c r="C186" s="8">
        <f t="shared" si="43"/>
        <v>8</v>
      </c>
      <c r="D186" s="8">
        <f t="shared" si="44"/>
        <v>13</v>
      </c>
      <c r="E186" s="8" t="s">
        <v>29</v>
      </c>
      <c r="F186" s="8">
        <v>1</v>
      </c>
      <c r="G186">
        <v>1</v>
      </c>
      <c r="H186" s="2" t="s">
        <v>1</v>
      </c>
      <c r="I186" s="3">
        <v>5.14</v>
      </c>
      <c r="J186" s="3">
        <v>51.6</v>
      </c>
      <c r="M186" s="3">
        <v>2.56</v>
      </c>
      <c r="N186" s="3">
        <v>11.73</v>
      </c>
      <c r="O186" s="3">
        <v>4.96</v>
      </c>
      <c r="P186" s="3">
        <v>2.96</v>
      </c>
      <c r="Q186" s="3">
        <v>0.47</v>
      </c>
      <c r="R186" s="3">
        <v>0.65</v>
      </c>
      <c r="S186" s="3">
        <v>3.11</v>
      </c>
      <c r="T186" s="3">
        <v>0.15</v>
      </c>
      <c r="U186" s="6">
        <f t="shared" si="51"/>
        <v>4.58203125</v>
      </c>
      <c r="W186" s="6">
        <f t="shared" si="52"/>
        <v>72.21438645980254</v>
      </c>
      <c r="X186" s="6">
        <f t="shared" si="45"/>
        <v>189.1935483870968</v>
      </c>
      <c r="Y186" s="6">
        <f t="shared" si="46"/>
        <v>103.33333333333333</v>
      </c>
      <c r="Z186" s="6">
        <f t="shared" si="47"/>
        <v>148</v>
      </c>
      <c r="AA186" s="6">
        <f t="shared" si="48"/>
        <v>38.68312757201646</v>
      </c>
      <c r="AB186" s="6">
        <f t="shared" si="49"/>
        <v>28.260869565217391</v>
      </c>
      <c r="AC186" s="6">
        <f t="shared" si="50"/>
        <v>79.559989767203888</v>
      </c>
      <c r="AD186" s="6">
        <f t="shared" si="53"/>
        <v>8.3333333333333339</v>
      </c>
      <c r="AE186" s="6">
        <f t="shared" si="54"/>
        <v>2.6198872227822583</v>
      </c>
    </row>
    <row r="187" spans="1:31" x14ac:dyDescent="0.15">
      <c r="A187" s="38">
        <v>35290</v>
      </c>
      <c r="B187" s="8">
        <f t="shared" si="42"/>
        <v>1996</v>
      </c>
      <c r="C187" s="8">
        <f t="shared" si="43"/>
        <v>8</v>
      </c>
      <c r="D187" s="8">
        <f t="shared" si="44"/>
        <v>13</v>
      </c>
      <c r="E187" s="8" t="s">
        <v>31</v>
      </c>
      <c r="F187" s="8">
        <v>1</v>
      </c>
      <c r="G187">
        <v>3</v>
      </c>
      <c r="H187" s="2" t="s">
        <v>1</v>
      </c>
      <c r="I187" s="3">
        <v>5.45</v>
      </c>
      <c r="J187" s="3">
        <v>37.6</v>
      </c>
      <c r="M187" s="3">
        <v>2.0099999999999998</v>
      </c>
      <c r="N187" s="3">
        <v>9.39</v>
      </c>
      <c r="O187" s="3">
        <v>2.87</v>
      </c>
      <c r="P187" s="3">
        <v>2.5299999999999998</v>
      </c>
      <c r="Q187" s="3">
        <v>0.66</v>
      </c>
      <c r="R187" s="3">
        <v>0.62</v>
      </c>
      <c r="S187" s="3">
        <v>1.55</v>
      </c>
      <c r="T187" s="3">
        <v>0.04</v>
      </c>
      <c r="U187" s="6">
        <f t="shared" ref="U187:U214" si="55">(N187/M187)</f>
        <v>4.6716417910447765</v>
      </c>
      <c r="W187" s="6">
        <f t="shared" ref="W187:W214" si="56">(M187/35.45)*1000</f>
        <v>56.699576868829332</v>
      </c>
      <c r="X187" s="6">
        <f t="shared" si="45"/>
        <v>151.45161290322582</v>
      </c>
      <c r="Y187" s="6">
        <f t="shared" si="46"/>
        <v>59.791666666666664</v>
      </c>
      <c r="Z187" s="6">
        <f t="shared" si="47"/>
        <v>126.5</v>
      </c>
      <c r="AA187" s="6">
        <f t="shared" si="48"/>
        <v>54.320987654320987</v>
      </c>
      <c r="AB187" s="6">
        <f t="shared" si="49"/>
        <v>26.956521739130434</v>
      </c>
      <c r="AC187" s="6">
        <f t="shared" si="50"/>
        <v>39.652084932207728</v>
      </c>
      <c r="AD187" s="6">
        <f t="shared" si="53"/>
        <v>2.2222222222222223</v>
      </c>
      <c r="AE187" s="6">
        <f t="shared" ref="AE187:AE214" si="57">(X187/W187)</f>
        <v>2.6711242176215699</v>
      </c>
    </row>
    <row r="188" spans="1:31" x14ac:dyDescent="0.15">
      <c r="A188" s="38">
        <v>35290</v>
      </c>
      <c r="B188" s="8">
        <f t="shared" si="42"/>
        <v>1996</v>
      </c>
      <c r="C188" s="8">
        <f t="shared" si="43"/>
        <v>8</v>
      </c>
      <c r="D188" s="8">
        <f t="shared" si="44"/>
        <v>13</v>
      </c>
      <c r="E188" s="8" t="s">
        <v>32</v>
      </c>
      <c r="F188" s="8">
        <v>3</v>
      </c>
      <c r="G188">
        <v>11</v>
      </c>
      <c r="H188" s="2" t="s">
        <v>2</v>
      </c>
      <c r="I188" s="3">
        <v>5.1100000000000003</v>
      </c>
      <c r="J188" s="3">
        <v>25.5</v>
      </c>
      <c r="M188" s="3">
        <v>0.95</v>
      </c>
      <c r="N188" s="3">
        <v>5.09</v>
      </c>
      <c r="O188" s="3">
        <v>3.16</v>
      </c>
      <c r="P188" s="3">
        <v>1.48</v>
      </c>
      <c r="Q188" s="3">
        <v>0.28999999999999998</v>
      </c>
      <c r="R188" s="3">
        <v>0.28999999999999998</v>
      </c>
      <c r="S188" s="3">
        <v>0.86</v>
      </c>
      <c r="T188" s="3">
        <v>0.05</v>
      </c>
      <c r="U188" s="6">
        <f t="shared" si="55"/>
        <v>5.3578947368421055</v>
      </c>
      <c r="W188" s="6">
        <f t="shared" si="56"/>
        <v>26.798307475317344</v>
      </c>
      <c r="X188" s="6">
        <f t="shared" si="45"/>
        <v>82.096774193548384</v>
      </c>
      <c r="Y188" s="6">
        <f t="shared" si="46"/>
        <v>65.833333333333343</v>
      </c>
      <c r="Z188" s="6">
        <f t="shared" si="47"/>
        <v>74</v>
      </c>
      <c r="AA188" s="6">
        <f t="shared" si="48"/>
        <v>23.868312757201643</v>
      </c>
      <c r="AB188" s="6">
        <f t="shared" si="49"/>
        <v>12.608695652173912</v>
      </c>
      <c r="AC188" s="6">
        <f t="shared" si="50"/>
        <v>22.000511639805573</v>
      </c>
      <c r="AD188" s="6">
        <f t="shared" si="53"/>
        <v>2.7777777777777777</v>
      </c>
      <c r="AE188" s="6">
        <f t="shared" si="57"/>
        <v>3.063505942275043</v>
      </c>
    </row>
    <row r="189" spans="1:31" x14ac:dyDescent="0.15">
      <c r="A189" s="38">
        <v>35290</v>
      </c>
      <c r="B189" s="8">
        <f t="shared" si="42"/>
        <v>1996</v>
      </c>
      <c r="C189" s="8">
        <f t="shared" si="43"/>
        <v>8</v>
      </c>
      <c r="D189" s="8">
        <f t="shared" si="44"/>
        <v>13</v>
      </c>
      <c r="E189" s="8" t="s">
        <v>32</v>
      </c>
      <c r="F189" s="8">
        <v>2</v>
      </c>
      <c r="G189">
        <v>8</v>
      </c>
      <c r="H189" s="2" t="s">
        <v>2</v>
      </c>
      <c r="I189" s="3">
        <v>5.04</v>
      </c>
      <c r="J189" s="3">
        <v>42.7</v>
      </c>
      <c r="K189" s="3">
        <v>10.1</v>
      </c>
      <c r="M189" s="3">
        <v>1.05</v>
      </c>
      <c r="N189" s="3">
        <v>7.17</v>
      </c>
      <c r="O189" s="3">
        <v>8.26</v>
      </c>
      <c r="P189" s="3">
        <v>3.52</v>
      </c>
      <c r="Q189" s="3">
        <v>0.56000000000000005</v>
      </c>
      <c r="R189" s="3">
        <v>0.55000000000000004</v>
      </c>
      <c r="S189" s="3">
        <v>0.96</v>
      </c>
      <c r="T189" s="3">
        <v>0.06</v>
      </c>
      <c r="U189" s="6">
        <f t="shared" si="55"/>
        <v>6.8285714285714283</v>
      </c>
      <c r="W189" s="6">
        <f t="shared" si="56"/>
        <v>29.619181946403383</v>
      </c>
      <c r="X189" s="6">
        <f t="shared" si="45"/>
        <v>115.64516129032258</v>
      </c>
      <c r="Y189" s="6">
        <f t="shared" si="46"/>
        <v>172.08333333333334</v>
      </c>
      <c r="Z189" s="6">
        <f t="shared" si="47"/>
        <v>176</v>
      </c>
      <c r="AA189" s="6">
        <f t="shared" si="48"/>
        <v>46.090534979423872</v>
      </c>
      <c r="AB189" s="6">
        <f t="shared" si="49"/>
        <v>23.913043478260871</v>
      </c>
      <c r="AC189" s="6">
        <f t="shared" si="50"/>
        <v>24.558710667689944</v>
      </c>
      <c r="AD189" s="6">
        <f t="shared" si="53"/>
        <v>3.333333333333333</v>
      </c>
      <c r="AE189" s="6">
        <f t="shared" si="57"/>
        <v>3.9044009216589863</v>
      </c>
    </row>
    <row r="190" spans="1:31" x14ac:dyDescent="0.15">
      <c r="A190" s="38">
        <v>35290</v>
      </c>
      <c r="B190" s="8">
        <f t="shared" si="42"/>
        <v>1996</v>
      </c>
      <c r="C190" s="8">
        <f t="shared" si="43"/>
        <v>8</v>
      </c>
      <c r="D190" s="8">
        <f t="shared" si="44"/>
        <v>13</v>
      </c>
      <c r="E190" s="8" t="s">
        <v>32</v>
      </c>
      <c r="F190" s="8">
        <v>1</v>
      </c>
      <c r="G190">
        <v>4</v>
      </c>
      <c r="H190" s="2" t="s">
        <v>0</v>
      </c>
      <c r="I190" s="3">
        <v>5.75</v>
      </c>
      <c r="J190" s="3">
        <v>92.9</v>
      </c>
      <c r="K190" s="3">
        <v>15.5</v>
      </c>
      <c r="M190" s="3">
        <v>2.76</v>
      </c>
      <c r="N190" s="3">
        <v>23.73</v>
      </c>
      <c r="O190" s="3">
        <v>10.7</v>
      </c>
      <c r="P190" s="3">
        <v>8.93</v>
      </c>
      <c r="Q190" s="3">
        <v>1.24</v>
      </c>
      <c r="R190" s="3">
        <v>0.67</v>
      </c>
      <c r="S190" s="3">
        <v>3.78</v>
      </c>
      <c r="T190" s="3">
        <v>0.03</v>
      </c>
      <c r="U190" s="6">
        <f t="shared" si="55"/>
        <v>8.5978260869565233</v>
      </c>
      <c r="W190" s="6">
        <f t="shared" si="56"/>
        <v>77.856135401974598</v>
      </c>
      <c r="X190" s="6">
        <f t="shared" si="45"/>
        <v>382.74193548387098</v>
      </c>
      <c r="Y190" s="6">
        <f t="shared" si="46"/>
        <v>222.91666666666666</v>
      </c>
      <c r="Z190" s="6">
        <f t="shared" si="47"/>
        <v>446.5</v>
      </c>
      <c r="AA190" s="6">
        <f t="shared" si="48"/>
        <v>102.05761316872427</v>
      </c>
      <c r="AB190" s="6">
        <f t="shared" si="49"/>
        <v>29.130434782608695</v>
      </c>
      <c r="AC190" s="6">
        <f t="shared" si="50"/>
        <v>96.699923254029159</v>
      </c>
      <c r="AD190" s="6">
        <f t="shared" si="53"/>
        <v>1.6666666666666665</v>
      </c>
      <c r="AE190" s="6">
        <f t="shared" si="57"/>
        <v>4.9160150771388507</v>
      </c>
    </row>
    <row r="191" spans="1:31" x14ac:dyDescent="0.15">
      <c r="A191" s="38">
        <v>35290</v>
      </c>
      <c r="B191" s="8">
        <f t="shared" si="42"/>
        <v>1996</v>
      </c>
      <c r="C191" s="8">
        <f t="shared" si="43"/>
        <v>8</v>
      </c>
      <c r="D191" s="8">
        <f t="shared" si="44"/>
        <v>13</v>
      </c>
      <c r="E191" s="8" t="s">
        <v>32</v>
      </c>
      <c r="F191" s="8">
        <v>1</v>
      </c>
      <c r="G191">
        <v>4</v>
      </c>
      <c r="H191" s="2" t="s">
        <v>2</v>
      </c>
      <c r="I191" s="3">
        <v>5.36</v>
      </c>
      <c r="J191" s="3">
        <v>59.7</v>
      </c>
      <c r="K191" s="3">
        <v>13</v>
      </c>
      <c r="M191" s="3">
        <v>1.53</v>
      </c>
      <c r="N191" s="3">
        <v>13.37</v>
      </c>
      <c r="O191" s="3">
        <v>9.0299999999999994</v>
      </c>
      <c r="P191" s="3">
        <v>6.22</v>
      </c>
      <c r="Q191" s="3">
        <v>1.2</v>
      </c>
      <c r="R191" s="3">
        <v>0.4</v>
      </c>
      <c r="S191" s="3">
        <v>1.08</v>
      </c>
      <c r="T191" s="3">
        <v>0.04</v>
      </c>
      <c r="U191" s="6">
        <f t="shared" si="55"/>
        <v>8.7385620915032671</v>
      </c>
      <c r="W191" s="6">
        <f t="shared" si="56"/>
        <v>43.159379407616356</v>
      </c>
      <c r="X191" s="6">
        <f t="shared" si="45"/>
        <v>215.64516129032256</v>
      </c>
      <c r="Y191" s="6">
        <f t="shared" si="46"/>
        <v>188.125</v>
      </c>
      <c r="Z191" s="6">
        <f t="shared" si="47"/>
        <v>311</v>
      </c>
      <c r="AA191" s="6">
        <f t="shared" si="48"/>
        <v>98.76543209876543</v>
      </c>
      <c r="AB191" s="6">
        <f t="shared" si="49"/>
        <v>17.391304347826086</v>
      </c>
      <c r="AC191" s="6">
        <f t="shared" si="50"/>
        <v>27.628549501151188</v>
      </c>
      <c r="AD191" s="6">
        <f t="shared" si="53"/>
        <v>2.2222222222222223</v>
      </c>
      <c r="AE191" s="6">
        <f t="shared" si="57"/>
        <v>4.9964842926417878</v>
      </c>
    </row>
    <row r="192" spans="1:31" x14ac:dyDescent="0.15">
      <c r="A192" s="38">
        <v>35290</v>
      </c>
      <c r="B192" s="8">
        <f t="shared" si="42"/>
        <v>1996</v>
      </c>
      <c r="C192" s="8">
        <f t="shared" si="43"/>
        <v>8</v>
      </c>
      <c r="D192" s="8">
        <f t="shared" si="44"/>
        <v>13</v>
      </c>
      <c r="E192" s="8" t="s">
        <v>32</v>
      </c>
      <c r="F192" s="8">
        <v>1</v>
      </c>
      <c r="G192">
        <v>4</v>
      </c>
      <c r="H192" s="2" t="s">
        <v>1</v>
      </c>
      <c r="I192" s="3">
        <v>5.84</v>
      </c>
      <c r="J192" s="3">
        <v>58.4</v>
      </c>
      <c r="M192" s="3">
        <v>1.1200000000000001</v>
      </c>
      <c r="N192" s="3">
        <v>10.36</v>
      </c>
      <c r="O192" s="3">
        <v>10.64</v>
      </c>
      <c r="P192" s="3">
        <v>5.9</v>
      </c>
      <c r="Q192" s="3">
        <v>1.0900000000000001</v>
      </c>
      <c r="R192" s="3">
        <v>0.51</v>
      </c>
      <c r="S192" s="3">
        <v>1.48</v>
      </c>
      <c r="T192" s="3">
        <v>0.04</v>
      </c>
      <c r="U192" s="6">
        <f t="shared" si="55"/>
        <v>9.2499999999999982</v>
      </c>
      <c r="W192" s="6">
        <f t="shared" si="56"/>
        <v>31.593794076163611</v>
      </c>
      <c r="X192" s="6">
        <f t="shared" si="45"/>
        <v>167.09677419354838</v>
      </c>
      <c r="Y192" s="6">
        <f t="shared" si="46"/>
        <v>221.66666666666669</v>
      </c>
      <c r="Z192" s="6">
        <f t="shared" si="47"/>
        <v>295.00000000000006</v>
      </c>
      <c r="AA192" s="6">
        <f t="shared" si="48"/>
        <v>89.711934156378618</v>
      </c>
      <c r="AB192" s="6">
        <f t="shared" si="49"/>
        <v>22.173913043478262</v>
      </c>
      <c r="AC192" s="6">
        <f t="shared" si="50"/>
        <v>37.861345612688659</v>
      </c>
      <c r="AD192" s="6">
        <f t="shared" si="53"/>
        <v>2.2222222222222223</v>
      </c>
      <c r="AE192" s="6">
        <f t="shared" si="57"/>
        <v>5.2889112903225808</v>
      </c>
    </row>
    <row r="193" spans="1:31" x14ac:dyDescent="0.15">
      <c r="A193" s="38">
        <v>35290</v>
      </c>
      <c r="B193" s="8">
        <f t="shared" si="42"/>
        <v>1996</v>
      </c>
      <c r="C193" s="8">
        <f t="shared" si="43"/>
        <v>8</v>
      </c>
      <c r="D193" s="8">
        <f t="shared" si="44"/>
        <v>13</v>
      </c>
      <c r="E193" s="8" t="s">
        <v>30</v>
      </c>
      <c r="F193" s="8">
        <v>3</v>
      </c>
      <c r="G193">
        <v>9</v>
      </c>
      <c r="H193" s="2" t="s">
        <v>2</v>
      </c>
      <c r="I193" s="3">
        <v>5.47</v>
      </c>
      <c r="J193" s="3">
        <v>62</v>
      </c>
      <c r="K193" s="3">
        <v>16.399999999999999</v>
      </c>
      <c r="M193" s="3">
        <v>0.94</v>
      </c>
      <c r="N193" s="3">
        <v>9.92</v>
      </c>
      <c r="O193" s="3">
        <v>11.32</v>
      </c>
      <c r="P193" s="3">
        <v>2.34</v>
      </c>
      <c r="Q193" s="3">
        <v>0.45</v>
      </c>
      <c r="R193" s="3">
        <v>0.3</v>
      </c>
      <c r="S193" s="3">
        <v>3.3</v>
      </c>
      <c r="T193" s="3">
        <v>3.13</v>
      </c>
      <c r="U193" s="6">
        <f t="shared" si="55"/>
        <v>10.553191489361703</v>
      </c>
      <c r="W193" s="6">
        <f t="shared" si="56"/>
        <v>26.516220028208743</v>
      </c>
      <c r="X193" s="6">
        <f t="shared" si="45"/>
        <v>160</v>
      </c>
      <c r="Y193" s="6">
        <f t="shared" si="46"/>
        <v>235.83333333333334</v>
      </c>
      <c r="Z193" s="6">
        <f t="shared" si="47"/>
        <v>117</v>
      </c>
      <c r="AA193" s="6">
        <f t="shared" si="48"/>
        <v>37.037037037037038</v>
      </c>
      <c r="AB193" s="6">
        <f t="shared" si="49"/>
        <v>13.043478260869565</v>
      </c>
      <c r="AC193" s="6">
        <f t="shared" si="50"/>
        <v>84.420567920184183</v>
      </c>
      <c r="AD193" s="6">
        <f t="shared" si="53"/>
        <v>173.88888888888886</v>
      </c>
      <c r="AE193" s="6">
        <f t="shared" si="57"/>
        <v>6.0340425531914894</v>
      </c>
    </row>
    <row r="194" spans="1:31" x14ac:dyDescent="0.15">
      <c r="A194" s="38">
        <v>35298</v>
      </c>
      <c r="B194" s="8">
        <f t="shared" si="42"/>
        <v>1996</v>
      </c>
      <c r="C194" s="8">
        <f t="shared" si="43"/>
        <v>8</v>
      </c>
      <c r="D194" s="8">
        <f t="shared" si="44"/>
        <v>21</v>
      </c>
      <c r="E194" s="8" t="s">
        <v>29</v>
      </c>
      <c r="F194" s="8">
        <v>4</v>
      </c>
      <c r="G194">
        <v>13</v>
      </c>
      <c r="H194" s="2" t="s">
        <v>0</v>
      </c>
      <c r="I194" s="3">
        <v>5.18</v>
      </c>
      <c r="J194" s="3">
        <v>24.4</v>
      </c>
      <c r="K194" s="3">
        <v>10.4</v>
      </c>
      <c r="M194" s="3">
        <v>0.72</v>
      </c>
      <c r="N194" s="11">
        <v>0</v>
      </c>
      <c r="O194" s="3">
        <v>6.2</v>
      </c>
      <c r="P194" s="3">
        <v>1.69</v>
      </c>
      <c r="Q194" s="3">
        <v>0.32</v>
      </c>
      <c r="R194" s="3">
        <v>0.45</v>
      </c>
      <c r="S194" s="3">
        <v>0.61</v>
      </c>
      <c r="T194" s="3">
        <v>0.04</v>
      </c>
      <c r="U194" s="6">
        <f t="shared" si="55"/>
        <v>0</v>
      </c>
      <c r="W194" s="6">
        <f t="shared" si="56"/>
        <v>20.310296191819461</v>
      </c>
      <c r="X194" s="6">
        <f t="shared" si="45"/>
        <v>0</v>
      </c>
      <c r="Y194" s="6">
        <f t="shared" si="46"/>
        <v>129.16666666666669</v>
      </c>
      <c r="Z194" s="6">
        <f t="shared" si="47"/>
        <v>84.499999999999986</v>
      </c>
      <c r="AA194" s="6">
        <f t="shared" si="48"/>
        <v>26.337448559670783</v>
      </c>
      <c r="AB194" s="6">
        <f t="shared" si="49"/>
        <v>19.565217391304348</v>
      </c>
      <c r="AC194" s="6">
        <f t="shared" si="50"/>
        <v>15.605014070094651</v>
      </c>
      <c r="AD194" s="6">
        <f t="shared" si="53"/>
        <v>2.2222222222222223</v>
      </c>
      <c r="AE194" s="6">
        <f t="shared" si="57"/>
        <v>0</v>
      </c>
    </row>
    <row r="195" spans="1:31" x14ac:dyDescent="0.15">
      <c r="A195" s="38">
        <v>35298</v>
      </c>
      <c r="B195" s="8">
        <f t="shared" si="42"/>
        <v>1996</v>
      </c>
      <c r="C195" s="8">
        <f t="shared" si="43"/>
        <v>8</v>
      </c>
      <c r="D195" s="8">
        <f t="shared" si="44"/>
        <v>21</v>
      </c>
      <c r="E195" s="8" t="s">
        <v>29</v>
      </c>
      <c r="F195" s="8">
        <v>4</v>
      </c>
      <c r="G195">
        <v>13</v>
      </c>
      <c r="H195" s="2" t="s">
        <v>2</v>
      </c>
      <c r="M195" s="3">
        <v>2.16</v>
      </c>
      <c r="N195" s="3">
        <v>0.53</v>
      </c>
      <c r="O195" s="3">
        <v>8.5500000000000007</v>
      </c>
      <c r="P195" s="3">
        <v>1.37</v>
      </c>
      <c r="Q195" s="3">
        <v>0.42</v>
      </c>
      <c r="R195" s="3">
        <v>1.38</v>
      </c>
      <c r="S195" s="3">
        <v>0.86</v>
      </c>
      <c r="T195" s="3">
        <v>0.13</v>
      </c>
      <c r="U195" s="6">
        <f t="shared" si="55"/>
        <v>0.24537037037037038</v>
      </c>
      <c r="W195" s="6">
        <f t="shared" si="56"/>
        <v>60.93088857545839</v>
      </c>
      <c r="X195" s="6">
        <f t="shared" si="45"/>
        <v>8.5483870967741939</v>
      </c>
      <c r="Y195" s="6">
        <f t="shared" si="46"/>
        <v>178.125</v>
      </c>
      <c r="Z195" s="6">
        <f t="shared" si="47"/>
        <v>68.5</v>
      </c>
      <c r="AA195" s="6">
        <f t="shared" si="48"/>
        <v>34.567901234567898</v>
      </c>
      <c r="AB195" s="6">
        <f t="shared" si="49"/>
        <v>60</v>
      </c>
      <c r="AC195" s="6">
        <f t="shared" si="50"/>
        <v>22.000511639805573</v>
      </c>
      <c r="AD195" s="6">
        <f t="shared" si="53"/>
        <v>7.2222222222222223</v>
      </c>
      <c r="AE195" s="6">
        <f t="shared" si="57"/>
        <v>0.14029644563918758</v>
      </c>
    </row>
    <row r="196" spans="1:31" x14ac:dyDescent="0.15">
      <c r="A196" s="38">
        <v>35298</v>
      </c>
      <c r="B196" s="8">
        <f t="shared" si="42"/>
        <v>1996</v>
      </c>
      <c r="C196" s="8">
        <f t="shared" si="43"/>
        <v>8</v>
      </c>
      <c r="D196" s="8">
        <f t="shared" si="44"/>
        <v>21</v>
      </c>
      <c r="E196" s="8" t="s">
        <v>31</v>
      </c>
      <c r="F196" s="8">
        <v>3</v>
      </c>
      <c r="G196">
        <v>12</v>
      </c>
      <c r="H196" s="2" t="s">
        <v>0</v>
      </c>
      <c r="I196" s="3">
        <v>5.05</v>
      </c>
      <c r="J196" s="3">
        <v>36.6</v>
      </c>
      <c r="K196" s="3">
        <v>12.2</v>
      </c>
      <c r="M196" s="3">
        <v>3.04</v>
      </c>
      <c r="N196" s="3">
        <v>2.88</v>
      </c>
      <c r="O196" s="3">
        <v>3.95</v>
      </c>
      <c r="P196" s="3">
        <v>1.53</v>
      </c>
      <c r="Q196" s="3">
        <v>0.43</v>
      </c>
      <c r="R196" s="3">
        <v>0.64</v>
      </c>
      <c r="S196" s="3">
        <v>2.14</v>
      </c>
      <c r="T196" s="3">
        <v>0.12</v>
      </c>
      <c r="U196" s="6">
        <f t="shared" si="55"/>
        <v>0.94736842105263153</v>
      </c>
      <c r="W196" s="6">
        <f t="shared" si="56"/>
        <v>85.754583921015509</v>
      </c>
      <c r="X196" s="6">
        <f t="shared" si="45"/>
        <v>46.451612903225801</v>
      </c>
      <c r="Y196" s="6">
        <f t="shared" si="46"/>
        <v>82.291666666666671</v>
      </c>
      <c r="Z196" s="6">
        <f t="shared" si="47"/>
        <v>76.5</v>
      </c>
      <c r="AA196" s="6">
        <f t="shared" si="48"/>
        <v>35.390946502057609</v>
      </c>
      <c r="AB196" s="6">
        <f t="shared" si="49"/>
        <v>27.826086956521742</v>
      </c>
      <c r="AC196" s="6">
        <f t="shared" si="50"/>
        <v>54.745459196725498</v>
      </c>
      <c r="AD196" s="6">
        <f t="shared" si="53"/>
        <v>6.6666666666666661</v>
      </c>
      <c r="AE196" s="6">
        <f t="shared" si="57"/>
        <v>0.54168081494057718</v>
      </c>
    </row>
    <row r="197" spans="1:31" x14ac:dyDescent="0.15">
      <c r="A197" s="38">
        <v>35298</v>
      </c>
      <c r="B197" s="8">
        <f t="shared" si="42"/>
        <v>1996</v>
      </c>
      <c r="C197" s="8">
        <f t="shared" si="43"/>
        <v>8</v>
      </c>
      <c r="D197" s="8">
        <f t="shared" si="44"/>
        <v>21</v>
      </c>
      <c r="E197" s="8" t="s">
        <v>32</v>
      </c>
      <c r="F197" s="8">
        <v>2</v>
      </c>
      <c r="G197">
        <v>8</v>
      </c>
      <c r="H197" s="2" t="s">
        <v>1</v>
      </c>
      <c r="I197" s="3">
        <v>5.56</v>
      </c>
      <c r="J197" s="3">
        <v>34.5</v>
      </c>
      <c r="M197" s="3">
        <v>2.37</v>
      </c>
      <c r="N197" s="3">
        <v>2.48</v>
      </c>
      <c r="O197" s="3">
        <v>5</v>
      </c>
      <c r="P197" s="3">
        <v>2.48</v>
      </c>
      <c r="Q197" s="3">
        <v>0.48</v>
      </c>
      <c r="R197" s="3">
        <v>0.64</v>
      </c>
      <c r="S197" s="3">
        <v>0.96</v>
      </c>
      <c r="T197" s="3">
        <v>0.09</v>
      </c>
      <c r="U197" s="6">
        <f t="shared" si="55"/>
        <v>1.0464135021097045</v>
      </c>
      <c r="W197" s="6">
        <f t="shared" si="56"/>
        <v>66.854724964739077</v>
      </c>
      <c r="X197" s="6">
        <f t="shared" si="45"/>
        <v>40</v>
      </c>
      <c r="Y197" s="6">
        <f t="shared" si="46"/>
        <v>104.16666666666667</v>
      </c>
      <c r="Z197" s="6">
        <f t="shared" si="47"/>
        <v>124</v>
      </c>
      <c r="AA197" s="6">
        <f t="shared" si="48"/>
        <v>39.506172839506171</v>
      </c>
      <c r="AB197" s="6">
        <f t="shared" si="49"/>
        <v>27.826086956521742</v>
      </c>
      <c r="AC197" s="6">
        <f t="shared" si="50"/>
        <v>24.558710667689944</v>
      </c>
      <c r="AD197" s="6">
        <f t="shared" si="53"/>
        <v>5</v>
      </c>
      <c r="AE197" s="6">
        <f t="shared" si="57"/>
        <v>0.59831223628691976</v>
      </c>
    </row>
    <row r="198" spans="1:31" x14ac:dyDescent="0.15">
      <c r="A198" s="38">
        <v>35298</v>
      </c>
      <c r="B198" s="8">
        <f t="shared" si="42"/>
        <v>1996</v>
      </c>
      <c r="C198" s="8">
        <f t="shared" si="43"/>
        <v>8</v>
      </c>
      <c r="D198" s="8">
        <f t="shared" si="44"/>
        <v>21</v>
      </c>
      <c r="E198" s="8" t="s">
        <v>31</v>
      </c>
      <c r="F198" s="8">
        <v>3</v>
      </c>
      <c r="G198">
        <v>12</v>
      </c>
      <c r="H198" s="2" t="s">
        <v>1</v>
      </c>
      <c r="I198" s="3">
        <v>5.25</v>
      </c>
      <c r="J198" s="3">
        <v>27.8</v>
      </c>
      <c r="M198" s="3">
        <v>1.7</v>
      </c>
      <c r="N198" s="3">
        <v>1.86</v>
      </c>
      <c r="O198" s="3">
        <v>4.62</v>
      </c>
      <c r="P198" s="3">
        <v>0.85</v>
      </c>
      <c r="Q198" s="3">
        <v>0.47</v>
      </c>
      <c r="R198" s="3">
        <v>0.47</v>
      </c>
      <c r="S198" s="3">
        <v>1.71</v>
      </c>
      <c r="T198" s="3">
        <v>0.12</v>
      </c>
      <c r="U198" s="6">
        <f t="shared" si="55"/>
        <v>1.0941176470588236</v>
      </c>
      <c r="W198" s="6">
        <f t="shared" si="56"/>
        <v>47.954866008462616</v>
      </c>
      <c r="X198" s="6">
        <f t="shared" si="45"/>
        <v>30.000000000000004</v>
      </c>
      <c r="Y198" s="6">
        <f t="shared" si="46"/>
        <v>96.25</v>
      </c>
      <c r="Z198" s="6">
        <f t="shared" si="47"/>
        <v>42.499999999999993</v>
      </c>
      <c r="AA198" s="6">
        <f t="shared" si="48"/>
        <v>38.68312757201646</v>
      </c>
      <c r="AB198" s="6">
        <f t="shared" si="49"/>
        <v>20.434782608695652</v>
      </c>
      <c r="AC198" s="6">
        <f t="shared" si="50"/>
        <v>43.745203376822715</v>
      </c>
      <c r="AD198" s="6">
        <f t="shared" si="53"/>
        <v>6.6666666666666661</v>
      </c>
      <c r="AE198" s="6">
        <f t="shared" si="57"/>
        <v>0.62558823529411778</v>
      </c>
    </row>
    <row r="199" spans="1:31" x14ac:dyDescent="0.15">
      <c r="A199" s="38">
        <v>35298</v>
      </c>
      <c r="B199" s="8">
        <f t="shared" si="42"/>
        <v>1996</v>
      </c>
      <c r="C199" s="8">
        <f t="shared" si="43"/>
        <v>8</v>
      </c>
      <c r="D199" s="8">
        <f t="shared" si="44"/>
        <v>21</v>
      </c>
      <c r="E199" s="8" t="s">
        <v>30</v>
      </c>
      <c r="F199" s="8">
        <v>4</v>
      </c>
      <c r="G199">
        <v>14</v>
      </c>
      <c r="H199" s="2" t="s">
        <v>2</v>
      </c>
      <c r="I199" s="3">
        <v>5.85</v>
      </c>
      <c r="J199" s="3">
        <v>30.7</v>
      </c>
      <c r="M199" s="3">
        <v>1.63</v>
      </c>
      <c r="N199" s="3">
        <v>1.95</v>
      </c>
      <c r="O199" s="3">
        <v>5.24</v>
      </c>
      <c r="P199" s="3">
        <v>1.01</v>
      </c>
      <c r="Q199" s="3">
        <v>0.52</v>
      </c>
      <c r="R199" s="3">
        <v>0.51</v>
      </c>
      <c r="S199" s="3">
        <v>1.68</v>
      </c>
      <c r="T199" s="3">
        <v>0.48</v>
      </c>
      <c r="U199" s="6">
        <f t="shared" si="55"/>
        <v>1.196319018404908</v>
      </c>
      <c r="W199" s="6">
        <f t="shared" si="56"/>
        <v>45.980253878702392</v>
      </c>
      <c r="X199" s="6">
        <f t="shared" si="45"/>
        <v>31.451612903225804</v>
      </c>
      <c r="Y199" s="6">
        <f t="shared" si="46"/>
        <v>109.16666666666667</v>
      </c>
      <c r="Z199" s="6">
        <f t="shared" si="47"/>
        <v>50.5</v>
      </c>
      <c r="AA199" s="6">
        <f t="shared" si="48"/>
        <v>42.798353909465021</v>
      </c>
      <c r="AB199" s="6">
        <f t="shared" si="49"/>
        <v>22.173913043478262</v>
      </c>
      <c r="AC199" s="6">
        <f t="shared" si="50"/>
        <v>42.9777436684574</v>
      </c>
      <c r="AD199" s="6">
        <f t="shared" si="53"/>
        <v>26.666666666666664</v>
      </c>
      <c r="AE199" s="6">
        <f t="shared" si="57"/>
        <v>0.68402434197506434</v>
      </c>
    </row>
    <row r="200" spans="1:31" x14ac:dyDescent="0.15">
      <c r="A200" s="38">
        <v>35298</v>
      </c>
      <c r="B200" s="8">
        <f t="shared" si="42"/>
        <v>1996</v>
      </c>
      <c r="C200" s="8">
        <f t="shared" si="43"/>
        <v>8</v>
      </c>
      <c r="D200" s="8">
        <f t="shared" si="44"/>
        <v>21</v>
      </c>
      <c r="E200" s="8" t="s">
        <v>32</v>
      </c>
      <c r="F200" s="8">
        <v>3</v>
      </c>
      <c r="G200">
        <v>11</v>
      </c>
      <c r="H200" s="2" t="s">
        <v>1</v>
      </c>
      <c r="M200" s="3">
        <v>1.78</v>
      </c>
      <c r="N200" s="3">
        <v>2.4300000000000002</v>
      </c>
      <c r="O200" s="3">
        <v>4.1500000000000004</v>
      </c>
      <c r="P200" s="3">
        <v>1.36</v>
      </c>
      <c r="Q200" s="3">
        <v>0.48</v>
      </c>
      <c r="R200" s="3">
        <v>0.56999999999999995</v>
      </c>
      <c r="S200" s="3">
        <v>0.69</v>
      </c>
      <c r="T200" s="3">
        <v>0.09</v>
      </c>
      <c r="U200" s="6">
        <f t="shared" si="55"/>
        <v>1.3651685393258428</v>
      </c>
      <c r="W200" s="6">
        <f t="shared" si="56"/>
        <v>50.211565585331449</v>
      </c>
      <c r="X200" s="6">
        <f t="shared" si="45"/>
        <v>39.193548387096783</v>
      </c>
      <c r="Y200" s="6">
        <f t="shared" si="46"/>
        <v>86.458333333333343</v>
      </c>
      <c r="Z200" s="6">
        <f t="shared" si="47"/>
        <v>68</v>
      </c>
      <c r="AA200" s="6">
        <f t="shared" si="48"/>
        <v>39.506172839506171</v>
      </c>
      <c r="AB200" s="6">
        <f t="shared" si="49"/>
        <v>24.782608695652172</v>
      </c>
      <c r="AC200" s="6">
        <f t="shared" si="50"/>
        <v>17.651573292402144</v>
      </c>
      <c r="AD200" s="6">
        <f t="shared" si="53"/>
        <v>5</v>
      </c>
      <c r="AE200" s="6">
        <f t="shared" si="57"/>
        <v>0.78056814063066349</v>
      </c>
    </row>
    <row r="201" spans="1:31" x14ac:dyDescent="0.15">
      <c r="A201" s="38">
        <v>35298</v>
      </c>
      <c r="B201" s="8">
        <f t="shared" si="42"/>
        <v>1996</v>
      </c>
      <c r="C201" s="8">
        <f t="shared" si="43"/>
        <v>8</v>
      </c>
      <c r="D201" s="8">
        <f t="shared" si="44"/>
        <v>21</v>
      </c>
      <c r="E201" s="8" t="s">
        <v>31</v>
      </c>
      <c r="F201" s="8">
        <v>1</v>
      </c>
      <c r="G201">
        <v>3</v>
      </c>
      <c r="H201" s="2" t="s">
        <v>0</v>
      </c>
      <c r="M201" s="3">
        <v>2.0699999999999998</v>
      </c>
      <c r="N201" s="3">
        <v>4.34</v>
      </c>
      <c r="O201" s="3">
        <v>5.79</v>
      </c>
      <c r="P201" s="3">
        <v>2.62</v>
      </c>
      <c r="Q201" s="3">
        <v>0.48</v>
      </c>
      <c r="R201" s="3">
        <v>0.44</v>
      </c>
      <c r="S201" s="3">
        <v>2.23</v>
      </c>
      <c r="T201" s="3">
        <v>0.12</v>
      </c>
      <c r="U201" s="6">
        <f t="shared" si="55"/>
        <v>2.0966183574879227</v>
      </c>
      <c r="W201" s="6">
        <f t="shared" si="56"/>
        <v>58.392101551480955</v>
      </c>
      <c r="X201" s="6">
        <f t="shared" si="45"/>
        <v>69.999999999999986</v>
      </c>
      <c r="Y201" s="6">
        <f t="shared" si="46"/>
        <v>120.625</v>
      </c>
      <c r="Z201" s="6">
        <f t="shared" si="47"/>
        <v>131</v>
      </c>
      <c r="AA201" s="6">
        <f t="shared" si="48"/>
        <v>39.506172839506171</v>
      </c>
      <c r="AB201" s="6">
        <f t="shared" si="49"/>
        <v>19.130434782608695</v>
      </c>
      <c r="AC201" s="6">
        <f t="shared" si="50"/>
        <v>57.047838321821438</v>
      </c>
      <c r="AD201" s="6">
        <f t="shared" si="53"/>
        <v>6.6666666666666661</v>
      </c>
      <c r="AE201" s="6">
        <f t="shared" si="57"/>
        <v>1.1987922705314007</v>
      </c>
    </row>
    <row r="202" spans="1:31" x14ac:dyDescent="0.15">
      <c r="A202" s="38">
        <v>35298</v>
      </c>
      <c r="B202" s="8">
        <f t="shared" ref="B202:B265" si="58">YEAR(A202)</f>
        <v>1996</v>
      </c>
      <c r="C202" s="8">
        <f t="shared" ref="C202:C265" si="59">MONTH(A202)</f>
        <v>8</v>
      </c>
      <c r="D202" s="8">
        <f t="shared" ref="D202:D265" si="60">DAY(A202)</f>
        <v>21</v>
      </c>
      <c r="E202" s="8" t="s">
        <v>31</v>
      </c>
      <c r="F202" s="8">
        <v>2</v>
      </c>
      <c r="G202">
        <v>5</v>
      </c>
      <c r="H202" s="2" t="s">
        <v>1</v>
      </c>
      <c r="M202" s="3">
        <v>2.77</v>
      </c>
      <c r="N202" s="3">
        <v>6.68</v>
      </c>
      <c r="O202" s="3">
        <v>6.12</v>
      </c>
      <c r="P202" s="3">
        <v>2.84</v>
      </c>
      <c r="Q202" s="3">
        <v>0.94</v>
      </c>
      <c r="R202" s="3">
        <v>0.77</v>
      </c>
      <c r="S202" s="3">
        <v>0.87</v>
      </c>
      <c r="T202" s="3">
        <v>0.19</v>
      </c>
      <c r="U202" s="6">
        <f t="shared" si="55"/>
        <v>2.4115523465703972</v>
      </c>
      <c r="W202" s="6">
        <f t="shared" si="56"/>
        <v>78.13822284908322</v>
      </c>
      <c r="X202" s="6">
        <f t="shared" ref="X202:X265" si="61">(N202/62)*1000</f>
        <v>107.74193548387098</v>
      </c>
      <c r="Y202" s="6">
        <f t="shared" ref="Y202:Y265" si="62">(O202/96)*1000*2</f>
        <v>127.5</v>
      </c>
      <c r="Z202" s="6">
        <f t="shared" ref="Z202:Z265" si="63">(P202/40)*1000*2</f>
        <v>142</v>
      </c>
      <c r="AA202" s="6">
        <f t="shared" ref="AA202:AA265" si="64">(Q202/24.3)*1000*2</f>
        <v>77.36625514403292</v>
      </c>
      <c r="AB202" s="6">
        <f t="shared" ref="AB202:AB265" si="65">(R202/23)*1000</f>
        <v>33.478260869565219</v>
      </c>
      <c r="AC202" s="6">
        <f t="shared" ref="AC202:AC265" si="66">(S202/39.09)*1000</f>
        <v>22.256331542594012</v>
      </c>
      <c r="AD202" s="6">
        <f t="shared" si="53"/>
        <v>10.555555555555555</v>
      </c>
      <c r="AE202" s="6">
        <f t="shared" si="57"/>
        <v>1.3788633981600094</v>
      </c>
    </row>
    <row r="203" spans="1:31" x14ac:dyDescent="0.15">
      <c r="A203" s="38">
        <v>35298</v>
      </c>
      <c r="B203" s="8">
        <f t="shared" si="58"/>
        <v>1996</v>
      </c>
      <c r="C203" s="8">
        <f t="shared" si="59"/>
        <v>8</v>
      </c>
      <c r="D203" s="8">
        <f t="shared" si="60"/>
        <v>21</v>
      </c>
      <c r="E203" s="8" t="s">
        <v>29</v>
      </c>
      <c r="F203" s="8">
        <v>2</v>
      </c>
      <c r="G203">
        <v>6</v>
      </c>
      <c r="H203" s="2" t="s">
        <v>2</v>
      </c>
      <c r="I203" s="3">
        <v>5.58</v>
      </c>
      <c r="J203" s="3">
        <v>48.9</v>
      </c>
      <c r="M203" s="3">
        <v>1.42</v>
      </c>
      <c r="N203" s="3">
        <v>4.6500000000000004</v>
      </c>
      <c r="O203" s="3">
        <v>10.130000000000001</v>
      </c>
      <c r="P203" s="3">
        <v>2.66</v>
      </c>
      <c r="Q203" s="3">
        <v>0.56999999999999995</v>
      </c>
      <c r="R203" s="3">
        <v>0.4</v>
      </c>
      <c r="S203" s="3">
        <v>3.68</v>
      </c>
      <c r="T203" s="3">
        <v>0.05</v>
      </c>
      <c r="U203" s="6">
        <f t="shared" si="55"/>
        <v>3.274647887323944</v>
      </c>
      <c r="W203" s="6">
        <f t="shared" si="56"/>
        <v>40.056417489421719</v>
      </c>
      <c r="X203" s="6">
        <f t="shared" si="61"/>
        <v>75.000000000000014</v>
      </c>
      <c r="Y203" s="6">
        <f t="shared" si="62"/>
        <v>211.04166666666669</v>
      </c>
      <c r="Z203" s="6">
        <f t="shared" si="63"/>
        <v>133</v>
      </c>
      <c r="AA203" s="6">
        <f t="shared" si="64"/>
        <v>46.913580246913575</v>
      </c>
      <c r="AB203" s="6">
        <f t="shared" si="65"/>
        <v>17.391304347826086</v>
      </c>
      <c r="AC203" s="6">
        <f t="shared" si="66"/>
        <v>94.141724226144788</v>
      </c>
      <c r="AD203" s="6">
        <f t="shared" si="53"/>
        <v>2.7777777777777777</v>
      </c>
      <c r="AE203" s="6">
        <f t="shared" si="57"/>
        <v>1.8723591549295779</v>
      </c>
    </row>
    <row r="204" spans="1:31" x14ac:dyDescent="0.15">
      <c r="A204" s="38">
        <v>35298</v>
      </c>
      <c r="B204" s="8">
        <f t="shared" si="58"/>
        <v>1996</v>
      </c>
      <c r="C204" s="8">
        <f t="shared" si="59"/>
        <v>8</v>
      </c>
      <c r="D204" s="8">
        <f t="shared" si="60"/>
        <v>21</v>
      </c>
      <c r="E204" s="8" t="s">
        <v>30</v>
      </c>
      <c r="F204" s="8">
        <v>4</v>
      </c>
      <c r="G204">
        <v>14</v>
      </c>
      <c r="H204" s="2" t="s">
        <v>0</v>
      </c>
      <c r="M204" s="3">
        <v>6.4</v>
      </c>
      <c r="N204" s="3">
        <v>23.6</v>
      </c>
      <c r="O204" s="3">
        <v>2.88</v>
      </c>
      <c r="P204" s="3">
        <v>1.23</v>
      </c>
      <c r="Q204" s="3">
        <v>2.09</v>
      </c>
      <c r="R204" s="3">
        <v>0.83</v>
      </c>
      <c r="S204" s="3">
        <v>5.04</v>
      </c>
      <c r="T204" s="3">
        <v>0.75</v>
      </c>
      <c r="U204" s="6">
        <f t="shared" si="55"/>
        <v>3.6875</v>
      </c>
      <c r="W204" s="6">
        <f t="shared" si="56"/>
        <v>180.53596614950635</v>
      </c>
      <c r="X204" s="6">
        <f t="shared" si="61"/>
        <v>380.64516129032262</v>
      </c>
      <c r="Y204" s="6">
        <f t="shared" si="62"/>
        <v>60</v>
      </c>
      <c r="Z204" s="6">
        <f t="shared" si="63"/>
        <v>61.5</v>
      </c>
      <c r="AA204" s="6">
        <f t="shared" si="64"/>
        <v>172.01646090534979</v>
      </c>
      <c r="AB204" s="6">
        <f t="shared" si="65"/>
        <v>36.086956521739125</v>
      </c>
      <c r="AC204" s="6">
        <f t="shared" si="66"/>
        <v>128.93323100537222</v>
      </c>
      <c r="AD204" s="6">
        <f t="shared" si="53"/>
        <v>41.666666666666664</v>
      </c>
      <c r="AE204" s="6">
        <f t="shared" si="57"/>
        <v>2.1084173387096774</v>
      </c>
    </row>
    <row r="205" spans="1:31" x14ac:dyDescent="0.15">
      <c r="A205" s="38">
        <v>35298</v>
      </c>
      <c r="B205" s="8">
        <f t="shared" si="58"/>
        <v>1996</v>
      </c>
      <c r="C205" s="8">
        <f t="shared" si="59"/>
        <v>8</v>
      </c>
      <c r="D205" s="8">
        <f t="shared" si="60"/>
        <v>21</v>
      </c>
      <c r="E205" s="8" t="s">
        <v>32</v>
      </c>
      <c r="F205" s="8">
        <v>2</v>
      </c>
      <c r="G205">
        <v>8</v>
      </c>
      <c r="H205" s="2" t="s">
        <v>0</v>
      </c>
      <c r="I205" s="3">
        <v>4.5599999999999996</v>
      </c>
      <c r="J205" s="3">
        <v>53.8</v>
      </c>
      <c r="M205" s="3">
        <v>1.63</v>
      </c>
      <c r="N205" s="3">
        <v>6.02</v>
      </c>
      <c r="O205" s="3">
        <v>9.84</v>
      </c>
      <c r="P205" s="3">
        <v>1.87</v>
      </c>
      <c r="Q205" s="3">
        <v>0.55000000000000004</v>
      </c>
      <c r="R205" s="3">
        <v>0.54</v>
      </c>
      <c r="S205" s="3">
        <v>1.1200000000000001</v>
      </c>
      <c r="T205" s="3">
        <v>0.05</v>
      </c>
      <c r="U205" s="6">
        <f t="shared" si="55"/>
        <v>3.6932515337423313</v>
      </c>
      <c r="W205" s="6">
        <f t="shared" si="56"/>
        <v>45.980253878702392</v>
      </c>
      <c r="X205" s="6">
        <f t="shared" si="61"/>
        <v>97.096774193548384</v>
      </c>
      <c r="Y205" s="6">
        <f t="shared" si="62"/>
        <v>205</v>
      </c>
      <c r="Z205" s="6">
        <f t="shared" si="63"/>
        <v>93.5</v>
      </c>
      <c r="AA205" s="6">
        <f t="shared" si="64"/>
        <v>45.267489711934161</v>
      </c>
      <c r="AB205" s="6">
        <f t="shared" si="65"/>
        <v>23.478260869565219</v>
      </c>
      <c r="AC205" s="6">
        <f t="shared" si="66"/>
        <v>28.651829112304938</v>
      </c>
      <c r="AD205" s="6">
        <f t="shared" si="53"/>
        <v>2.7777777777777777</v>
      </c>
      <c r="AE205" s="6">
        <f t="shared" si="57"/>
        <v>2.1117059172768653</v>
      </c>
    </row>
    <row r="206" spans="1:31" x14ac:dyDescent="0.15">
      <c r="A206" s="38">
        <v>35298</v>
      </c>
      <c r="B206" s="8">
        <f t="shared" si="58"/>
        <v>1996</v>
      </c>
      <c r="C206" s="8">
        <f t="shared" si="59"/>
        <v>8</v>
      </c>
      <c r="D206" s="8">
        <f t="shared" si="60"/>
        <v>21</v>
      </c>
      <c r="E206" s="8" t="s">
        <v>30</v>
      </c>
      <c r="F206" s="8">
        <v>3</v>
      </c>
      <c r="G206">
        <v>9</v>
      </c>
      <c r="H206" s="2" t="s">
        <v>1</v>
      </c>
      <c r="I206" s="3">
        <v>4.93</v>
      </c>
      <c r="J206" s="3">
        <v>75</v>
      </c>
      <c r="M206" s="3">
        <v>2.0499999999999998</v>
      </c>
      <c r="N206" s="3">
        <v>8.2799999999999994</v>
      </c>
      <c r="O206" s="3">
        <v>15.22</v>
      </c>
      <c r="P206" s="3">
        <v>2.64</v>
      </c>
      <c r="Q206" s="3">
        <v>0.68</v>
      </c>
      <c r="R206" s="3">
        <v>0.65</v>
      </c>
      <c r="S206" s="3">
        <v>8.0299999999999994</v>
      </c>
      <c r="T206" s="3">
        <v>0.06</v>
      </c>
      <c r="U206" s="6">
        <f t="shared" si="55"/>
        <v>4.0390243902439025</v>
      </c>
      <c r="W206" s="6">
        <f t="shared" si="56"/>
        <v>57.827926657263745</v>
      </c>
      <c r="X206" s="6">
        <f t="shared" si="61"/>
        <v>133.54838709677418</v>
      </c>
      <c r="Y206" s="6">
        <f t="shared" si="62"/>
        <v>317.08333333333331</v>
      </c>
      <c r="Z206" s="6">
        <f t="shared" si="63"/>
        <v>132</v>
      </c>
      <c r="AA206" s="6">
        <f t="shared" si="64"/>
        <v>55.967078189300409</v>
      </c>
      <c r="AB206" s="6">
        <f t="shared" si="65"/>
        <v>28.260869565217391</v>
      </c>
      <c r="AC206" s="6">
        <f t="shared" si="66"/>
        <v>205.42338193911482</v>
      </c>
      <c r="AD206" s="6">
        <f t="shared" si="53"/>
        <v>3.333333333333333</v>
      </c>
      <c r="AE206" s="6">
        <f t="shared" si="57"/>
        <v>2.3094099134539734</v>
      </c>
    </row>
    <row r="207" spans="1:31" x14ac:dyDescent="0.15">
      <c r="A207" s="38">
        <v>35298</v>
      </c>
      <c r="B207" s="8">
        <f t="shared" si="58"/>
        <v>1996</v>
      </c>
      <c r="C207" s="8">
        <f t="shared" si="59"/>
        <v>8</v>
      </c>
      <c r="D207" s="8">
        <f t="shared" si="60"/>
        <v>21</v>
      </c>
      <c r="E207" s="8" t="s">
        <v>31</v>
      </c>
      <c r="F207" s="8">
        <v>1</v>
      </c>
      <c r="G207">
        <v>3</v>
      </c>
      <c r="H207" s="2" t="s">
        <v>1</v>
      </c>
      <c r="I207" s="3">
        <v>5.22</v>
      </c>
      <c r="J207" s="3">
        <v>39.700000000000003</v>
      </c>
      <c r="M207" s="3">
        <v>1.92</v>
      </c>
      <c r="N207" s="3">
        <v>9.74</v>
      </c>
      <c r="O207" s="3">
        <v>3.11</v>
      </c>
      <c r="P207" s="3">
        <v>2.5499999999999998</v>
      </c>
      <c r="Q207" s="3">
        <v>0.67</v>
      </c>
      <c r="R207" s="3">
        <v>0.61</v>
      </c>
      <c r="S207" s="3">
        <v>1.56</v>
      </c>
      <c r="T207" s="3">
        <v>0.08</v>
      </c>
      <c r="U207" s="6">
        <f t="shared" si="55"/>
        <v>5.072916666666667</v>
      </c>
      <c r="W207" s="6">
        <f t="shared" si="56"/>
        <v>54.160789844851898</v>
      </c>
      <c r="X207" s="6">
        <f t="shared" si="61"/>
        <v>157.09677419354838</v>
      </c>
      <c r="Y207" s="6">
        <f t="shared" si="62"/>
        <v>64.791666666666657</v>
      </c>
      <c r="Z207" s="6">
        <f t="shared" si="63"/>
        <v>127.5</v>
      </c>
      <c r="AA207" s="6">
        <f t="shared" si="64"/>
        <v>55.144032921810698</v>
      </c>
      <c r="AB207" s="6">
        <f t="shared" si="65"/>
        <v>26.521739130434785</v>
      </c>
      <c r="AC207" s="6">
        <f t="shared" si="66"/>
        <v>39.907904834996167</v>
      </c>
      <c r="AD207" s="6">
        <f t="shared" si="53"/>
        <v>4.4444444444444446</v>
      </c>
      <c r="AE207" s="6">
        <f t="shared" si="57"/>
        <v>2.9005628360215057</v>
      </c>
    </row>
    <row r="208" spans="1:31" x14ac:dyDescent="0.15">
      <c r="A208" s="38">
        <v>35298</v>
      </c>
      <c r="B208" s="8">
        <f t="shared" si="58"/>
        <v>1996</v>
      </c>
      <c r="C208" s="8">
        <f t="shared" si="59"/>
        <v>8</v>
      </c>
      <c r="D208" s="8">
        <f t="shared" si="60"/>
        <v>21</v>
      </c>
      <c r="E208" s="8" t="s">
        <v>32</v>
      </c>
      <c r="F208" s="8">
        <v>3</v>
      </c>
      <c r="G208">
        <v>11</v>
      </c>
      <c r="H208" s="2" t="s">
        <v>2</v>
      </c>
      <c r="I208" s="3">
        <v>5.08</v>
      </c>
      <c r="J208" s="3">
        <v>26.2</v>
      </c>
      <c r="K208" s="3">
        <v>8.1999999999999993</v>
      </c>
      <c r="M208" s="3">
        <v>0.94</v>
      </c>
      <c r="N208" s="3">
        <v>5.45</v>
      </c>
      <c r="O208" s="3">
        <v>4.0199999999999996</v>
      </c>
      <c r="P208" s="3">
        <v>1.48</v>
      </c>
      <c r="Q208" s="3">
        <v>0.27</v>
      </c>
      <c r="R208" s="3">
        <v>0.31</v>
      </c>
      <c r="S208" s="3">
        <v>0.83</v>
      </c>
      <c r="T208" s="3">
        <v>0.04</v>
      </c>
      <c r="U208" s="6">
        <f t="shared" si="55"/>
        <v>5.7978723404255321</v>
      </c>
      <c r="W208" s="6">
        <f t="shared" si="56"/>
        <v>26.516220028208743</v>
      </c>
      <c r="X208" s="6">
        <f t="shared" si="61"/>
        <v>87.903225806451616</v>
      </c>
      <c r="Y208" s="6">
        <f t="shared" si="62"/>
        <v>83.749999999999986</v>
      </c>
      <c r="Z208" s="6">
        <f t="shared" si="63"/>
        <v>74</v>
      </c>
      <c r="AA208" s="6">
        <f t="shared" si="64"/>
        <v>22.222222222222221</v>
      </c>
      <c r="AB208" s="6">
        <f t="shared" si="65"/>
        <v>13.478260869565217</v>
      </c>
      <c r="AC208" s="6">
        <f t="shared" si="66"/>
        <v>21.233051931440265</v>
      </c>
      <c r="AD208" s="6">
        <f t="shared" si="53"/>
        <v>2.2222222222222223</v>
      </c>
      <c r="AE208" s="6">
        <f t="shared" si="57"/>
        <v>3.3150737817433087</v>
      </c>
    </row>
    <row r="209" spans="1:31" x14ac:dyDescent="0.15">
      <c r="A209" s="38">
        <v>35298</v>
      </c>
      <c r="B209" s="8">
        <f t="shared" si="58"/>
        <v>1996</v>
      </c>
      <c r="C209" s="8">
        <f t="shared" si="59"/>
        <v>8</v>
      </c>
      <c r="D209" s="8">
        <f t="shared" si="60"/>
        <v>21</v>
      </c>
      <c r="E209" s="8" t="s">
        <v>29</v>
      </c>
      <c r="F209" s="8">
        <v>1</v>
      </c>
      <c r="G209">
        <v>1</v>
      </c>
      <c r="H209" s="2" t="s">
        <v>1</v>
      </c>
      <c r="I209" s="3">
        <v>4.82</v>
      </c>
      <c r="J209" s="3">
        <v>54.8</v>
      </c>
      <c r="K209" s="3">
        <v>9.6</v>
      </c>
      <c r="M209" s="3">
        <v>1.76</v>
      </c>
      <c r="N209" s="3">
        <v>12</v>
      </c>
      <c r="O209" s="3">
        <v>6.07</v>
      </c>
      <c r="P209" s="3">
        <v>3.12</v>
      </c>
      <c r="Q209" s="3">
        <v>0.48</v>
      </c>
      <c r="R209" s="3">
        <v>0.54</v>
      </c>
      <c r="S209" s="3">
        <v>3.01</v>
      </c>
      <c r="T209" s="3">
        <v>0.13</v>
      </c>
      <c r="U209" s="6">
        <f t="shared" si="55"/>
        <v>6.8181818181818183</v>
      </c>
      <c r="W209" s="6">
        <f t="shared" si="56"/>
        <v>49.647390691114239</v>
      </c>
      <c r="X209" s="6">
        <f t="shared" si="61"/>
        <v>193.54838709677418</v>
      </c>
      <c r="Y209" s="6">
        <f t="shared" si="62"/>
        <v>126.45833333333334</v>
      </c>
      <c r="Z209" s="6">
        <f t="shared" si="63"/>
        <v>156</v>
      </c>
      <c r="AA209" s="6">
        <f t="shared" si="64"/>
        <v>39.506172839506171</v>
      </c>
      <c r="AB209" s="6">
        <f t="shared" si="65"/>
        <v>23.478260869565219</v>
      </c>
      <c r="AC209" s="6">
        <f t="shared" si="66"/>
        <v>77.001790739319503</v>
      </c>
      <c r="AD209" s="6">
        <f t="shared" si="53"/>
        <v>7.2222222222222223</v>
      </c>
      <c r="AE209" s="6">
        <f t="shared" si="57"/>
        <v>3.8984604105571847</v>
      </c>
    </row>
    <row r="210" spans="1:31" x14ac:dyDescent="0.15">
      <c r="A210" s="38">
        <v>35298</v>
      </c>
      <c r="B210" s="8">
        <f t="shared" si="58"/>
        <v>1996</v>
      </c>
      <c r="C210" s="8">
        <f t="shared" si="59"/>
        <v>8</v>
      </c>
      <c r="D210" s="8">
        <f t="shared" si="60"/>
        <v>21</v>
      </c>
      <c r="E210" s="8" t="s">
        <v>32</v>
      </c>
      <c r="F210" s="8">
        <v>2</v>
      </c>
      <c r="G210">
        <v>8</v>
      </c>
      <c r="H210" s="2" t="s">
        <v>2</v>
      </c>
      <c r="I210" s="3">
        <v>4.9800000000000004</v>
      </c>
      <c r="J210" s="3">
        <v>44.2</v>
      </c>
      <c r="K210" s="3">
        <v>8.4</v>
      </c>
      <c r="M210" s="3">
        <v>0.95</v>
      </c>
      <c r="N210" s="3">
        <v>6.6</v>
      </c>
      <c r="O210" s="3">
        <v>8.17</v>
      </c>
      <c r="P210" s="3">
        <v>3.56</v>
      </c>
      <c r="Q210" s="3">
        <v>0.55000000000000004</v>
      </c>
      <c r="R210" s="3">
        <v>0.53</v>
      </c>
      <c r="S210" s="3">
        <v>0.87</v>
      </c>
      <c r="T210" s="3">
        <v>0.04</v>
      </c>
      <c r="U210" s="6">
        <f t="shared" si="55"/>
        <v>6.9473684210526319</v>
      </c>
      <c r="W210" s="6">
        <f t="shared" si="56"/>
        <v>26.798307475317344</v>
      </c>
      <c r="X210" s="6">
        <f t="shared" si="61"/>
        <v>106.45161290322579</v>
      </c>
      <c r="Y210" s="6">
        <f t="shared" si="62"/>
        <v>170.20833333333331</v>
      </c>
      <c r="Z210" s="6">
        <f t="shared" si="63"/>
        <v>178</v>
      </c>
      <c r="AA210" s="6">
        <f t="shared" si="64"/>
        <v>45.267489711934161</v>
      </c>
      <c r="AB210" s="6">
        <f t="shared" si="65"/>
        <v>23.043478260869566</v>
      </c>
      <c r="AC210" s="6">
        <f t="shared" si="66"/>
        <v>22.256331542594012</v>
      </c>
      <c r="AD210" s="6">
        <f t="shared" si="53"/>
        <v>2.2222222222222223</v>
      </c>
      <c r="AE210" s="6">
        <f t="shared" si="57"/>
        <v>3.9723259762308998</v>
      </c>
    </row>
    <row r="211" spans="1:31" x14ac:dyDescent="0.15">
      <c r="A211" s="38">
        <v>35298</v>
      </c>
      <c r="B211" s="8">
        <f t="shared" si="58"/>
        <v>1996</v>
      </c>
      <c r="C211" s="8">
        <f t="shared" si="59"/>
        <v>8</v>
      </c>
      <c r="D211" s="8">
        <f t="shared" si="60"/>
        <v>21</v>
      </c>
      <c r="E211" s="8" t="s">
        <v>32</v>
      </c>
      <c r="F211" s="8">
        <v>1</v>
      </c>
      <c r="G211">
        <v>4</v>
      </c>
      <c r="H211" s="2" t="s">
        <v>2</v>
      </c>
      <c r="I211" s="3">
        <v>5.19</v>
      </c>
      <c r="J211" s="3">
        <v>60.2</v>
      </c>
      <c r="K211" s="3">
        <v>14.5</v>
      </c>
      <c r="M211" s="3">
        <v>1.2</v>
      </c>
      <c r="N211" s="3">
        <v>11.6</v>
      </c>
      <c r="O211" s="3">
        <v>8.83</v>
      </c>
      <c r="P211" s="3">
        <v>5.57</v>
      </c>
      <c r="Q211" s="3">
        <v>1.1000000000000001</v>
      </c>
      <c r="R211" s="3">
        <v>0.4</v>
      </c>
      <c r="S211" s="3">
        <v>1.0900000000000001</v>
      </c>
      <c r="T211" s="3">
        <v>0.08</v>
      </c>
      <c r="U211" s="6">
        <f t="shared" si="55"/>
        <v>9.6666666666666661</v>
      </c>
      <c r="W211" s="6">
        <f t="shared" si="56"/>
        <v>33.850493653032437</v>
      </c>
      <c r="X211" s="6">
        <f t="shared" si="61"/>
        <v>187.09677419354838</v>
      </c>
      <c r="Y211" s="6">
        <f t="shared" si="62"/>
        <v>183.95833333333334</v>
      </c>
      <c r="Z211" s="6">
        <f t="shared" si="63"/>
        <v>278.5</v>
      </c>
      <c r="AA211" s="6">
        <f t="shared" si="64"/>
        <v>90.534979423868322</v>
      </c>
      <c r="AB211" s="6">
        <f t="shared" si="65"/>
        <v>17.391304347826086</v>
      </c>
      <c r="AC211" s="6">
        <f t="shared" si="66"/>
        <v>27.884369403939626</v>
      </c>
      <c r="AD211" s="6">
        <f t="shared" si="53"/>
        <v>4.4444444444444446</v>
      </c>
      <c r="AE211" s="6">
        <f t="shared" si="57"/>
        <v>5.5271505376344088</v>
      </c>
    </row>
    <row r="212" spans="1:31" x14ac:dyDescent="0.15">
      <c r="A212" s="38">
        <v>35298</v>
      </c>
      <c r="B212" s="8">
        <f t="shared" si="58"/>
        <v>1996</v>
      </c>
      <c r="C212" s="8">
        <f t="shared" si="59"/>
        <v>8</v>
      </c>
      <c r="D212" s="8">
        <f t="shared" si="60"/>
        <v>21</v>
      </c>
      <c r="E212" s="8" t="s">
        <v>32</v>
      </c>
      <c r="F212" s="8">
        <v>1</v>
      </c>
      <c r="G212">
        <v>4</v>
      </c>
      <c r="H212" s="2" t="s">
        <v>0</v>
      </c>
      <c r="I212" s="3">
        <v>5.63</v>
      </c>
      <c r="J212" s="3">
        <v>96.7</v>
      </c>
      <c r="K212" s="3">
        <v>11.6</v>
      </c>
      <c r="M212" s="3">
        <v>2.41</v>
      </c>
      <c r="N212" s="3">
        <v>24.97</v>
      </c>
      <c r="O212" s="3">
        <v>10.01</v>
      </c>
      <c r="P212" s="3">
        <v>9.59</v>
      </c>
      <c r="Q212" s="3">
        <v>1.27</v>
      </c>
      <c r="R212" s="3">
        <v>0.67</v>
      </c>
      <c r="S212" s="3">
        <v>3.3</v>
      </c>
      <c r="T212" s="3">
        <v>0.06</v>
      </c>
      <c r="U212" s="6">
        <f t="shared" si="55"/>
        <v>10.360995850622405</v>
      </c>
      <c r="W212" s="6">
        <f t="shared" si="56"/>
        <v>67.983074753173483</v>
      </c>
      <c r="X212" s="6">
        <f t="shared" si="61"/>
        <v>402.74193548387092</v>
      </c>
      <c r="Y212" s="6">
        <f t="shared" si="62"/>
        <v>208.54166666666666</v>
      </c>
      <c r="Z212" s="6">
        <f t="shared" si="63"/>
        <v>479.5</v>
      </c>
      <c r="AA212" s="6">
        <f t="shared" si="64"/>
        <v>104.52674897119341</v>
      </c>
      <c r="AB212" s="6">
        <f t="shared" si="65"/>
        <v>29.130434782608695</v>
      </c>
      <c r="AC212" s="6">
        <f t="shared" si="66"/>
        <v>84.420567920184183</v>
      </c>
      <c r="AD212" s="6">
        <f t="shared" si="53"/>
        <v>3.333333333333333</v>
      </c>
      <c r="AE212" s="6">
        <f t="shared" si="57"/>
        <v>5.924150046847811</v>
      </c>
    </row>
    <row r="213" spans="1:31" x14ac:dyDescent="0.15">
      <c r="A213" s="38">
        <v>35298</v>
      </c>
      <c r="B213" s="8">
        <f t="shared" si="58"/>
        <v>1996</v>
      </c>
      <c r="C213" s="8">
        <f t="shared" si="59"/>
        <v>8</v>
      </c>
      <c r="D213" s="8">
        <f t="shared" si="60"/>
        <v>21</v>
      </c>
      <c r="E213" s="8" t="s">
        <v>32</v>
      </c>
      <c r="F213" s="8">
        <v>1</v>
      </c>
      <c r="G213">
        <v>4</v>
      </c>
      <c r="H213" s="2" t="s">
        <v>1</v>
      </c>
      <c r="I213" s="3">
        <v>5.45</v>
      </c>
      <c r="J213" s="3">
        <v>56.2</v>
      </c>
      <c r="K213" s="3">
        <v>12.1</v>
      </c>
      <c r="M213" s="3">
        <v>0.78</v>
      </c>
      <c r="N213" s="3">
        <v>8.1</v>
      </c>
      <c r="O213" s="3">
        <v>11.16</v>
      </c>
      <c r="P213" s="3">
        <v>5.68</v>
      </c>
      <c r="Q213" s="3">
        <v>0.98</v>
      </c>
      <c r="R213" s="3">
        <v>0.4</v>
      </c>
      <c r="S213" s="3">
        <v>1.34</v>
      </c>
      <c r="T213" s="3">
        <v>0.08</v>
      </c>
      <c r="U213" s="6">
        <f t="shared" si="55"/>
        <v>10.384615384615383</v>
      </c>
      <c r="W213" s="6">
        <f t="shared" si="56"/>
        <v>22.002820874471084</v>
      </c>
      <c r="X213" s="6">
        <f t="shared" si="61"/>
        <v>130.64516129032259</v>
      </c>
      <c r="Y213" s="6">
        <f t="shared" si="62"/>
        <v>232.5</v>
      </c>
      <c r="Z213" s="6">
        <f t="shared" si="63"/>
        <v>284</v>
      </c>
      <c r="AA213" s="6">
        <f t="shared" si="64"/>
        <v>80.658436213991763</v>
      </c>
      <c r="AB213" s="6">
        <f t="shared" si="65"/>
        <v>17.391304347826086</v>
      </c>
      <c r="AC213" s="6">
        <f t="shared" si="66"/>
        <v>34.279866973650549</v>
      </c>
      <c r="AD213" s="6">
        <f t="shared" si="53"/>
        <v>4.4444444444444446</v>
      </c>
      <c r="AE213" s="6">
        <f t="shared" si="57"/>
        <v>5.9376550868486362</v>
      </c>
    </row>
    <row r="214" spans="1:31" x14ac:dyDescent="0.15">
      <c r="A214" s="38">
        <v>35298</v>
      </c>
      <c r="B214" s="8">
        <f t="shared" si="58"/>
        <v>1996</v>
      </c>
      <c r="C214" s="8">
        <f t="shared" si="59"/>
        <v>8</v>
      </c>
      <c r="D214" s="8">
        <f t="shared" si="60"/>
        <v>21</v>
      </c>
      <c r="E214" s="8" t="s">
        <v>30</v>
      </c>
      <c r="F214" s="8">
        <v>3</v>
      </c>
      <c r="G214">
        <v>9</v>
      </c>
      <c r="H214" s="2" t="s">
        <v>2</v>
      </c>
      <c r="I214" s="3">
        <v>5.45</v>
      </c>
      <c r="J214" s="3">
        <v>70.7</v>
      </c>
      <c r="K214" s="3">
        <v>10.9</v>
      </c>
      <c r="M214" s="3">
        <v>0.95</v>
      </c>
      <c r="N214" s="3">
        <v>14.7</v>
      </c>
      <c r="O214" s="3">
        <v>9.81</v>
      </c>
      <c r="P214" s="3">
        <v>3.13</v>
      </c>
      <c r="Q214" s="3">
        <v>0.61</v>
      </c>
      <c r="R214" s="3">
        <v>0.34</v>
      </c>
      <c r="S214" s="3">
        <v>3.59</v>
      </c>
      <c r="T214" s="3">
        <v>2.34</v>
      </c>
      <c r="U214" s="6">
        <f t="shared" si="55"/>
        <v>15.473684210526315</v>
      </c>
      <c r="W214" s="6">
        <f t="shared" si="56"/>
        <v>26.798307475317344</v>
      </c>
      <c r="X214" s="6">
        <f t="shared" si="61"/>
        <v>237.09677419354838</v>
      </c>
      <c r="Y214" s="6">
        <f t="shared" si="62"/>
        <v>204.375</v>
      </c>
      <c r="Z214" s="6">
        <f t="shared" si="63"/>
        <v>156.5</v>
      </c>
      <c r="AA214" s="6">
        <f t="shared" si="64"/>
        <v>50.205761316872426</v>
      </c>
      <c r="AB214" s="6">
        <f t="shared" si="65"/>
        <v>14.782608695652176</v>
      </c>
      <c r="AC214" s="6">
        <f t="shared" si="66"/>
        <v>91.839345101048849</v>
      </c>
      <c r="AD214" s="6">
        <f t="shared" si="53"/>
        <v>130</v>
      </c>
      <c r="AE214" s="6">
        <f t="shared" si="57"/>
        <v>8.8474533106960962</v>
      </c>
    </row>
    <row r="215" spans="1:31" x14ac:dyDescent="0.15">
      <c r="A215" s="38">
        <v>35298</v>
      </c>
      <c r="B215" s="8">
        <f t="shared" si="58"/>
        <v>1996</v>
      </c>
      <c r="C215" s="8">
        <f t="shared" si="59"/>
        <v>8</v>
      </c>
      <c r="D215" s="8">
        <f t="shared" si="60"/>
        <v>21</v>
      </c>
      <c r="E215" s="8" t="s">
        <v>31</v>
      </c>
      <c r="F215" s="8">
        <v>2</v>
      </c>
      <c r="G215">
        <v>5</v>
      </c>
      <c r="H215" s="2" t="s">
        <v>2</v>
      </c>
      <c r="N215" s="11">
        <v>0</v>
      </c>
      <c r="O215" s="3">
        <v>4.75</v>
      </c>
      <c r="P215" s="3">
        <v>23.94</v>
      </c>
      <c r="Q215" s="3">
        <v>5</v>
      </c>
      <c r="R215" s="3">
        <v>1.1100000000000001</v>
      </c>
      <c r="S215" s="3">
        <v>4.6399999999999997</v>
      </c>
      <c r="T215" s="3">
        <v>6.18</v>
      </c>
      <c r="X215" s="6">
        <f t="shared" si="61"/>
        <v>0</v>
      </c>
      <c r="Y215" s="6">
        <f t="shared" si="62"/>
        <v>98.958333333333329</v>
      </c>
      <c r="Z215" s="6">
        <f t="shared" si="63"/>
        <v>1197</v>
      </c>
      <c r="AA215" s="6">
        <f t="shared" si="64"/>
        <v>411.52263374485597</v>
      </c>
      <c r="AB215" s="6">
        <f t="shared" si="65"/>
        <v>48.260869565217398</v>
      </c>
      <c r="AC215" s="6">
        <f t="shared" si="66"/>
        <v>118.70043489383472</v>
      </c>
      <c r="AD215" s="6">
        <f t="shared" si="53"/>
        <v>343.33333333333331</v>
      </c>
    </row>
    <row r="216" spans="1:31" x14ac:dyDescent="0.15">
      <c r="A216" s="38">
        <v>35305</v>
      </c>
      <c r="B216" s="8">
        <f t="shared" si="58"/>
        <v>1996</v>
      </c>
      <c r="C216" s="8">
        <f t="shared" si="59"/>
        <v>8</v>
      </c>
      <c r="D216" s="8">
        <f t="shared" si="60"/>
        <v>28</v>
      </c>
      <c r="E216" s="8" t="s">
        <v>29</v>
      </c>
      <c r="F216" s="8">
        <v>4</v>
      </c>
      <c r="G216">
        <v>13</v>
      </c>
      <c r="H216" s="2" t="s">
        <v>0</v>
      </c>
      <c r="I216" s="3">
        <v>5.36</v>
      </c>
      <c r="J216" s="3">
        <v>24</v>
      </c>
      <c r="M216" s="3">
        <v>0.7</v>
      </c>
      <c r="N216" s="11">
        <v>0</v>
      </c>
      <c r="O216" s="3">
        <v>6.57</v>
      </c>
      <c r="P216" s="3">
        <v>1.62</v>
      </c>
      <c r="Q216" s="3">
        <v>0.31</v>
      </c>
      <c r="R216" s="3">
        <v>0.4</v>
      </c>
      <c r="S216" s="3">
        <v>0.61</v>
      </c>
      <c r="T216" s="3">
        <v>0</v>
      </c>
      <c r="U216" s="6">
        <f t="shared" ref="U216:U247" si="67">(N216/M216)</f>
        <v>0</v>
      </c>
      <c r="W216" s="6">
        <f t="shared" ref="W216:W247" si="68">(M216/35.45)*1000</f>
        <v>19.746121297602254</v>
      </c>
      <c r="X216" s="6">
        <f t="shared" si="61"/>
        <v>0</v>
      </c>
      <c r="Y216" s="6">
        <f t="shared" si="62"/>
        <v>136.875</v>
      </c>
      <c r="Z216" s="6">
        <f t="shared" si="63"/>
        <v>81</v>
      </c>
      <c r="AA216" s="6">
        <f t="shared" si="64"/>
        <v>25.514403292181068</v>
      </c>
      <c r="AB216" s="6">
        <f t="shared" si="65"/>
        <v>17.391304347826086</v>
      </c>
      <c r="AC216" s="6">
        <f t="shared" si="66"/>
        <v>15.605014070094651</v>
      </c>
      <c r="AD216" s="6">
        <f t="shared" si="53"/>
        <v>0</v>
      </c>
      <c r="AE216" s="6">
        <f t="shared" ref="AE216:AE247" si="69">(X216/W216)</f>
        <v>0</v>
      </c>
    </row>
    <row r="217" spans="1:31" x14ac:dyDescent="0.15">
      <c r="A217" s="38">
        <v>35305</v>
      </c>
      <c r="B217" s="8">
        <f t="shared" si="58"/>
        <v>1996</v>
      </c>
      <c r="C217" s="8">
        <f t="shared" si="59"/>
        <v>8</v>
      </c>
      <c r="D217" s="8">
        <f t="shared" si="60"/>
        <v>28</v>
      </c>
      <c r="E217" s="8" t="s">
        <v>31</v>
      </c>
      <c r="F217" s="8">
        <v>3</v>
      </c>
      <c r="G217">
        <v>12</v>
      </c>
      <c r="H217" s="2" t="s">
        <v>0</v>
      </c>
      <c r="M217" s="3">
        <v>4.3600000000000003</v>
      </c>
      <c r="N217" s="3">
        <v>2.52</v>
      </c>
      <c r="O217" s="3">
        <v>3.15</v>
      </c>
      <c r="P217" s="3">
        <v>1.45</v>
      </c>
      <c r="Q217" s="3">
        <v>0.36</v>
      </c>
      <c r="R217" s="3">
        <v>0.62</v>
      </c>
      <c r="S217" s="3">
        <v>2.1</v>
      </c>
      <c r="T217" s="3">
        <v>0.08</v>
      </c>
      <c r="U217" s="6">
        <f t="shared" si="67"/>
        <v>0.57798165137614677</v>
      </c>
      <c r="W217" s="6">
        <f t="shared" si="68"/>
        <v>122.9901269393512</v>
      </c>
      <c r="X217" s="6">
        <f t="shared" si="61"/>
        <v>40.645161290322577</v>
      </c>
      <c r="Y217" s="6">
        <f t="shared" si="62"/>
        <v>65.625</v>
      </c>
      <c r="Z217" s="6">
        <f t="shared" si="63"/>
        <v>72.5</v>
      </c>
      <c r="AA217" s="6">
        <f t="shared" si="64"/>
        <v>29.629629629629626</v>
      </c>
      <c r="AB217" s="6">
        <f t="shared" si="65"/>
        <v>26.956521739130434</v>
      </c>
      <c r="AC217" s="6">
        <f t="shared" si="66"/>
        <v>53.722179585571752</v>
      </c>
      <c r="AD217" s="6">
        <f t="shared" si="53"/>
        <v>4.4444444444444446</v>
      </c>
      <c r="AE217" s="6">
        <f t="shared" si="69"/>
        <v>0.33047499260136132</v>
      </c>
    </row>
    <row r="218" spans="1:31" x14ac:dyDescent="0.15">
      <c r="A218" s="38">
        <v>35305</v>
      </c>
      <c r="B218" s="8">
        <f t="shared" si="58"/>
        <v>1996</v>
      </c>
      <c r="C218" s="8">
        <f t="shared" si="59"/>
        <v>8</v>
      </c>
      <c r="D218" s="8">
        <f t="shared" si="60"/>
        <v>28</v>
      </c>
      <c r="E218" s="8" t="s">
        <v>31</v>
      </c>
      <c r="F218" s="8">
        <v>3</v>
      </c>
      <c r="G218">
        <v>12</v>
      </c>
      <c r="H218" s="2" t="s">
        <v>1</v>
      </c>
      <c r="I218" s="3">
        <v>4.6500000000000004</v>
      </c>
      <c r="J218" s="3">
        <v>34.5</v>
      </c>
      <c r="M218" s="3">
        <v>1.99</v>
      </c>
      <c r="N218" s="3">
        <v>1.77</v>
      </c>
      <c r="O218" s="3">
        <v>4.72</v>
      </c>
      <c r="P218" s="3">
        <v>0.82</v>
      </c>
      <c r="Q218" s="3">
        <v>0.44</v>
      </c>
      <c r="R218" s="3">
        <v>0.41</v>
      </c>
      <c r="S218" s="3">
        <v>1.81</v>
      </c>
      <c r="T218" s="3">
        <v>0.09</v>
      </c>
      <c r="U218" s="6">
        <f t="shared" si="67"/>
        <v>0.88944723618090449</v>
      </c>
      <c r="W218" s="6">
        <f t="shared" si="68"/>
        <v>56.135401974612122</v>
      </c>
      <c r="X218" s="6">
        <f t="shared" si="61"/>
        <v>28.548387096774196</v>
      </c>
      <c r="Y218" s="6">
        <f t="shared" si="62"/>
        <v>98.333333333333329</v>
      </c>
      <c r="Z218" s="6">
        <f t="shared" si="63"/>
        <v>40.999999999999993</v>
      </c>
      <c r="AA218" s="6">
        <f t="shared" si="64"/>
        <v>36.21399176954732</v>
      </c>
      <c r="AB218" s="6">
        <f t="shared" si="65"/>
        <v>17.826086956521738</v>
      </c>
      <c r="AC218" s="6">
        <f t="shared" si="66"/>
        <v>46.303402404707079</v>
      </c>
      <c r="AD218" s="6">
        <f t="shared" si="53"/>
        <v>5</v>
      </c>
      <c r="AE218" s="6">
        <f t="shared" si="69"/>
        <v>0.50856297617117863</v>
      </c>
    </row>
    <row r="219" spans="1:31" x14ac:dyDescent="0.15">
      <c r="A219" s="38">
        <v>35305</v>
      </c>
      <c r="B219" s="8">
        <f t="shared" si="58"/>
        <v>1996</v>
      </c>
      <c r="C219" s="8">
        <f t="shared" si="59"/>
        <v>8</v>
      </c>
      <c r="D219" s="8">
        <f t="shared" si="60"/>
        <v>28</v>
      </c>
      <c r="E219" s="8" t="s">
        <v>32</v>
      </c>
      <c r="F219" s="8">
        <v>2</v>
      </c>
      <c r="G219">
        <v>8</v>
      </c>
      <c r="H219" s="2" t="s">
        <v>1</v>
      </c>
      <c r="I219" s="3">
        <v>5.52</v>
      </c>
      <c r="J219" s="3">
        <v>33.200000000000003</v>
      </c>
      <c r="M219" s="3">
        <v>2.0699999999999998</v>
      </c>
      <c r="N219" s="3">
        <v>2.52</v>
      </c>
      <c r="O219" s="3">
        <v>5.17</v>
      </c>
      <c r="P219" s="3">
        <v>2.48</v>
      </c>
      <c r="Q219" s="3">
        <v>0.41</v>
      </c>
      <c r="R219" s="3">
        <v>0.62</v>
      </c>
      <c r="S219" s="3">
        <v>1</v>
      </c>
      <c r="T219" s="3">
        <v>0.08</v>
      </c>
      <c r="U219" s="6">
        <f t="shared" si="67"/>
        <v>1.2173913043478262</v>
      </c>
      <c r="W219" s="6">
        <f t="shared" si="68"/>
        <v>58.392101551480955</v>
      </c>
      <c r="X219" s="6">
        <f t="shared" si="61"/>
        <v>40.645161290322577</v>
      </c>
      <c r="Y219" s="6">
        <f t="shared" si="62"/>
        <v>107.70833333333334</v>
      </c>
      <c r="Z219" s="6">
        <f t="shared" si="63"/>
        <v>124</v>
      </c>
      <c r="AA219" s="6">
        <f t="shared" si="64"/>
        <v>33.744855967078188</v>
      </c>
      <c r="AB219" s="6">
        <f t="shared" si="65"/>
        <v>26.956521739130434</v>
      </c>
      <c r="AC219" s="6">
        <f t="shared" si="66"/>
        <v>25.581990278843691</v>
      </c>
      <c r="AD219" s="6">
        <f t="shared" ref="AD219:AD282" si="70">(T219/18)*1000</f>
        <v>4.4444444444444446</v>
      </c>
      <c r="AE219" s="6">
        <f t="shared" si="69"/>
        <v>0.69607293127629732</v>
      </c>
    </row>
    <row r="220" spans="1:31" x14ac:dyDescent="0.15">
      <c r="A220" s="38">
        <v>35305</v>
      </c>
      <c r="B220" s="8">
        <f t="shared" si="58"/>
        <v>1996</v>
      </c>
      <c r="C220" s="8">
        <f t="shared" si="59"/>
        <v>8</v>
      </c>
      <c r="D220" s="8">
        <f t="shared" si="60"/>
        <v>28</v>
      </c>
      <c r="E220" s="8" t="s">
        <v>30</v>
      </c>
      <c r="F220" s="8">
        <v>4</v>
      </c>
      <c r="G220">
        <v>14</v>
      </c>
      <c r="H220" s="2" t="s">
        <v>2</v>
      </c>
      <c r="I220" s="3">
        <v>5.72</v>
      </c>
      <c r="J220" s="3">
        <v>30.7</v>
      </c>
      <c r="M220" s="3">
        <v>1.52</v>
      </c>
      <c r="N220" s="3">
        <v>2.2599999999999998</v>
      </c>
      <c r="O220" s="3">
        <v>5.6</v>
      </c>
      <c r="P220" s="3">
        <v>0.97</v>
      </c>
      <c r="Q220" s="3">
        <v>0.51</v>
      </c>
      <c r="R220" s="3">
        <v>0.56000000000000005</v>
      </c>
      <c r="S220" s="3">
        <v>1.54</v>
      </c>
      <c r="T220" s="3">
        <v>0.32</v>
      </c>
      <c r="U220" s="6">
        <f t="shared" si="67"/>
        <v>1.4868421052631577</v>
      </c>
      <c r="W220" s="6">
        <f t="shared" si="68"/>
        <v>42.877291960507755</v>
      </c>
      <c r="X220" s="6">
        <f t="shared" si="61"/>
        <v>36.451612903225801</v>
      </c>
      <c r="Y220" s="6">
        <f t="shared" si="62"/>
        <v>116.66666666666666</v>
      </c>
      <c r="Z220" s="6">
        <f t="shared" si="63"/>
        <v>48.5</v>
      </c>
      <c r="AA220" s="6">
        <f t="shared" si="64"/>
        <v>41.97530864197531</v>
      </c>
      <c r="AB220" s="6">
        <f t="shared" si="65"/>
        <v>24.347826086956523</v>
      </c>
      <c r="AC220" s="6">
        <f t="shared" si="66"/>
        <v>39.396265029419283</v>
      </c>
      <c r="AD220" s="6">
        <f t="shared" si="70"/>
        <v>17.777777777777779</v>
      </c>
      <c r="AE220" s="6">
        <f t="shared" si="69"/>
        <v>0.85013794567062806</v>
      </c>
    </row>
    <row r="221" spans="1:31" x14ac:dyDescent="0.15">
      <c r="A221" s="38">
        <v>35305</v>
      </c>
      <c r="B221" s="8">
        <f t="shared" si="58"/>
        <v>1996</v>
      </c>
      <c r="C221" s="8">
        <f t="shared" si="59"/>
        <v>8</v>
      </c>
      <c r="D221" s="8">
        <f t="shared" si="60"/>
        <v>28</v>
      </c>
      <c r="E221" s="8" t="s">
        <v>32</v>
      </c>
      <c r="F221" s="8">
        <v>3</v>
      </c>
      <c r="G221">
        <v>11</v>
      </c>
      <c r="H221" s="2" t="s">
        <v>1</v>
      </c>
      <c r="M221" s="3">
        <v>1.76</v>
      </c>
      <c r="N221" s="3">
        <v>2.79</v>
      </c>
      <c r="O221" s="3">
        <v>4.26</v>
      </c>
      <c r="P221" s="3">
        <v>1.34</v>
      </c>
      <c r="Q221" s="3">
        <v>0.47</v>
      </c>
      <c r="R221" s="3">
        <v>0.55000000000000004</v>
      </c>
      <c r="S221" s="3">
        <v>0.76</v>
      </c>
      <c r="T221" s="3">
        <v>0.05</v>
      </c>
      <c r="U221" s="6">
        <f t="shared" si="67"/>
        <v>1.5852272727272727</v>
      </c>
      <c r="W221" s="6">
        <f t="shared" si="68"/>
        <v>49.647390691114239</v>
      </c>
      <c r="X221" s="6">
        <f t="shared" si="61"/>
        <v>45</v>
      </c>
      <c r="Y221" s="6">
        <f t="shared" si="62"/>
        <v>88.75</v>
      </c>
      <c r="Z221" s="6">
        <f t="shared" si="63"/>
        <v>67</v>
      </c>
      <c r="AA221" s="6">
        <f t="shared" si="64"/>
        <v>38.68312757201646</v>
      </c>
      <c r="AB221" s="6">
        <f t="shared" si="65"/>
        <v>23.913043478260871</v>
      </c>
      <c r="AC221" s="6">
        <f t="shared" si="66"/>
        <v>19.442312611921203</v>
      </c>
      <c r="AD221" s="6">
        <f t="shared" si="70"/>
        <v>2.7777777777777777</v>
      </c>
      <c r="AE221" s="6">
        <f t="shared" si="69"/>
        <v>0.90639204545454555</v>
      </c>
    </row>
    <row r="222" spans="1:31" x14ac:dyDescent="0.15">
      <c r="A222" s="38">
        <v>35305</v>
      </c>
      <c r="B222" s="8">
        <f t="shared" si="58"/>
        <v>1996</v>
      </c>
      <c r="C222" s="8">
        <f t="shared" si="59"/>
        <v>8</v>
      </c>
      <c r="D222" s="8">
        <f t="shared" si="60"/>
        <v>28</v>
      </c>
      <c r="E222" s="8" t="s">
        <v>30</v>
      </c>
      <c r="F222" s="8">
        <v>3</v>
      </c>
      <c r="G222">
        <v>9</v>
      </c>
      <c r="H222" s="2" t="s">
        <v>1</v>
      </c>
      <c r="M222" s="3">
        <v>1.72</v>
      </c>
      <c r="N222" s="3">
        <v>5.36</v>
      </c>
      <c r="O222" s="3">
        <v>15.71</v>
      </c>
      <c r="P222" s="3">
        <v>2.34</v>
      </c>
      <c r="Q222" s="3">
        <v>0.57999999999999996</v>
      </c>
      <c r="R222" s="3">
        <v>0.71</v>
      </c>
      <c r="S222" s="3">
        <v>7.83</v>
      </c>
      <c r="T222" s="3">
        <v>0.15</v>
      </c>
      <c r="U222" s="6">
        <f t="shared" si="67"/>
        <v>3.1162790697674421</v>
      </c>
      <c r="W222" s="6">
        <f t="shared" si="68"/>
        <v>48.519040902679826</v>
      </c>
      <c r="X222" s="6">
        <f t="shared" si="61"/>
        <v>86.451612903225808</v>
      </c>
      <c r="Y222" s="6">
        <f t="shared" si="62"/>
        <v>327.29166666666669</v>
      </c>
      <c r="Z222" s="6">
        <f t="shared" si="63"/>
        <v>117</v>
      </c>
      <c r="AA222" s="6">
        <f t="shared" si="64"/>
        <v>47.736625514403286</v>
      </c>
      <c r="AB222" s="6">
        <f t="shared" si="65"/>
        <v>30.869565217391305</v>
      </c>
      <c r="AC222" s="6">
        <f t="shared" si="66"/>
        <v>200.30698388334611</v>
      </c>
      <c r="AD222" s="6">
        <f t="shared" si="70"/>
        <v>8.3333333333333339</v>
      </c>
      <c r="AE222" s="6">
        <f t="shared" si="69"/>
        <v>1.7818079519879972</v>
      </c>
    </row>
    <row r="223" spans="1:31" x14ac:dyDescent="0.15">
      <c r="A223" s="38">
        <v>35305</v>
      </c>
      <c r="B223" s="8">
        <f t="shared" si="58"/>
        <v>1996</v>
      </c>
      <c r="C223" s="8">
        <f t="shared" si="59"/>
        <v>8</v>
      </c>
      <c r="D223" s="8">
        <f t="shared" si="60"/>
        <v>28</v>
      </c>
      <c r="E223" s="8" t="s">
        <v>32</v>
      </c>
      <c r="F223" s="8">
        <v>2</v>
      </c>
      <c r="G223">
        <v>8</v>
      </c>
      <c r="H223" s="2" t="s">
        <v>0</v>
      </c>
      <c r="M223" s="3">
        <v>1.69</v>
      </c>
      <c r="N223" s="3">
        <v>5.31</v>
      </c>
      <c r="O223" s="3">
        <v>9.6199999999999992</v>
      </c>
      <c r="P223" s="3">
        <v>2.69</v>
      </c>
      <c r="Q223" s="3">
        <v>0.61</v>
      </c>
      <c r="R223" s="3">
        <v>0.62</v>
      </c>
      <c r="S223" s="3">
        <v>1.08</v>
      </c>
      <c r="T223" s="3">
        <v>0.09</v>
      </c>
      <c r="U223" s="6">
        <f t="shared" si="67"/>
        <v>3.1420118343195265</v>
      </c>
      <c r="W223" s="6">
        <f t="shared" si="68"/>
        <v>47.672778561354015</v>
      </c>
      <c r="X223" s="6">
        <f t="shared" si="61"/>
        <v>85.645161290322562</v>
      </c>
      <c r="Y223" s="6">
        <f t="shared" si="62"/>
        <v>200.41666666666666</v>
      </c>
      <c r="Z223" s="6">
        <f t="shared" si="63"/>
        <v>134.5</v>
      </c>
      <c r="AA223" s="6">
        <f t="shared" si="64"/>
        <v>50.205761316872426</v>
      </c>
      <c r="AB223" s="6">
        <f t="shared" si="65"/>
        <v>26.956521739130434</v>
      </c>
      <c r="AC223" s="6">
        <f t="shared" si="66"/>
        <v>27.628549501151188</v>
      </c>
      <c r="AD223" s="6">
        <f t="shared" si="70"/>
        <v>5</v>
      </c>
      <c r="AE223" s="6">
        <f t="shared" si="69"/>
        <v>1.7965212826875356</v>
      </c>
    </row>
    <row r="224" spans="1:31" x14ac:dyDescent="0.15">
      <c r="A224" s="38">
        <v>35305</v>
      </c>
      <c r="B224" s="8">
        <f t="shared" si="58"/>
        <v>1996</v>
      </c>
      <c r="C224" s="8">
        <f t="shared" si="59"/>
        <v>8</v>
      </c>
      <c r="D224" s="8">
        <f t="shared" si="60"/>
        <v>28</v>
      </c>
      <c r="E224" s="8" t="s">
        <v>31</v>
      </c>
      <c r="F224" s="8">
        <v>1</v>
      </c>
      <c r="G224">
        <v>3</v>
      </c>
      <c r="H224" s="2" t="s">
        <v>1</v>
      </c>
      <c r="M224" s="3">
        <v>2.04</v>
      </c>
      <c r="N224" s="3">
        <v>8.41</v>
      </c>
      <c r="O224" s="3">
        <v>2.99</v>
      </c>
      <c r="P224" s="3">
        <v>2.35</v>
      </c>
      <c r="Q224" s="3">
        <v>0.62</v>
      </c>
      <c r="R224" s="3">
        <v>0.62</v>
      </c>
      <c r="S224" s="3">
        <v>1.57</v>
      </c>
      <c r="T224" s="3">
        <v>0.13</v>
      </c>
      <c r="U224" s="6">
        <f t="shared" si="67"/>
        <v>4.1225490196078427</v>
      </c>
      <c r="W224" s="6">
        <f t="shared" si="68"/>
        <v>57.545839210155144</v>
      </c>
      <c r="X224" s="6">
        <f t="shared" si="61"/>
        <v>135.64516129032259</v>
      </c>
      <c r="Y224" s="6">
        <f t="shared" si="62"/>
        <v>62.291666666666671</v>
      </c>
      <c r="Z224" s="6">
        <f t="shared" si="63"/>
        <v>117.50000000000001</v>
      </c>
      <c r="AA224" s="6">
        <f t="shared" si="64"/>
        <v>51.028806584362137</v>
      </c>
      <c r="AB224" s="6">
        <f t="shared" si="65"/>
        <v>26.956521739130434</v>
      </c>
      <c r="AC224" s="6">
        <f t="shared" si="66"/>
        <v>40.163724737784598</v>
      </c>
      <c r="AD224" s="6">
        <f t="shared" si="70"/>
        <v>7.2222222222222223</v>
      </c>
      <c r="AE224" s="6">
        <f t="shared" si="69"/>
        <v>2.3571671410499686</v>
      </c>
    </row>
    <row r="225" spans="1:31" x14ac:dyDescent="0.15">
      <c r="A225" s="38">
        <v>35305</v>
      </c>
      <c r="B225" s="8">
        <f t="shared" si="58"/>
        <v>1996</v>
      </c>
      <c r="C225" s="8">
        <f t="shared" si="59"/>
        <v>8</v>
      </c>
      <c r="D225" s="8">
        <f t="shared" si="60"/>
        <v>28</v>
      </c>
      <c r="E225" s="8" t="s">
        <v>32</v>
      </c>
      <c r="F225" s="8">
        <v>1</v>
      </c>
      <c r="G225">
        <v>4</v>
      </c>
      <c r="H225" s="2" t="s">
        <v>2</v>
      </c>
      <c r="M225" s="3">
        <v>2.09</v>
      </c>
      <c r="N225" s="3">
        <v>10.89</v>
      </c>
      <c r="O225" s="3">
        <v>8.7799999999999994</v>
      </c>
      <c r="P225" s="3">
        <v>5.79</v>
      </c>
      <c r="Q225" s="3">
        <v>1.05</v>
      </c>
      <c r="R225" s="3">
        <v>0.51</v>
      </c>
      <c r="S225" s="3">
        <v>1.01</v>
      </c>
      <c r="T225" s="3">
        <v>0.05</v>
      </c>
      <c r="U225" s="6">
        <f t="shared" si="67"/>
        <v>5.2105263157894743</v>
      </c>
      <c r="W225" s="6">
        <f t="shared" si="68"/>
        <v>58.956276445698158</v>
      </c>
      <c r="X225" s="6">
        <f t="shared" si="61"/>
        <v>175.64516129032259</v>
      </c>
      <c r="Y225" s="6">
        <f t="shared" si="62"/>
        <v>182.91666666666666</v>
      </c>
      <c r="Z225" s="6">
        <f t="shared" si="63"/>
        <v>289.5</v>
      </c>
      <c r="AA225" s="6">
        <f t="shared" si="64"/>
        <v>86.419753086419746</v>
      </c>
      <c r="AB225" s="6">
        <f t="shared" si="65"/>
        <v>22.173913043478262</v>
      </c>
      <c r="AC225" s="6">
        <f t="shared" si="66"/>
        <v>25.837810181632129</v>
      </c>
      <c r="AD225" s="6">
        <f t="shared" si="70"/>
        <v>2.7777777777777777</v>
      </c>
      <c r="AE225" s="6">
        <f t="shared" si="69"/>
        <v>2.9792444821731756</v>
      </c>
    </row>
    <row r="226" spans="1:31" x14ac:dyDescent="0.15">
      <c r="A226" s="38">
        <v>35305</v>
      </c>
      <c r="B226" s="8">
        <f t="shared" si="58"/>
        <v>1996</v>
      </c>
      <c r="C226" s="8">
        <f t="shared" si="59"/>
        <v>8</v>
      </c>
      <c r="D226" s="8">
        <f t="shared" si="60"/>
        <v>28</v>
      </c>
      <c r="E226" s="8" t="s">
        <v>32</v>
      </c>
      <c r="F226" s="8">
        <v>2</v>
      </c>
      <c r="G226">
        <v>8</v>
      </c>
      <c r="H226" s="2" t="s">
        <v>2</v>
      </c>
      <c r="I226" s="3">
        <v>4.9400000000000004</v>
      </c>
      <c r="J226" s="3">
        <v>42.1</v>
      </c>
      <c r="K226" s="3">
        <v>6.8</v>
      </c>
      <c r="M226" s="3">
        <v>0.94</v>
      </c>
      <c r="N226" s="3">
        <v>5</v>
      </c>
      <c r="O226" s="3">
        <v>8.1300000000000008</v>
      </c>
      <c r="P226" s="3">
        <v>3.24</v>
      </c>
      <c r="Q226" s="3">
        <v>0.5</v>
      </c>
      <c r="R226" s="3">
        <v>0.52</v>
      </c>
      <c r="S226" s="3">
        <v>0.84</v>
      </c>
      <c r="T226" s="3">
        <v>0.01</v>
      </c>
      <c r="U226" s="6">
        <f t="shared" si="67"/>
        <v>5.3191489361702127</v>
      </c>
      <c r="W226" s="6">
        <f t="shared" si="68"/>
        <v>26.516220028208743</v>
      </c>
      <c r="X226" s="6">
        <f t="shared" si="61"/>
        <v>80.645161290322577</v>
      </c>
      <c r="Y226" s="6">
        <f t="shared" si="62"/>
        <v>169.37500000000003</v>
      </c>
      <c r="Z226" s="6">
        <f t="shared" si="63"/>
        <v>162</v>
      </c>
      <c r="AA226" s="6">
        <f t="shared" si="64"/>
        <v>41.152263374485599</v>
      </c>
      <c r="AB226" s="6">
        <f t="shared" si="65"/>
        <v>22.608695652173914</v>
      </c>
      <c r="AC226" s="6">
        <f t="shared" si="66"/>
        <v>21.4888718342287</v>
      </c>
      <c r="AD226" s="6">
        <f t="shared" si="70"/>
        <v>0.55555555555555558</v>
      </c>
      <c r="AE226" s="6">
        <f t="shared" si="69"/>
        <v>3.0413520933424847</v>
      </c>
    </row>
    <row r="227" spans="1:31" x14ac:dyDescent="0.15">
      <c r="A227" s="38">
        <v>35305</v>
      </c>
      <c r="B227" s="8">
        <f t="shared" si="58"/>
        <v>1996</v>
      </c>
      <c r="C227" s="8">
        <f t="shared" si="59"/>
        <v>8</v>
      </c>
      <c r="D227" s="8">
        <f t="shared" si="60"/>
        <v>28</v>
      </c>
      <c r="E227" s="8" t="s">
        <v>32</v>
      </c>
      <c r="F227" s="8">
        <v>1</v>
      </c>
      <c r="G227">
        <v>4</v>
      </c>
      <c r="H227" s="2" t="s">
        <v>0</v>
      </c>
      <c r="M227" s="3">
        <v>2.92</v>
      </c>
      <c r="N227" s="3">
        <v>16.73</v>
      </c>
      <c r="O227" s="3">
        <v>10.6</v>
      </c>
      <c r="P227" s="3">
        <v>8.17</v>
      </c>
      <c r="Q227" s="3">
        <v>1.04</v>
      </c>
      <c r="R227" s="3">
        <v>0.64</v>
      </c>
      <c r="S227" s="3">
        <v>3.3</v>
      </c>
      <c r="T227" s="3">
        <v>0.05</v>
      </c>
      <c r="U227" s="6">
        <f t="shared" si="67"/>
        <v>5.7294520547945211</v>
      </c>
      <c r="W227" s="6">
        <f t="shared" si="68"/>
        <v>82.369534555712264</v>
      </c>
      <c r="X227" s="6">
        <f t="shared" si="61"/>
        <v>269.83870967741933</v>
      </c>
      <c r="Y227" s="6">
        <f t="shared" si="62"/>
        <v>220.83333333333331</v>
      </c>
      <c r="Z227" s="6">
        <f t="shared" si="63"/>
        <v>408.5</v>
      </c>
      <c r="AA227" s="6">
        <f t="shared" si="64"/>
        <v>85.596707818930042</v>
      </c>
      <c r="AB227" s="6">
        <f t="shared" si="65"/>
        <v>27.826086956521742</v>
      </c>
      <c r="AC227" s="6">
        <f t="shared" si="66"/>
        <v>84.420567920184183</v>
      </c>
      <c r="AD227" s="6">
        <f t="shared" si="70"/>
        <v>2.7777777777777777</v>
      </c>
      <c r="AE227" s="6">
        <f t="shared" si="69"/>
        <v>3.2759528281042862</v>
      </c>
    </row>
    <row r="228" spans="1:31" x14ac:dyDescent="0.15">
      <c r="A228" s="38">
        <v>35305</v>
      </c>
      <c r="B228" s="8">
        <f t="shared" si="58"/>
        <v>1996</v>
      </c>
      <c r="C228" s="8">
        <f t="shared" si="59"/>
        <v>8</v>
      </c>
      <c r="D228" s="8">
        <f t="shared" si="60"/>
        <v>28</v>
      </c>
      <c r="E228" s="8" t="s">
        <v>32</v>
      </c>
      <c r="F228" s="8">
        <v>3</v>
      </c>
      <c r="G228">
        <v>11</v>
      </c>
      <c r="H228" s="2" t="s">
        <v>2</v>
      </c>
      <c r="I228" s="3">
        <v>5.09</v>
      </c>
      <c r="J228" s="3">
        <v>26.4</v>
      </c>
      <c r="K228" s="3">
        <v>6.1</v>
      </c>
      <c r="M228" s="3">
        <v>0.71</v>
      </c>
      <c r="N228" s="3">
        <v>4.6900000000000004</v>
      </c>
      <c r="O228" s="3">
        <v>3.04</v>
      </c>
      <c r="P228" s="3">
        <v>1.45</v>
      </c>
      <c r="Q228" s="3">
        <v>0.26</v>
      </c>
      <c r="R228" s="3">
        <v>0.28000000000000003</v>
      </c>
      <c r="S228" s="3">
        <v>0.81</v>
      </c>
      <c r="T228" s="3">
        <v>0.05</v>
      </c>
      <c r="U228" s="6">
        <f t="shared" si="67"/>
        <v>6.6056338028169019</v>
      </c>
      <c r="W228" s="6">
        <f t="shared" si="68"/>
        <v>20.028208744710859</v>
      </c>
      <c r="X228" s="6">
        <f t="shared" si="61"/>
        <v>75.645161290322591</v>
      </c>
      <c r="Y228" s="6">
        <f t="shared" si="62"/>
        <v>63.333333333333336</v>
      </c>
      <c r="Z228" s="6">
        <f t="shared" si="63"/>
        <v>72.5</v>
      </c>
      <c r="AA228" s="6">
        <f t="shared" si="64"/>
        <v>21.399176954732511</v>
      </c>
      <c r="AB228" s="6">
        <f t="shared" si="65"/>
        <v>12.173913043478262</v>
      </c>
      <c r="AC228" s="6">
        <f t="shared" si="66"/>
        <v>20.721412125863392</v>
      </c>
      <c r="AD228" s="6">
        <f t="shared" si="70"/>
        <v>2.7777777777777777</v>
      </c>
      <c r="AE228" s="6">
        <f t="shared" si="69"/>
        <v>3.7769309404815998</v>
      </c>
    </row>
    <row r="229" spans="1:31" x14ac:dyDescent="0.15">
      <c r="A229" s="38">
        <v>35305</v>
      </c>
      <c r="B229" s="8">
        <f t="shared" si="58"/>
        <v>1996</v>
      </c>
      <c r="C229" s="8">
        <f t="shared" si="59"/>
        <v>8</v>
      </c>
      <c r="D229" s="8">
        <f t="shared" si="60"/>
        <v>28</v>
      </c>
      <c r="E229" s="8" t="s">
        <v>32</v>
      </c>
      <c r="F229" s="8">
        <v>1</v>
      </c>
      <c r="G229">
        <v>4</v>
      </c>
      <c r="H229" s="2" t="s">
        <v>1</v>
      </c>
      <c r="M229" s="3">
        <v>1.36</v>
      </c>
      <c r="N229" s="3">
        <v>11.2</v>
      </c>
      <c r="O229" s="3">
        <v>9.9499999999999993</v>
      </c>
      <c r="P229" s="3">
        <v>6.22</v>
      </c>
      <c r="Q229" s="3">
        <v>1.05</v>
      </c>
      <c r="R229" s="3">
        <v>0.63</v>
      </c>
      <c r="S229" s="3">
        <v>1.39</v>
      </c>
      <c r="T229" s="3">
        <v>0.03</v>
      </c>
      <c r="U229" s="6">
        <f t="shared" si="67"/>
        <v>8.235294117647058</v>
      </c>
      <c r="W229" s="6">
        <f t="shared" si="68"/>
        <v>38.363892806770096</v>
      </c>
      <c r="X229" s="6">
        <f t="shared" si="61"/>
        <v>180.64516129032256</v>
      </c>
      <c r="Y229" s="6">
        <f t="shared" si="62"/>
        <v>207.29166666666666</v>
      </c>
      <c r="Z229" s="6">
        <f t="shared" si="63"/>
        <v>311</v>
      </c>
      <c r="AA229" s="6">
        <f t="shared" si="64"/>
        <v>86.419753086419746</v>
      </c>
      <c r="AB229" s="6">
        <f t="shared" si="65"/>
        <v>27.391304347826086</v>
      </c>
      <c r="AC229" s="6">
        <f t="shared" si="66"/>
        <v>35.558966487592727</v>
      </c>
      <c r="AD229" s="6">
        <f t="shared" si="70"/>
        <v>1.6666666666666665</v>
      </c>
      <c r="AE229" s="6">
        <f t="shared" si="69"/>
        <v>4.7087286527514234</v>
      </c>
    </row>
    <row r="230" spans="1:31" x14ac:dyDescent="0.15">
      <c r="A230" s="38">
        <v>35305</v>
      </c>
      <c r="B230" s="8">
        <f t="shared" si="58"/>
        <v>1996</v>
      </c>
      <c r="C230" s="8">
        <f t="shared" si="59"/>
        <v>8</v>
      </c>
      <c r="D230" s="8">
        <f t="shared" si="60"/>
        <v>28</v>
      </c>
      <c r="E230" s="8" t="s">
        <v>30</v>
      </c>
      <c r="F230" s="8">
        <v>3</v>
      </c>
      <c r="G230">
        <v>9</v>
      </c>
      <c r="H230" s="2" t="s">
        <v>2</v>
      </c>
      <c r="I230" s="3">
        <v>5.32</v>
      </c>
      <c r="J230" s="3">
        <v>94.4</v>
      </c>
      <c r="M230" s="3">
        <v>1.71</v>
      </c>
      <c r="N230" s="3">
        <v>33.11</v>
      </c>
      <c r="O230" s="3">
        <v>6.88</v>
      </c>
      <c r="P230" s="3">
        <v>5.03</v>
      </c>
      <c r="Q230" s="3">
        <v>1.04</v>
      </c>
      <c r="R230" s="3">
        <v>0.49</v>
      </c>
      <c r="S230" s="3">
        <v>4.3499999999999996</v>
      </c>
      <c r="T230" s="3">
        <v>2.59</v>
      </c>
      <c r="U230" s="6">
        <f t="shared" si="67"/>
        <v>19.362573099415204</v>
      </c>
      <c r="W230" s="6">
        <f t="shared" si="68"/>
        <v>48.236953455571225</v>
      </c>
      <c r="X230" s="6">
        <f t="shared" si="61"/>
        <v>534.0322580645161</v>
      </c>
      <c r="Y230" s="6">
        <f t="shared" si="62"/>
        <v>143.33333333333334</v>
      </c>
      <c r="Z230" s="6">
        <f t="shared" si="63"/>
        <v>251.5</v>
      </c>
      <c r="AA230" s="6">
        <f t="shared" si="64"/>
        <v>85.596707818930042</v>
      </c>
      <c r="AB230" s="6">
        <f t="shared" si="65"/>
        <v>21.304347826086957</v>
      </c>
      <c r="AC230" s="6">
        <f t="shared" si="66"/>
        <v>111.28165771297004</v>
      </c>
      <c r="AD230" s="6">
        <f t="shared" si="70"/>
        <v>143.88888888888889</v>
      </c>
      <c r="AE230" s="6">
        <f t="shared" si="69"/>
        <v>11.071019618939822</v>
      </c>
    </row>
    <row r="231" spans="1:31" x14ac:dyDescent="0.15">
      <c r="A231" s="38">
        <v>35312</v>
      </c>
      <c r="B231" s="8">
        <f t="shared" si="58"/>
        <v>1996</v>
      </c>
      <c r="C231" s="8">
        <f t="shared" si="59"/>
        <v>9</v>
      </c>
      <c r="D231" s="8">
        <f t="shared" si="60"/>
        <v>4</v>
      </c>
      <c r="E231" s="8" t="s">
        <v>30</v>
      </c>
      <c r="F231" s="8">
        <v>3</v>
      </c>
      <c r="G231">
        <v>9</v>
      </c>
      <c r="H231" s="2" t="s">
        <v>2</v>
      </c>
      <c r="M231" s="3">
        <v>2.62</v>
      </c>
      <c r="O231" s="3">
        <v>4.0199999999999996</v>
      </c>
      <c r="P231" s="3">
        <v>8.61</v>
      </c>
      <c r="Q231" s="3">
        <v>1.78</v>
      </c>
      <c r="R231" s="3">
        <v>0.64</v>
      </c>
      <c r="S231" s="3">
        <v>5.79</v>
      </c>
      <c r="T231" s="3">
        <v>1.96</v>
      </c>
      <c r="U231" s="6">
        <f t="shared" si="67"/>
        <v>0</v>
      </c>
      <c r="W231" s="6">
        <f t="shared" si="68"/>
        <v>73.906911142454149</v>
      </c>
      <c r="X231" s="6">
        <f t="shared" si="61"/>
        <v>0</v>
      </c>
      <c r="Y231" s="6">
        <f t="shared" si="62"/>
        <v>83.749999999999986</v>
      </c>
      <c r="Z231" s="6">
        <f t="shared" si="63"/>
        <v>430.5</v>
      </c>
      <c r="AA231" s="6">
        <f t="shared" si="64"/>
        <v>146.50205761316872</v>
      </c>
      <c r="AB231" s="6">
        <f t="shared" si="65"/>
        <v>27.826086956521742</v>
      </c>
      <c r="AC231" s="6">
        <f t="shared" si="66"/>
        <v>148.11972371450497</v>
      </c>
      <c r="AD231" s="6">
        <f t="shared" si="70"/>
        <v>108.88888888888889</v>
      </c>
      <c r="AE231" s="6">
        <f t="shared" si="69"/>
        <v>0</v>
      </c>
    </row>
    <row r="232" spans="1:31" x14ac:dyDescent="0.15">
      <c r="A232" s="38">
        <v>35312</v>
      </c>
      <c r="B232" s="8">
        <f t="shared" si="58"/>
        <v>1996</v>
      </c>
      <c r="C232" s="8">
        <f t="shared" si="59"/>
        <v>9</v>
      </c>
      <c r="D232" s="8">
        <f t="shared" si="60"/>
        <v>4</v>
      </c>
      <c r="E232" s="8" t="s">
        <v>32</v>
      </c>
      <c r="F232" s="8">
        <v>2</v>
      </c>
      <c r="G232">
        <v>8</v>
      </c>
      <c r="H232" s="2" t="s">
        <v>1</v>
      </c>
      <c r="M232" s="3">
        <v>4.5999999999999996</v>
      </c>
      <c r="N232" s="3">
        <v>2.39</v>
      </c>
      <c r="O232" s="3">
        <v>4.82</v>
      </c>
      <c r="P232" s="3">
        <v>2.4300000000000002</v>
      </c>
      <c r="Q232" s="3">
        <v>0.56999999999999995</v>
      </c>
      <c r="R232" s="3">
        <v>0.68</v>
      </c>
      <c r="S232" s="3">
        <v>0.95</v>
      </c>
      <c r="T232" s="3">
        <v>0.06</v>
      </c>
      <c r="U232" s="6">
        <f t="shared" si="67"/>
        <v>0.51956521739130446</v>
      </c>
      <c r="W232" s="6">
        <f t="shared" si="68"/>
        <v>129.76022566995769</v>
      </c>
      <c r="X232" s="6">
        <f t="shared" si="61"/>
        <v>38.548387096774199</v>
      </c>
      <c r="Y232" s="6">
        <f t="shared" si="62"/>
        <v>100.41666666666667</v>
      </c>
      <c r="Z232" s="6">
        <f t="shared" si="63"/>
        <v>121.50000000000001</v>
      </c>
      <c r="AA232" s="6">
        <f t="shared" si="64"/>
        <v>46.913580246913575</v>
      </c>
      <c r="AB232" s="6">
        <f t="shared" si="65"/>
        <v>29.565217391304351</v>
      </c>
      <c r="AC232" s="6">
        <f t="shared" si="66"/>
        <v>24.302890764901509</v>
      </c>
      <c r="AD232" s="6">
        <f t="shared" si="70"/>
        <v>3.333333333333333</v>
      </c>
      <c r="AE232" s="6">
        <f t="shared" si="69"/>
        <v>0.29707398316970551</v>
      </c>
    </row>
    <row r="233" spans="1:31" x14ac:dyDescent="0.15">
      <c r="A233" s="38">
        <v>35312</v>
      </c>
      <c r="B233" s="8">
        <f t="shared" si="58"/>
        <v>1996</v>
      </c>
      <c r="C233" s="8">
        <f t="shared" si="59"/>
        <v>9</v>
      </c>
      <c r="D233" s="8">
        <f t="shared" si="60"/>
        <v>4</v>
      </c>
      <c r="E233" s="8" t="s">
        <v>32</v>
      </c>
      <c r="F233" s="8">
        <v>3</v>
      </c>
      <c r="G233">
        <v>11</v>
      </c>
      <c r="H233" s="2" t="s">
        <v>1</v>
      </c>
      <c r="M233" s="3">
        <v>2.0099999999999998</v>
      </c>
      <c r="N233" s="3">
        <v>2.2599999999999998</v>
      </c>
      <c r="O233" s="3">
        <v>3.81</v>
      </c>
      <c r="P233" s="3">
        <v>1.43</v>
      </c>
      <c r="Q233" s="3">
        <v>0.48</v>
      </c>
      <c r="R233" s="3">
        <v>0.83</v>
      </c>
      <c r="S233" s="3">
        <v>0.84</v>
      </c>
      <c r="U233" s="6">
        <f t="shared" si="67"/>
        <v>1.1243781094527363</v>
      </c>
      <c r="W233" s="6">
        <f t="shared" si="68"/>
        <v>56.699576868829332</v>
      </c>
      <c r="X233" s="6">
        <f t="shared" si="61"/>
        <v>36.451612903225801</v>
      </c>
      <c r="Y233" s="6">
        <f t="shared" si="62"/>
        <v>79.375</v>
      </c>
      <c r="Z233" s="6">
        <f t="shared" si="63"/>
        <v>71.5</v>
      </c>
      <c r="AA233" s="6">
        <f t="shared" si="64"/>
        <v>39.506172839506171</v>
      </c>
      <c r="AB233" s="6">
        <f t="shared" si="65"/>
        <v>36.086956521739125</v>
      </c>
      <c r="AC233" s="6">
        <f t="shared" si="66"/>
        <v>21.4888718342287</v>
      </c>
      <c r="AD233" s="6">
        <f t="shared" si="70"/>
        <v>0</v>
      </c>
      <c r="AE233" s="6">
        <f t="shared" si="69"/>
        <v>0.64289038677579835</v>
      </c>
    </row>
    <row r="234" spans="1:31" x14ac:dyDescent="0.15">
      <c r="A234" s="38">
        <v>35312</v>
      </c>
      <c r="B234" s="8">
        <f t="shared" si="58"/>
        <v>1996</v>
      </c>
      <c r="C234" s="8">
        <f t="shared" si="59"/>
        <v>9</v>
      </c>
      <c r="D234" s="8">
        <f t="shared" si="60"/>
        <v>4</v>
      </c>
      <c r="E234" s="8" t="s">
        <v>31</v>
      </c>
      <c r="F234" s="8">
        <v>3</v>
      </c>
      <c r="G234">
        <v>12</v>
      </c>
      <c r="H234" s="2" t="s">
        <v>1</v>
      </c>
      <c r="M234" s="3">
        <v>1.8</v>
      </c>
      <c r="N234" s="3">
        <v>2.04</v>
      </c>
      <c r="O234" s="3">
        <v>4.42</v>
      </c>
      <c r="P234" s="3">
        <v>0.88</v>
      </c>
      <c r="Q234" s="3">
        <v>0.42</v>
      </c>
      <c r="R234" s="3">
        <v>0.52</v>
      </c>
      <c r="S234" s="3">
        <v>1.56</v>
      </c>
      <c r="T234" s="3">
        <v>0.1</v>
      </c>
      <c r="U234" s="6">
        <f t="shared" si="67"/>
        <v>1.1333333333333333</v>
      </c>
      <c r="W234" s="6">
        <f t="shared" si="68"/>
        <v>50.775740479548659</v>
      </c>
      <c r="X234" s="6">
        <f t="shared" si="61"/>
        <v>32.903225806451616</v>
      </c>
      <c r="Y234" s="6">
        <f t="shared" si="62"/>
        <v>92.083333333333343</v>
      </c>
      <c r="Z234" s="6">
        <f t="shared" si="63"/>
        <v>44</v>
      </c>
      <c r="AA234" s="6">
        <f t="shared" si="64"/>
        <v>34.567901234567898</v>
      </c>
      <c r="AB234" s="6">
        <f t="shared" si="65"/>
        <v>22.608695652173914</v>
      </c>
      <c r="AC234" s="6">
        <f t="shared" si="66"/>
        <v>39.907904834996167</v>
      </c>
      <c r="AD234" s="6">
        <f t="shared" si="70"/>
        <v>5.5555555555555554</v>
      </c>
      <c r="AE234" s="6">
        <f t="shared" si="69"/>
        <v>0.6480107526881721</v>
      </c>
    </row>
    <row r="235" spans="1:31" x14ac:dyDescent="0.15">
      <c r="A235" s="38">
        <v>35312</v>
      </c>
      <c r="B235" s="8">
        <f t="shared" si="58"/>
        <v>1996</v>
      </c>
      <c r="C235" s="8">
        <f t="shared" si="59"/>
        <v>9</v>
      </c>
      <c r="D235" s="8">
        <f t="shared" si="60"/>
        <v>4</v>
      </c>
      <c r="E235" s="8" t="s">
        <v>30</v>
      </c>
      <c r="F235" s="8">
        <v>4</v>
      </c>
      <c r="G235">
        <v>14</v>
      </c>
      <c r="H235" s="2" t="s">
        <v>2</v>
      </c>
      <c r="M235" s="3">
        <v>1.43</v>
      </c>
      <c r="N235" s="3">
        <v>2.57</v>
      </c>
      <c r="O235" s="3">
        <v>4.79</v>
      </c>
      <c r="P235" s="3">
        <v>1.04</v>
      </c>
      <c r="Q235" s="3">
        <v>0.47</v>
      </c>
      <c r="R235" s="3">
        <v>0.52</v>
      </c>
      <c r="S235" s="3">
        <v>1.46</v>
      </c>
      <c r="T235" s="3">
        <v>0.15</v>
      </c>
      <c r="U235" s="6">
        <f t="shared" si="67"/>
        <v>1.7972027972027971</v>
      </c>
      <c r="W235" s="6">
        <f t="shared" si="68"/>
        <v>40.33850493653032</v>
      </c>
      <c r="X235" s="6">
        <f t="shared" si="61"/>
        <v>41.451612903225808</v>
      </c>
      <c r="Y235" s="6">
        <f t="shared" si="62"/>
        <v>99.791666666666671</v>
      </c>
      <c r="Z235" s="6">
        <f t="shared" si="63"/>
        <v>52.000000000000007</v>
      </c>
      <c r="AA235" s="6">
        <f t="shared" si="64"/>
        <v>38.68312757201646</v>
      </c>
      <c r="AB235" s="6">
        <f t="shared" si="65"/>
        <v>22.608695652173914</v>
      </c>
      <c r="AC235" s="6">
        <f t="shared" si="66"/>
        <v>37.349705807111789</v>
      </c>
      <c r="AD235" s="6">
        <f t="shared" si="70"/>
        <v>8.3333333333333339</v>
      </c>
      <c r="AE235" s="6">
        <f t="shared" si="69"/>
        <v>1.0275941800135351</v>
      </c>
    </row>
    <row r="236" spans="1:31" x14ac:dyDescent="0.15">
      <c r="A236" s="38">
        <v>35312</v>
      </c>
      <c r="B236" s="8">
        <f t="shared" si="58"/>
        <v>1996</v>
      </c>
      <c r="C236" s="8">
        <f t="shared" si="59"/>
        <v>9</v>
      </c>
      <c r="D236" s="8">
        <f t="shared" si="60"/>
        <v>4</v>
      </c>
      <c r="E236" s="8" t="s">
        <v>31</v>
      </c>
      <c r="F236" s="8">
        <v>1</v>
      </c>
      <c r="G236">
        <v>3</v>
      </c>
      <c r="H236" s="2" t="s">
        <v>1</v>
      </c>
      <c r="M236" s="3">
        <v>2.13</v>
      </c>
      <c r="N236" s="3">
        <v>7.44</v>
      </c>
      <c r="O236" s="3">
        <v>3.22</v>
      </c>
      <c r="P236" s="3">
        <v>2.3199999999999998</v>
      </c>
      <c r="Q236" s="3">
        <v>0.54</v>
      </c>
      <c r="R236" s="3">
        <v>0.65</v>
      </c>
      <c r="S236" s="3">
        <v>1.43</v>
      </c>
      <c r="T236" s="3">
        <v>0.14000000000000001</v>
      </c>
      <c r="U236" s="6">
        <f t="shared" si="67"/>
        <v>3.4929577464788735</v>
      </c>
      <c r="W236" s="6">
        <f t="shared" si="68"/>
        <v>60.084626234132578</v>
      </c>
      <c r="X236" s="6">
        <f t="shared" si="61"/>
        <v>120.00000000000001</v>
      </c>
      <c r="Y236" s="6">
        <f t="shared" si="62"/>
        <v>67.083333333333343</v>
      </c>
      <c r="Z236" s="6">
        <f t="shared" si="63"/>
        <v>115.99999999999999</v>
      </c>
      <c r="AA236" s="6">
        <f t="shared" si="64"/>
        <v>44.444444444444443</v>
      </c>
      <c r="AB236" s="6">
        <f t="shared" si="65"/>
        <v>28.260869565217391</v>
      </c>
      <c r="AC236" s="6">
        <f t="shared" si="66"/>
        <v>36.582246098746474</v>
      </c>
      <c r="AD236" s="6">
        <f t="shared" si="70"/>
        <v>7.7777777777777786</v>
      </c>
      <c r="AE236" s="6">
        <f t="shared" si="69"/>
        <v>1.9971830985915495</v>
      </c>
    </row>
    <row r="237" spans="1:31" x14ac:dyDescent="0.15">
      <c r="A237" s="38">
        <v>35312</v>
      </c>
      <c r="B237" s="8">
        <f t="shared" si="58"/>
        <v>1996</v>
      </c>
      <c r="C237" s="8">
        <f t="shared" si="59"/>
        <v>9</v>
      </c>
      <c r="D237" s="8">
        <f t="shared" si="60"/>
        <v>4</v>
      </c>
      <c r="E237" s="8" t="s">
        <v>32</v>
      </c>
      <c r="F237" s="8">
        <v>1</v>
      </c>
      <c r="G237">
        <v>4</v>
      </c>
      <c r="H237" s="2" t="s">
        <v>0</v>
      </c>
      <c r="M237" s="3">
        <v>3.38</v>
      </c>
      <c r="N237" s="3">
        <v>13.72</v>
      </c>
      <c r="O237" s="3">
        <v>10.029999999999999</v>
      </c>
      <c r="P237" s="3">
        <v>7.52</v>
      </c>
      <c r="Q237" s="3">
        <v>0.86</v>
      </c>
      <c r="R237" s="3">
        <v>0.79</v>
      </c>
      <c r="S237" s="3">
        <v>3.01</v>
      </c>
      <c r="T237" s="3">
        <v>0.04</v>
      </c>
      <c r="U237" s="6">
        <f t="shared" si="67"/>
        <v>4.0591715976331368</v>
      </c>
      <c r="W237" s="6">
        <f t="shared" si="68"/>
        <v>95.34555712270803</v>
      </c>
      <c r="X237" s="6">
        <f t="shared" si="61"/>
        <v>221.29032258064518</v>
      </c>
      <c r="Y237" s="6">
        <f t="shared" si="62"/>
        <v>208.95833333333334</v>
      </c>
      <c r="Z237" s="6">
        <f t="shared" si="63"/>
        <v>376</v>
      </c>
      <c r="AA237" s="6">
        <f t="shared" si="64"/>
        <v>70.781893004115219</v>
      </c>
      <c r="AB237" s="6">
        <f t="shared" si="65"/>
        <v>34.347826086956523</v>
      </c>
      <c r="AC237" s="6">
        <f t="shared" si="66"/>
        <v>77.001790739319503</v>
      </c>
      <c r="AD237" s="6">
        <f t="shared" si="70"/>
        <v>2.2222222222222223</v>
      </c>
      <c r="AE237" s="6">
        <f t="shared" si="69"/>
        <v>2.3209295667112051</v>
      </c>
    </row>
    <row r="238" spans="1:31" x14ac:dyDescent="0.15">
      <c r="A238" s="38">
        <v>35312</v>
      </c>
      <c r="B238" s="8">
        <f t="shared" si="58"/>
        <v>1996</v>
      </c>
      <c r="C238" s="8">
        <f t="shared" si="59"/>
        <v>9</v>
      </c>
      <c r="D238" s="8">
        <f t="shared" si="60"/>
        <v>4</v>
      </c>
      <c r="E238" s="8" t="s">
        <v>32</v>
      </c>
      <c r="F238" s="8">
        <v>2</v>
      </c>
      <c r="G238">
        <v>8</v>
      </c>
      <c r="H238" s="2" t="s">
        <v>2</v>
      </c>
      <c r="I238" s="3">
        <v>4.9000000000000004</v>
      </c>
      <c r="J238" s="3">
        <v>36.9</v>
      </c>
      <c r="M238" s="3">
        <v>0.87</v>
      </c>
      <c r="N238" s="3">
        <v>4.34</v>
      </c>
      <c r="O238" s="3">
        <v>8.4499999999999993</v>
      </c>
      <c r="P238" s="3">
        <v>3.14</v>
      </c>
      <c r="Q238" s="3">
        <v>0.46</v>
      </c>
      <c r="R238" s="3">
        <v>0.5</v>
      </c>
      <c r="S238" s="3">
        <v>0.78</v>
      </c>
      <c r="T238" s="3">
        <v>0</v>
      </c>
      <c r="U238" s="6">
        <f t="shared" si="67"/>
        <v>4.9885057471264362</v>
      </c>
      <c r="W238" s="6">
        <f t="shared" si="68"/>
        <v>24.541607898448518</v>
      </c>
      <c r="X238" s="6">
        <f t="shared" si="61"/>
        <v>69.999999999999986</v>
      </c>
      <c r="Y238" s="6">
        <f t="shared" si="62"/>
        <v>176.04166666666666</v>
      </c>
      <c r="Z238" s="6">
        <f t="shared" si="63"/>
        <v>157</v>
      </c>
      <c r="AA238" s="6">
        <f t="shared" si="64"/>
        <v>37.860082304526749</v>
      </c>
      <c r="AB238" s="6">
        <f t="shared" si="65"/>
        <v>21.739130434782609</v>
      </c>
      <c r="AC238" s="6">
        <f t="shared" si="66"/>
        <v>19.953952417498083</v>
      </c>
      <c r="AD238" s="6">
        <f t="shared" si="70"/>
        <v>0</v>
      </c>
      <c r="AE238" s="6">
        <f t="shared" si="69"/>
        <v>2.8522988505747122</v>
      </c>
    </row>
    <row r="239" spans="1:31" x14ac:dyDescent="0.15">
      <c r="A239" s="38">
        <v>35312</v>
      </c>
      <c r="B239" s="8">
        <f t="shared" si="58"/>
        <v>1996</v>
      </c>
      <c r="C239" s="8">
        <f t="shared" si="59"/>
        <v>9</v>
      </c>
      <c r="D239" s="8">
        <f t="shared" si="60"/>
        <v>4</v>
      </c>
      <c r="E239" s="8" t="s">
        <v>32</v>
      </c>
      <c r="F239" s="8">
        <v>3</v>
      </c>
      <c r="G239">
        <v>11</v>
      </c>
      <c r="H239" s="2" t="s">
        <v>2</v>
      </c>
      <c r="I239" s="3">
        <v>5.29</v>
      </c>
      <c r="J239" s="3">
        <v>23</v>
      </c>
      <c r="M239" s="3">
        <v>0.88</v>
      </c>
      <c r="N239" s="3">
        <v>4.5199999999999996</v>
      </c>
      <c r="O239" s="3">
        <v>3.19</v>
      </c>
      <c r="P239" s="3">
        <v>1.5</v>
      </c>
      <c r="Q239" s="3">
        <v>0.24</v>
      </c>
      <c r="R239" s="3">
        <v>0.36</v>
      </c>
      <c r="S239" s="3">
        <v>0.79</v>
      </c>
      <c r="T239" s="3">
        <v>0.03</v>
      </c>
      <c r="U239" s="6">
        <f t="shared" si="67"/>
        <v>5.1363636363636358</v>
      </c>
      <c r="W239" s="6">
        <f t="shared" si="68"/>
        <v>24.82369534555712</v>
      </c>
      <c r="X239" s="6">
        <f t="shared" si="61"/>
        <v>72.903225806451601</v>
      </c>
      <c r="Y239" s="6">
        <f t="shared" si="62"/>
        <v>66.458333333333329</v>
      </c>
      <c r="Z239" s="6">
        <f t="shared" si="63"/>
        <v>75</v>
      </c>
      <c r="AA239" s="6">
        <f t="shared" si="64"/>
        <v>19.753086419753085</v>
      </c>
      <c r="AB239" s="6">
        <f t="shared" si="65"/>
        <v>15.652173913043477</v>
      </c>
      <c r="AC239" s="6">
        <f t="shared" si="66"/>
        <v>20.209772320286518</v>
      </c>
      <c r="AD239" s="6">
        <f t="shared" si="70"/>
        <v>1.6666666666666665</v>
      </c>
      <c r="AE239" s="6">
        <f t="shared" si="69"/>
        <v>2.9368401759530789</v>
      </c>
    </row>
    <row r="240" spans="1:31" x14ac:dyDescent="0.15">
      <c r="A240" s="38">
        <v>35312</v>
      </c>
      <c r="B240" s="8">
        <f t="shared" si="58"/>
        <v>1996</v>
      </c>
      <c r="C240" s="8">
        <f t="shared" si="59"/>
        <v>9</v>
      </c>
      <c r="D240" s="8">
        <f t="shared" si="60"/>
        <v>4</v>
      </c>
      <c r="E240" s="8" t="s">
        <v>32</v>
      </c>
      <c r="F240" s="8">
        <v>1</v>
      </c>
      <c r="G240">
        <v>4</v>
      </c>
      <c r="H240" s="2" t="s">
        <v>1</v>
      </c>
      <c r="M240" s="3">
        <v>1.52</v>
      </c>
      <c r="N240" s="3">
        <v>12.79</v>
      </c>
      <c r="O240" s="3">
        <v>9.6199999999999992</v>
      </c>
      <c r="P240" s="3">
        <v>6.33</v>
      </c>
      <c r="Q240" s="3">
        <v>1.1000000000000001</v>
      </c>
      <c r="R240" s="3">
        <v>0.51</v>
      </c>
      <c r="S240" s="3">
        <v>1.38</v>
      </c>
      <c r="T240" s="3">
        <v>0</v>
      </c>
      <c r="U240" s="6">
        <f t="shared" si="67"/>
        <v>8.4144736842105257</v>
      </c>
      <c r="W240" s="6">
        <f t="shared" si="68"/>
        <v>42.877291960507755</v>
      </c>
      <c r="X240" s="6">
        <f t="shared" si="61"/>
        <v>206.29032258064515</v>
      </c>
      <c r="Y240" s="6">
        <f t="shared" si="62"/>
        <v>200.41666666666666</v>
      </c>
      <c r="Z240" s="6">
        <f t="shared" si="63"/>
        <v>316.5</v>
      </c>
      <c r="AA240" s="6">
        <f t="shared" si="64"/>
        <v>90.534979423868322</v>
      </c>
      <c r="AB240" s="6">
        <f t="shared" si="65"/>
        <v>22.173913043478262</v>
      </c>
      <c r="AC240" s="6">
        <f t="shared" si="66"/>
        <v>35.303146584804288</v>
      </c>
      <c r="AD240" s="6">
        <f t="shared" si="70"/>
        <v>0</v>
      </c>
      <c r="AE240" s="6">
        <f t="shared" si="69"/>
        <v>4.8111789049235991</v>
      </c>
    </row>
    <row r="241" spans="1:31" x14ac:dyDescent="0.15">
      <c r="A241" s="38">
        <v>35318</v>
      </c>
      <c r="B241" s="8">
        <f t="shared" si="58"/>
        <v>1996</v>
      </c>
      <c r="C241" s="8">
        <f t="shared" si="59"/>
        <v>9</v>
      </c>
      <c r="D241" s="8">
        <f t="shared" si="60"/>
        <v>10</v>
      </c>
      <c r="E241" s="8" t="s">
        <v>31</v>
      </c>
      <c r="F241" s="8">
        <v>3</v>
      </c>
      <c r="G241">
        <v>12</v>
      </c>
      <c r="H241" s="2" t="s">
        <v>0</v>
      </c>
      <c r="M241" s="3">
        <v>3.65</v>
      </c>
      <c r="N241" s="3">
        <v>1.82</v>
      </c>
      <c r="O241" s="3">
        <v>3.73</v>
      </c>
      <c r="P241" s="3">
        <v>1.64</v>
      </c>
      <c r="Q241" s="3">
        <v>0.55000000000000004</v>
      </c>
      <c r="R241" s="3">
        <v>0.62</v>
      </c>
      <c r="S241" s="3">
        <v>1.93</v>
      </c>
      <c r="T241" s="3">
        <v>0.05</v>
      </c>
      <c r="U241" s="6">
        <f t="shared" si="67"/>
        <v>0.49863013698630138</v>
      </c>
      <c r="W241" s="6">
        <f t="shared" si="68"/>
        <v>102.96191819464033</v>
      </c>
      <c r="X241" s="6">
        <f t="shared" si="61"/>
        <v>29.35483870967742</v>
      </c>
      <c r="Y241" s="6">
        <f t="shared" si="62"/>
        <v>77.708333333333343</v>
      </c>
      <c r="Z241" s="6">
        <f t="shared" si="63"/>
        <v>81.999999999999986</v>
      </c>
      <c r="AA241" s="6">
        <f t="shared" si="64"/>
        <v>45.267489711934161</v>
      </c>
      <c r="AB241" s="6">
        <f t="shared" si="65"/>
        <v>26.956521739130434</v>
      </c>
      <c r="AC241" s="6">
        <f t="shared" si="66"/>
        <v>49.373241238168326</v>
      </c>
      <c r="AD241" s="6">
        <f t="shared" si="70"/>
        <v>2.7777777777777777</v>
      </c>
      <c r="AE241" s="6">
        <f t="shared" si="69"/>
        <v>0.28510384445426429</v>
      </c>
    </row>
    <row r="242" spans="1:31" x14ac:dyDescent="0.15">
      <c r="A242" s="38">
        <v>35318</v>
      </c>
      <c r="B242" s="8">
        <f t="shared" si="58"/>
        <v>1996</v>
      </c>
      <c r="C242" s="8">
        <f t="shared" si="59"/>
        <v>9</v>
      </c>
      <c r="D242" s="8">
        <f t="shared" si="60"/>
        <v>10</v>
      </c>
      <c r="E242" s="8" t="s">
        <v>30</v>
      </c>
      <c r="F242" s="8">
        <v>3</v>
      </c>
      <c r="G242">
        <v>9</v>
      </c>
      <c r="H242" s="2" t="s">
        <v>1</v>
      </c>
      <c r="M242" s="3">
        <v>1.1499999999999999</v>
      </c>
      <c r="N242" s="3">
        <v>0.8</v>
      </c>
      <c r="O242" s="3">
        <v>16.41</v>
      </c>
      <c r="P242" s="3">
        <v>2</v>
      </c>
      <c r="Q242" s="3">
        <v>0.46</v>
      </c>
      <c r="R242" s="3">
        <v>0.65</v>
      </c>
      <c r="S242" s="3">
        <v>6.61</v>
      </c>
      <c r="T242" s="3">
        <v>0.12</v>
      </c>
      <c r="U242" s="6">
        <f t="shared" si="67"/>
        <v>0.69565217391304357</v>
      </c>
      <c r="W242" s="6">
        <f t="shared" si="68"/>
        <v>32.440056417489423</v>
      </c>
      <c r="X242" s="6">
        <f t="shared" si="61"/>
        <v>12.903225806451612</v>
      </c>
      <c r="Y242" s="6">
        <f t="shared" si="62"/>
        <v>341.875</v>
      </c>
      <c r="Z242" s="6">
        <f t="shared" si="63"/>
        <v>100</v>
      </c>
      <c r="AA242" s="6">
        <f t="shared" si="64"/>
        <v>37.860082304526749</v>
      </c>
      <c r="AB242" s="6">
        <f t="shared" si="65"/>
        <v>28.260869565217391</v>
      </c>
      <c r="AC242" s="6">
        <f t="shared" si="66"/>
        <v>169.0969557431568</v>
      </c>
      <c r="AD242" s="6">
        <f t="shared" si="70"/>
        <v>6.6666666666666661</v>
      </c>
      <c r="AE242" s="6">
        <f t="shared" si="69"/>
        <v>0.39775596072931274</v>
      </c>
    </row>
    <row r="243" spans="1:31" x14ac:dyDescent="0.15">
      <c r="A243" s="38">
        <v>35318</v>
      </c>
      <c r="B243" s="8">
        <f t="shared" si="58"/>
        <v>1996</v>
      </c>
      <c r="C243" s="8">
        <f t="shared" si="59"/>
        <v>9</v>
      </c>
      <c r="D243" s="8">
        <f t="shared" si="60"/>
        <v>10</v>
      </c>
      <c r="E243" s="8" t="s">
        <v>31</v>
      </c>
      <c r="F243" s="8">
        <v>3</v>
      </c>
      <c r="G243">
        <v>12</v>
      </c>
      <c r="H243" s="2" t="s">
        <v>1</v>
      </c>
      <c r="M243" s="3">
        <v>1.53</v>
      </c>
      <c r="N243" s="3">
        <v>1.59</v>
      </c>
      <c r="O243" s="3">
        <v>4.26</v>
      </c>
      <c r="P243" s="3">
        <v>0.94</v>
      </c>
      <c r="Q243" s="3">
        <v>0.54</v>
      </c>
      <c r="R243" s="3">
        <v>0.39</v>
      </c>
      <c r="S243" s="3">
        <v>1.54</v>
      </c>
      <c r="T243" s="3">
        <v>0.09</v>
      </c>
      <c r="U243" s="6">
        <f t="shared" si="67"/>
        <v>1.0392156862745099</v>
      </c>
      <c r="W243" s="6">
        <f t="shared" si="68"/>
        <v>43.159379407616356</v>
      </c>
      <c r="X243" s="6">
        <f t="shared" si="61"/>
        <v>25.64516129032258</v>
      </c>
      <c r="Y243" s="6">
        <f t="shared" si="62"/>
        <v>88.75</v>
      </c>
      <c r="Z243" s="6">
        <f t="shared" si="63"/>
        <v>47</v>
      </c>
      <c r="AA243" s="6">
        <f t="shared" si="64"/>
        <v>44.444444444444443</v>
      </c>
      <c r="AB243" s="6">
        <f t="shared" si="65"/>
        <v>16.956521739130437</v>
      </c>
      <c r="AC243" s="6">
        <f t="shared" si="66"/>
        <v>39.396265029419283</v>
      </c>
      <c r="AD243" s="6">
        <f t="shared" si="70"/>
        <v>5</v>
      </c>
      <c r="AE243" s="6">
        <f t="shared" si="69"/>
        <v>0.59419671094244153</v>
      </c>
    </row>
    <row r="244" spans="1:31" x14ac:dyDescent="0.15">
      <c r="A244" s="38">
        <v>35318</v>
      </c>
      <c r="B244" s="8">
        <f t="shared" si="58"/>
        <v>1996</v>
      </c>
      <c r="C244" s="8">
        <f t="shared" si="59"/>
        <v>9</v>
      </c>
      <c r="D244" s="8">
        <f t="shared" si="60"/>
        <v>10</v>
      </c>
      <c r="E244" s="8" t="s">
        <v>32</v>
      </c>
      <c r="F244" s="8">
        <v>3</v>
      </c>
      <c r="G244">
        <v>11</v>
      </c>
      <c r="H244" s="2" t="s">
        <v>1</v>
      </c>
      <c r="M244" s="3">
        <v>1.85</v>
      </c>
      <c r="N244" s="3">
        <v>2.35</v>
      </c>
      <c r="O244" s="3">
        <v>3.81</v>
      </c>
      <c r="P244" s="3">
        <v>1.53</v>
      </c>
      <c r="Q244" s="3">
        <v>0.5</v>
      </c>
      <c r="R244" s="3">
        <v>0.79</v>
      </c>
      <c r="S244" s="3">
        <v>0.71</v>
      </c>
      <c r="U244" s="6">
        <f t="shared" si="67"/>
        <v>1.2702702702702702</v>
      </c>
      <c r="W244" s="6">
        <f t="shared" si="68"/>
        <v>52.186177715091674</v>
      </c>
      <c r="X244" s="6">
        <f t="shared" si="61"/>
        <v>37.903225806451616</v>
      </c>
      <c r="Y244" s="6">
        <f t="shared" si="62"/>
        <v>79.375</v>
      </c>
      <c r="Z244" s="6">
        <f t="shared" si="63"/>
        <v>76.5</v>
      </c>
      <c r="AA244" s="6">
        <f t="shared" si="64"/>
        <v>41.152263374485599</v>
      </c>
      <c r="AB244" s="6">
        <f t="shared" si="65"/>
        <v>34.347826086956523</v>
      </c>
      <c r="AC244" s="6">
        <f t="shared" si="66"/>
        <v>18.163213097979021</v>
      </c>
      <c r="AD244" s="6">
        <f t="shared" si="70"/>
        <v>0</v>
      </c>
      <c r="AE244" s="6">
        <f t="shared" si="69"/>
        <v>0.72630775937227565</v>
      </c>
    </row>
    <row r="245" spans="1:31" x14ac:dyDescent="0.15">
      <c r="A245" s="38">
        <v>35318</v>
      </c>
      <c r="B245" s="8">
        <f t="shared" si="58"/>
        <v>1996</v>
      </c>
      <c r="C245" s="8">
        <f t="shared" si="59"/>
        <v>9</v>
      </c>
      <c r="D245" s="8">
        <f t="shared" si="60"/>
        <v>10</v>
      </c>
      <c r="E245" s="8" t="s">
        <v>30</v>
      </c>
      <c r="F245" s="8">
        <v>4</v>
      </c>
      <c r="G245">
        <v>14</v>
      </c>
      <c r="H245" s="2" t="s">
        <v>2</v>
      </c>
      <c r="M245" s="3">
        <v>1.47</v>
      </c>
      <c r="N245" s="3">
        <v>2.66</v>
      </c>
      <c r="O245" s="3">
        <v>5.4</v>
      </c>
      <c r="P245" s="3">
        <v>1</v>
      </c>
      <c r="Q245" s="3">
        <v>0.57999999999999996</v>
      </c>
      <c r="R245" s="3">
        <v>0.55000000000000004</v>
      </c>
      <c r="S245" s="3">
        <v>1.43</v>
      </c>
      <c r="T245" s="3">
        <v>0.18</v>
      </c>
      <c r="U245" s="6">
        <f t="shared" si="67"/>
        <v>1.8095238095238098</v>
      </c>
      <c r="W245" s="6">
        <f t="shared" si="68"/>
        <v>41.46685472496474</v>
      </c>
      <c r="X245" s="6">
        <f t="shared" si="61"/>
        <v>42.903225806451616</v>
      </c>
      <c r="Y245" s="6">
        <f t="shared" si="62"/>
        <v>112.5</v>
      </c>
      <c r="Z245" s="6">
        <f t="shared" si="63"/>
        <v>50</v>
      </c>
      <c r="AA245" s="6">
        <f t="shared" si="64"/>
        <v>47.736625514403286</v>
      </c>
      <c r="AB245" s="6">
        <f t="shared" si="65"/>
        <v>23.913043478260871</v>
      </c>
      <c r="AC245" s="6">
        <f t="shared" si="66"/>
        <v>36.582246098746474</v>
      </c>
      <c r="AD245" s="6">
        <f t="shared" si="70"/>
        <v>10</v>
      </c>
      <c r="AE245" s="6">
        <f t="shared" si="69"/>
        <v>1.0346390168970814</v>
      </c>
    </row>
    <row r="246" spans="1:31" x14ac:dyDescent="0.15">
      <c r="A246" s="38">
        <v>35318</v>
      </c>
      <c r="B246" s="8">
        <f t="shared" si="58"/>
        <v>1996</v>
      </c>
      <c r="C246" s="8">
        <f t="shared" si="59"/>
        <v>9</v>
      </c>
      <c r="D246" s="8">
        <f t="shared" si="60"/>
        <v>10</v>
      </c>
      <c r="E246" s="8" t="s">
        <v>32</v>
      </c>
      <c r="F246" s="8">
        <v>2</v>
      </c>
      <c r="G246">
        <v>8</v>
      </c>
      <c r="H246" s="2" t="s">
        <v>1</v>
      </c>
      <c r="I246" s="3">
        <v>5.45</v>
      </c>
      <c r="J246" s="3">
        <v>32.799999999999997</v>
      </c>
      <c r="M246" s="3">
        <v>2.02</v>
      </c>
      <c r="N246" s="3">
        <v>3.81</v>
      </c>
      <c r="O246" s="3">
        <v>5.67</v>
      </c>
      <c r="P246" s="3">
        <v>2.64</v>
      </c>
      <c r="Q246" s="3">
        <v>0.57999999999999996</v>
      </c>
      <c r="R246" s="3">
        <v>0.49</v>
      </c>
      <c r="S246" s="3">
        <v>0.97</v>
      </c>
      <c r="T246" s="3">
        <v>0.09</v>
      </c>
      <c r="U246" s="6">
        <f t="shared" si="67"/>
        <v>1.886138613861386</v>
      </c>
      <c r="W246" s="6">
        <f t="shared" si="68"/>
        <v>56.981664315937934</v>
      </c>
      <c r="X246" s="6">
        <f t="shared" si="61"/>
        <v>61.451612903225808</v>
      </c>
      <c r="Y246" s="6">
        <f t="shared" si="62"/>
        <v>118.125</v>
      </c>
      <c r="Z246" s="6">
        <f t="shared" si="63"/>
        <v>132</v>
      </c>
      <c r="AA246" s="6">
        <f t="shared" si="64"/>
        <v>47.736625514403286</v>
      </c>
      <c r="AB246" s="6">
        <f t="shared" si="65"/>
        <v>21.304347826086957</v>
      </c>
      <c r="AC246" s="6">
        <f t="shared" si="66"/>
        <v>24.814530570478382</v>
      </c>
      <c r="AD246" s="6">
        <f t="shared" si="70"/>
        <v>5</v>
      </c>
      <c r="AE246" s="6">
        <f t="shared" si="69"/>
        <v>1.0784453848610669</v>
      </c>
    </row>
    <row r="247" spans="1:31" x14ac:dyDescent="0.15">
      <c r="A247" s="38">
        <v>35318</v>
      </c>
      <c r="B247" s="8">
        <f t="shared" si="58"/>
        <v>1996</v>
      </c>
      <c r="C247" s="8">
        <f t="shared" si="59"/>
        <v>9</v>
      </c>
      <c r="D247" s="8">
        <f t="shared" si="60"/>
        <v>10</v>
      </c>
      <c r="E247" s="8" t="s">
        <v>32</v>
      </c>
      <c r="F247" s="8">
        <v>2</v>
      </c>
      <c r="G247">
        <v>8</v>
      </c>
      <c r="H247" s="2" t="s">
        <v>0</v>
      </c>
      <c r="M247" s="3">
        <v>2.0299999999999998</v>
      </c>
      <c r="N247" s="3">
        <v>4.38</v>
      </c>
      <c r="O247" s="3">
        <v>9.3000000000000007</v>
      </c>
      <c r="P247" s="3">
        <v>1.71</v>
      </c>
      <c r="Q247" s="3">
        <v>0.55000000000000004</v>
      </c>
      <c r="R247" s="3">
        <v>0.56000000000000005</v>
      </c>
      <c r="S247" s="3">
        <v>0.99</v>
      </c>
      <c r="T247" s="3">
        <v>0.08</v>
      </c>
      <c r="U247" s="6">
        <f t="shared" si="67"/>
        <v>2.1576354679802958</v>
      </c>
      <c r="W247" s="6">
        <f t="shared" si="68"/>
        <v>57.263751763046535</v>
      </c>
      <c r="X247" s="6">
        <f t="shared" si="61"/>
        <v>70.645161290322577</v>
      </c>
      <c r="Y247" s="6">
        <f t="shared" si="62"/>
        <v>193.75</v>
      </c>
      <c r="Z247" s="6">
        <f t="shared" si="63"/>
        <v>85.499999999999986</v>
      </c>
      <c r="AA247" s="6">
        <f t="shared" si="64"/>
        <v>45.267489711934161</v>
      </c>
      <c r="AB247" s="6">
        <f t="shared" si="65"/>
        <v>24.347826086956523</v>
      </c>
      <c r="AC247" s="6">
        <f t="shared" si="66"/>
        <v>25.326170376055256</v>
      </c>
      <c r="AD247" s="6">
        <f t="shared" si="70"/>
        <v>4.4444444444444446</v>
      </c>
      <c r="AE247" s="6">
        <f t="shared" si="69"/>
        <v>1.2336802796758304</v>
      </c>
    </row>
    <row r="248" spans="1:31" x14ac:dyDescent="0.15">
      <c r="A248" s="38">
        <v>35318</v>
      </c>
      <c r="B248" s="8">
        <f t="shared" si="58"/>
        <v>1996</v>
      </c>
      <c r="C248" s="8">
        <f t="shared" si="59"/>
        <v>9</v>
      </c>
      <c r="D248" s="8">
        <f t="shared" si="60"/>
        <v>10</v>
      </c>
      <c r="E248" s="8" t="s">
        <v>31</v>
      </c>
      <c r="F248" s="8">
        <v>1</v>
      </c>
      <c r="G248">
        <v>3</v>
      </c>
      <c r="H248" s="2" t="s">
        <v>1</v>
      </c>
      <c r="M248" s="3">
        <v>1.85</v>
      </c>
      <c r="N248" s="3">
        <v>6.6</v>
      </c>
      <c r="O248" s="3">
        <v>2.9</v>
      </c>
      <c r="P248" s="3">
        <v>2.15</v>
      </c>
      <c r="Q248" s="3">
        <v>0.61</v>
      </c>
      <c r="R248" s="3">
        <v>0.59</v>
      </c>
      <c r="S248" s="3">
        <v>1.41</v>
      </c>
      <c r="T248" s="3">
        <v>0.04</v>
      </c>
      <c r="U248" s="6">
        <f t="shared" ref="U248:U279" si="71">(N248/M248)</f>
        <v>3.5675675675675671</v>
      </c>
      <c r="W248" s="6">
        <f t="shared" ref="W248:W279" si="72">(M248/35.45)*1000</f>
        <v>52.186177715091674</v>
      </c>
      <c r="X248" s="6">
        <f t="shared" si="61"/>
        <v>106.45161290322579</v>
      </c>
      <c r="Y248" s="6">
        <f t="shared" si="62"/>
        <v>60.416666666666664</v>
      </c>
      <c r="Z248" s="6">
        <f t="shared" si="63"/>
        <v>107.5</v>
      </c>
      <c r="AA248" s="6">
        <f t="shared" si="64"/>
        <v>50.205761316872426</v>
      </c>
      <c r="AB248" s="6">
        <f t="shared" si="65"/>
        <v>25.652173913043477</v>
      </c>
      <c r="AC248" s="6">
        <f t="shared" si="66"/>
        <v>36.070606293169604</v>
      </c>
      <c r="AD248" s="6">
        <f t="shared" si="70"/>
        <v>2.2222222222222223</v>
      </c>
      <c r="AE248" s="6">
        <f t="shared" ref="AE248:AE279" si="73">(X248/W248)</f>
        <v>2.0398430688753271</v>
      </c>
    </row>
    <row r="249" spans="1:31" x14ac:dyDescent="0.15">
      <c r="A249" s="38">
        <v>35318</v>
      </c>
      <c r="B249" s="8">
        <f t="shared" si="58"/>
        <v>1996</v>
      </c>
      <c r="C249" s="8">
        <f t="shared" si="59"/>
        <v>9</v>
      </c>
      <c r="D249" s="8">
        <f t="shared" si="60"/>
        <v>10</v>
      </c>
      <c r="E249" s="8" t="s">
        <v>32</v>
      </c>
      <c r="F249" s="8">
        <v>3</v>
      </c>
      <c r="G249">
        <v>11</v>
      </c>
      <c r="H249" s="2" t="s">
        <v>0</v>
      </c>
      <c r="M249" s="3">
        <v>1.5</v>
      </c>
      <c r="N249" s="3">
        <v>5.84</v>
      </c>
      <c r="O249" s="3">
        <v>6.43</v>
      </c>
      <c r="P249" s="3">
        <v>1.53</v>
      </c>
      <c r="Q249" s="3">
        <v>0.48</v>
      </c>
      <c r="R249" s="3">
        <v>0.41</v>
      </c>
      <c r="S249" s="3">
        <v>1.21</v>
      </c>
      <c r="T249" s="3">
        <v>0.1</v>
      </c>
      <c r="U249" s="6">
        <f t="shared" si="71"/>
        <v>3.8933333333333331</v>
      </c>
      <c r="W249" s="6">
        <f t="shared" si="72"/>
        <v>42.313117066290545</v>
      </c>
      <c r="X249" s="6">
        <f t="shared" si="61"/>
        <v>94.193548387096769</v>
      </c>
      <c r="Y249" s="6">
        <f t="shared" si="62"/>
        <v>133.95833333333331</v>
      </c>
      <c r="Z249" s="6">
        <f t="shared" si="63"/>
        <v>76.5</v>
      </c>
      <c r="AA249" s="6">
        <f t="shared" si="64"/>
        <v>39.506172839506171</v>
      </c>
      <c r="AB249" s="6">
        <f t="shared" si="65"/>
        <v>17.826086956521738</v>
      </c>
      <c r="AC249" s="6">
        <f t="shared" si="66"/>
        <v>30.954208237400866</v>
      </c>
      <c r="AD249" s="6">
        <f t="shared" si="70"/>
        <v>5.5555555555555554</v>
      </c>
      <c r="AE249" s="6">
        <f t="shared" si="73"/>
        <v>2.2261075268817208</v>
      </c>
    </row>
    <row r="250" spans="1:31" x14ac:dyDescent="0.15">
      <c r="A250" s="38">
        <v>35318</v>
      </c>
      <c r="B250" s="8">
        <f t="shared" si="58"/>
        <v>1996</v>
      </c>
      <c r="C250" s="8">
        <f t="shared" si="59"/>
        <v>9</v>
      </c>
      <c r="D250" s="8">
        <f t="shared" si="60"/>
        <v>10</v>
      </c>
      <c r="E250" s="8" t="s">
        <v>29</v>
      </c>
      <c r="F250" s="8">
        <v>1</v>
      </c>
      <c r="G250">
        <v>1</v>
      </c>
      <c r="H250" s="2" t="s">
        <v>1</v>
      </c>
      <c r="M250" s="3">
        <v>2.52</v>
      </c>
      <c r="N250" s="3">
        <v>10.67</v>
      </c>
      <c r="O250" s="3">
        <v>4.4800000000000004</v>
      </c>
      <c r="P250" s="3">
        <v>3.05</v>
      </c>
      <c r="Q250" s="3">
        <v>0.5</v>
      </c>
      <c r="R250" s="3">
        <v>0.6</v>
      </c>
      <c r="S250" s="3">
        <v>2.58</v>
      </c>
      <c r="U250" s="6">
        <f t="shared" si="71"/>
        <v>4.2341269841269842</v>
      </c>
      <c r="W250" s="6">
        <f t="shared" si="72"/>
        <v>71.08603667136812</v>
      </c>
      <c r="X250" s="6">
        <f t="shared" si="61"/>
        <v>172.09677419354838</v>
      </c>
      <c r="Y250" s="6">
        <f t="shared" si="62"/>
        <v>93.333333333333343</v>
      </c>
      <c r="Z250" s="6">
        <f t="shared" si="63"/>
        <v>152.5</v>
      </c>
      <c r="AA250" s="6">
        <f t="shared" si="64"/>
        <v>41.152263374485599</v>
      </c>
      <c r="AB250" s="6">
        <f t="shared" si="65"/>
        <v>26.086956521739129</v>
      </c>
      <c r="AC250" s="6">
        <f t="shared" si="66"/>
        <v>66.001534919416727</v>
      </c>
      <c r="AD250" s="6">
        <f t="shared" si="70"/>
        <v>0</v>
      </c>
      <c r="AE250" s="6">
        <f t="shared" si="73"/>
        <v>2.4209645417306707</v>
      </c>
    </row>
    <row r="251" spans="1:31" x14ac:dyDescent="0.15">
      <c r="A251" s="38">
        <v>35318</v>
      </c>
      <c r="B251" s="8">
        <f t="shared" si="58"/>
        <v>1996</v>
      </c>
      <c r="C251" s="8">
        <f t="shared" si="59"/>
        <v>9</v>
      </c>
      <c r="D251" s="8">
        <f t="shared" si="60"/>
        <v>10</v>
      </c>
      <c r="E251" s="8" t="s">
        <v>32</v>
      </c>
      <c r="F251" s="8">
        <v>1</v>
      </c>
      <c r="G251">
        <v>4</v>
      </c>
      <c r="H251" s="2" t="s">
        <v>0</v>
      </c>
      <c r="M251" s="3">
        <v>2.68</v>
      </c>
      <c r="N251" s="3">
        <v>16.34</v>
      </c>
      <c r="O251" s="3">
        <v>9.93</v>
      </c>
      <c r="P251" s="3">
        <v>7.49</v>
      </c>
      <c r="Q251" s="3">
        <v>1.01</v>
      </c>
      <c r="R251" s="3">
        <v>0.66</v>
      </c>
      <c r="S251" s="3">
        <v>3.19</v>
      </c>
      <c r="T251" s="3">
        <v>0.03</v>
      </c>
      <c r="U251" s="6">
        <f t="shared" si="71"/>
        <v>6.0970149253731343</v>
      </c>
      <c r="W251" s="6">
        <f t="shared" si="72"/>
        <v>75.599435825105786</v>
      </c>
      <c r="X251" s="6">
        <f t="shared" si="61"/>
        <v>263.54838709677421</v>
      </c>
      <c r="Y251" s="6">
        <f t="shared" si="62"/>
        <v>206.875</v>
      </c>
      <c r="Z251" s="6">
        <f t="shared" si="63"/>
        <v>374.5</v>
      </c>
      <c r="AA251" s="6">
        <f t="shared" si="64"/>
        <v>83.127572016460903</v>
      </c>
      <c r="AB251" s="6">
        <f t="shared" si="65"/>
        <v>28.695652173913047</v>
      </c>
      <c r="AC251" s="6">
        <f t="shared" si="66"/>
        <v>81.606548989511381</v>
      </c>
      <c r="AD251" s="6">
        <f t="shared" si="70"/>
        <v>1.6666666666666665</v>
      </c>
      <c r="AE251" s="6">
        <f t="shared" si="73"/>
        <v>3.4861157920077033</v>
      </c>
    </row>
    <row r="252" spans="1:31" x14ac:dyDescent="0.15">
      <c r="A252" s="38">
        <v>35318</v>
      </c>
      <c r="B252" s="8">
        <f t="shared" si="58"/>
        <v>1996</v>
      </c>
      <c r="C252" s="8">
        <f t="shared" si="59"/>
        <v>9</v>
      </c>
      <c r="D252" s="8">
        <f t="shared" si="60"/>
        <v>10</v>
      </c>
      <c r="E252" s="8" t="s">
        <v>32</v>
      </c>
      <c r="F252" s="8">
        <v>2</v>
      </c>
      <c r="G252">
        <v>8</v>
      </c>
      <c r="H252" s="2" t="s">
        <v>2</v>
      </c>
      <c r="I252" s="3">
        <v>5</v>
      </c>
      <c r="J252" s="3">
        <v>35.9</v>
      </c>
      <c r="K252" s="3">
        <v>7</v>
      </c>
      <c r="M252" s="3">
        <v>0.59</v>
      </c>
      <c r="N252" s="3">
        <v>3.98</v>
      </c>
      <c r="O252" s="3">
        <v>8.26</v>
      </c>
      <c r="P252" s="3">
        <v>2.98</v>
      </c>
      <c r="Q252" s="3">
        <v>0.5</v>
      </c>
      <c r="R252" s="3">
        <v>0.4</v>
      </c>
      <c r="S252" s="3">
        <v>0.71</v>
      </c>
      <c r="T252" s="3">
        <v>0.04</v>
      </c>
      <c r="U252" s="6">
        <f t="shared" si="71"/>
        <v>6.7457627118644075</v>
      </c>
      <c r="W252" s="6">
        <f t="shared" si="72"/>
        <v>16.643159379407614</v>
      </c>
      <c r="X252" s="6">
        <f t="shared" si="61"/>
        <v>64.193548387096769</v>
      </c>
      <c r="Y252" s="6">
        <f t="shared" si="62"/>
        <v>172.08333333333334</v>
      </c>
      <c r="Z252" s="6">
        <f t="shared" si="63"/>
        <v>149</v>
      </c>
      <c r="AA252" s="6">
        <f t="shared" si="64"/>
        <v>41.152263374485599</v>
      </c>
      <c r="AB252" s="6">
        <f t="shared" si="65"/>
        <v>17.391304347826086</v>
      </c>
      <c r="AC252" s="6">
        <f t="shared" si="66"/>
        <v>18.163213097979021</v>
      </c>
      <c r="AD252" s="6">
        <f t="shared" si="70"/>
        <v>2.2222222222222223</v>
      </c>
      <c r="AE252" s="6">
        <f t="shared" si="73"/>
        <v>3.8570530344450522</v>
      </c>
    </row>
    <row r="253" spans="1:31" x14ac:dyDescent="0.15">
      <c r="A253" s="38">
        <v>35318</v>
      </c>
      <c r="B253" s="8">
        <f t="shared" si="58"/>
        <v>1996</v>
      </c>
      <c r="C253" s="8">
        <f t="shared" si="59"/>
        <v>9</v>
      </c>
      <c r="D253" s="8">
        <f t="shared" si="60"/>
        <v>10</v>
      </c>
      <c r="E253" s="8" t="s">
        <v>32</v>
      </c>
      <c r="F253" s="8">
        <v>3</v>
      </c>
      <c r="G253">
        <v>11</v>
      </c>
      <c r="H253" s="2" t="s">
        <v>2</v>
      </c>
      <c r="I253" s="3">
        <v>5.01</v>
      </c>
      <c r="J253" s="3">
        <v>23.6</v>
      </c>
      <c r="K253" s="3">
        <v>7.8</v>
      </c>
      <c r="M253" s="3">
        <v>0.65</v>
      </c>
      <c r="N253" s="3">
        <v>4.6900000000000004</v>
      </c>
      <c r="O253" s="3">
        <v>2.89</v>
      </c>
      <c r="P253" s="3">
        <v>1.48</v>
      </c>
      <c r="Q253" s="3">
        <v>0.28999999999999998</v>
      </c>
      <c r="R253" s="3">
        <v>0.28000000000000003</v>
      </c>
      <c r="S253" s="3">
        <v>0.7</v>
      </c>
      <c r="T253" s="3">
        <v>0.05</v>
      </c>
      <c r="U253" s="6">
        <f t="shared" si="71"/>
        <v>7.2153846153846155</v>
      </c>
      <c r="W253" s="6">
        <f t="shared" si="72"/>
        <v>18.335684062059237</v>
      </c>
      <c r="X253" s="6">
        <f t="shared" si="61"/>
        <v>75.645161290322591</v>
      </c>
      <c r="Y253" s="6">
        <f t="shared" si="62"/>
        <v>60.208333333333336</v>
      </c>
      <c r="Z253" s="6">
        <f t="shared" si="63"/>
        <v>74</v>
      </c>
      <c r="AA253" s="6">
        <f t="shared" si="64"/>
        <v>23.868312757201643</v>
      </c>
      <c r="AB253" s="6">
        <f t="shared" si="65"/>
        <v>12.173913043478262</v>
      </c>
      <c r="AC253" s="6">
        <f t="shared" si="66"/>
        <v>17.907393195190583</v>
      </c>
      <c r="AD253" s="6">
        <f t="shared" si="70"/>
        <v>2.7777777777777777</v>
      </c>
      <c r="AE253" s="6">
        <f t="shared" si="73"/>
        <v>4.1255707196029787</v>
      </c>
    </row>
    <row r="254" spans="1:31" x14ac:dyDescent="0.15">
      <c r="A254" s="38">
        <v>35318</v>
      </c>
      <c r="B254" s="8">
        <f t="shared" si="58"/>
        <v>1996</v>
      </c>
      <c r="C254" s="8">
        <f t="shared" si="59"/>
        <v>9</v>
      </c>
      <c r="D254" s="8">
        <f t="shared" si="60"/>
        <v>10</v>
      </c>
      <c r="E254" s="8" t="s">
        <v>32</v>
      </c>
      <c r="F254" s="8">
        <v>1</v>
      </c>
      <c r="G254">
        <v>4</v>
      </c>
      <c r="H254" s="2" t="s">
        <v>1</v>
      </c>
      <c r="I254" s="3">
        <v>5.42</v>
      </c>
      <c r="J254" s="3">
        <v>52.8</v>
      </c>
      <c r="M254" s="3">
        <v>0.93</v>
      </c>
      <c r="N254" s="3">
        <v>8.6300000000000008</v>
      </c>
      <c r="O254" s="3">
        <v>10.11</v>
      </c>
      <c r="P254" s="3">
        <v>5.4</v>
      </c>
      <c r="Q254" s="3">
        <v>1</v>
      </c>
      <c r="R254" s="3">
        <v>0.39</v>
      </c>
      <c r="S254" s="3">
        <v>1.2</v>
      </c>
      <c r="T254" s="3">
        <v>0</v>
      </c>
      <c r="U254" s="6">
        <f t="shared" si="71"/>
        <v>9.279569892473118</v>
      </c>
      <c r="W254" s="6">
        <f t="shared" si="72"/>
        <v>26.234132581100141</v>
      </c>
      <c r="X254" s="6">
        <f t="shared" si="61"/>
        <v>139.1935483870968</v>
      </c>
      <c r="Y254" s="6">
        <f t="shared" si="62"/>
        <v>210.62499999999997</v>
      </c>
      <c r="Z254" s="6">
        <f t="shared" si="63"/>
        <v>270</v>
      </c>
      <c r="AA254" s="6">
        <f t="shared" si="64"/>
        <v>82.304526748971199</v>
      </c>
      <c r="AB254" s="6">
        <f t="shared" si="65"/>
        <v>16.956521739130437</v>
      </c>
      <c r="AC254" s="6">
        <f t="shared" si="66"/>
        <v>30.698388334612428</v>
      </c>
      <c r="AD254" s="6">
        <f t="shared" si="70"/>
        <v>0</v>
      </c>
      <c r="AE254" s="6">
        <f t="shared" si="73"/>
        <v>5.3058185917447114</v>
      </c>
    </row>
    <row r="255" spans="1:31" x14ac:dyDescent="0.15">
      <c r="A255" s="38">
        <v>35318</v>
      </c>
      <c r="B255" s="8">
        <f t="shared" si="58"/>
        <v>1996</v>
      </c>
      <c r="C255" s="8">
        <f t="shared" si="59"/>
        <v>9</v>
      </c>
      <c r="D255" s="8">
        <f t="shared" si="60"/>
        <v>10</v>
      </c>
      <c r="E255" s="8" t="s">
        <v>32</v>
      </c>
      <c r="F255" s="8">
        <v>1</v>
      </c>
      <c r="G255">
        <v>4</v>
      </c>
      <c r="H255" s="2" t="s">
        <v>2</v>
      </c>
      <c r="I255" s="3">
        <v>5.42</v>
      </c>
      <c r="J255" s="3">
        <v>48.5</v>
      </c>
      <c r="M255" s="3">
        <v>0.9</v>
      </c>
      <c r="N255" s="3">
        <v>8.5399999999999991</v>
      </c>
      <c r="O255" s="3">
        <v>8.75</v>
      </c>
      <c r="P255" s="3">
        <v>4.74</v>
      </c>
      <c r="Q255" s="3">
        <v>0.99</v>
      </c>
      <c r="R255" s="3">
        <v>0.33</v>
      </c>
      <c r="S255" s="3">
        <v>0.92</v>
      </c>
      <c r="T255" s="3">
        <v>0.03</v>
      </c>
      <c r="U255" s="6">
        <f t="shared" si="71"/>
        <v>9.4888888888888872</v>
      </c>
      <c r="W255" s="6">
        <f t="shared" si="72"/>
        <v>25.38787023977433</v>
      </c>
      <c r="X255" s="6">
        <f t="shared" si="61"/>
        <v>137.74193548387095</v>
      </c>
      <c r="Y255" s="6">
        <f t="shared" si="62"/>
        <v>182.29166666666666</v>
      </c>
      <c r="Z255" s="6">
        <f t="shared" si="63"/>
        <v>237.00000000000003</v>
      </c>
      <c r="AA255" s="6">
        <f t="shared" si="64"/>
        <v>81.481481481481481</v>
      </c>
      <c r="AB255" s="6">
        <f t="shared" si="65"/>
        <v>14.347826086956523</v>
      </c>
      <c r="AC255" s="6">
        <f t="shared" si="66"/>
        <v>23.535431056536197</v>
      </c>
      <c r="AD255" s="6">
        <f t="shared" si="70"/>
        <v>1.6666666666666665</v>
      </c>
      <c r="AE255" s="6">
        <f t="shared" si="73"/>
        <v>5.4255017921146944</v>
      </c>
    </row>
    <row r="256" spans="1:31" x14ac:dyDescent="0.15">
      <c r="A256" s="38">
        <v>35318</v>
      </c>
      <c r="B256" s="8">
        <f t="shared" si="58"/>
        <v>1996</v>
      </c>
      <c r="C256" s="8">
        <f t="shared" si="59"/>
        <v>9</v>
      </c>
      <c r="D256" s="8">
        <f t="shared" si="60"/>
        <v>10</v>
      </c>
      <c r="E256" s="8" t="s">
        <v>30</v>
      </c>
      <c r="F256" s="8">
        <v>3</v>
      </c>
      <c r="G256">
        <v>9</v>
      </c>
      <c r="H256" s="2" t="s">
        <v>2</v>
      </c>
      <c r="I256" s="3">
        <v>4.99</v>
      </c>
      <c r="J256" s="3">
        <v>69.400000000000006</v>
      </c>
      <c r="K256" s="3">
        <v>10.7</v>
      </c>
      <c r="M256" s="3">
        <v>0.89</v>
      </c>
      <c r="N256" s="3">
        <v>21.6</v>
      </c>
      <c r="O256" s="3">
        <v>7.64</v>
      </c>
      <c r="P256" s="3">
        <v>4.41</v>
      </c>
      <c r="Q256" s="3">
        <v>1.06</v>
      </c>
      <c r="R256" s="3">
        <v>0.3</v>
      </c>
      <c r="S256" s="3">
        <v>3.19</v>
      </c>
      <c r="T256" s="3">
        <v>0.77</v>
      </c>
      <c r="U256" s="6">
        <f t="shared" si="71"/>
        <v>24.269662921348317</v>
      </c>
      <c r="W256" s="6">
        <f t="shared" si="72"/>
        <v>25.105782792665725</v>
      </c>
      <c r="X256" s="6">
        <f t="shared" si="61"/>
        <v>348.38709677419354</v>
      </c>
      <c r="Y256" s="6">
        <f t="shared" si="62"/>
        <v>159.16666666666666</v>
      </c>
      <c r="Z256" s="6">
        <f t="shared" si="63"/>
        <v>220.5</v>
      </c>
      <c r="AA256" s="6">
        <f t="shared" si="64"/>
        <v>87.242798353909464</v>
      </c>
      <c r="AB256" s="6">
        <f t="shared" si="65"/>
        <v>13.043478260869565</v>
      </c>
      <c r="AC256" s="6">
        <f t="shared" si="66"/>
        <v>81.606548989511381</v>
      </c>
      <c r="AD256" s="6">
        <f t="shared" si="70"/>
        <v>42.777777777777779</v>
      </c>
      <c r="AE256" s="6">
        <f t="shared" si="73"/>
        <v>13.876766944545125</v>
      </c>
    </row>
    <row r="257" spans="1:31" x14ac:dyDescent="0.15">
      <c r="A257" s="38">
        <v>35326</v>
      </c>
      <c r="B257" s="8">
        <f t="shared" si="58"/>
        <v>1996</v>
      </c>
      <c r="C257" s="8">
        <f t="shared" si="59"/>
        <v>9</v>
      </c>
      <c r="D257" s="8">
        <f t="shared" si="60"/>
        <v>18</v>
      </c>
      <c r="E257" s="8" t="s">
        <v>30</v>
      </c>
      <c r="F257" s="8">
        <v>3</v>
      </c>
      <c r="G257">
        <v>9</v>
      </c>
      <c r="H257" s="2" t="s">
        <v>1</v>
      </c>
      <c r="I257" s="3">
        <v>5.08</v>
      </c>
      <c r="J257" s="3">
        <v>55.3</v>
      </c>
      <c r="M257" s="3">
        <v>0.94</v>
      </c>
      <c r="N257" s="3">
        <v>0.44</v>
      </c>
      <c r="O257" s="3">
        <v>17.690000000000001</v>
      </c>
      <c r="P257" s="3">
        <v>1.85</v>
      </c>
      <c r="Q257" s="3">
        <v>0.47</v>
      </c>
      <c r="R257" s="3">
        <v>0.57999999999999996</v>
      </c>
      <c r="S257" s="3">
        <v>7.65</v>
      </c>
      <c r="T257" s="3">
        <v>0.06</v>
      </c>
      <c r="U257" s="6">
        <f t="shared" si="71"/>
        <v>0.46808510638297873</v>
      </c>
      <c r="W257" s="6">
        <f t="shared" si="72"/>
        <v>26.516220028208743</v>
      </c>
      <c r="X257" s="6">
        <f t="shared" si="61"/>
        <v>7.0967741935483879</v>
      </c>
      <c r="Y257" s="6">
        <f t="shared" si="62"/>
        <v>368.54166666666669</v>
      </c>
      <c r="Z257" s="6">
        <f t="shared" si="63"/>
        <v>92.5</v>
      </c>
      <c r="AA257" s="6">
        <f t="shared" si="64"/>
        <v>38.68312757201646</v>
      </c>
      <c r="AB257" s="6">
        <f t="shared" si="65"/>
        <v>25.217391304347824</v>
      </c>
      <c r="AC257" s="6">
        <f t="shared" si="66"/>
        <v>195.70222563315426</v>
      </c>
      <c r="AD257" s="6">
        <f t="shared" si="70"/>
        <v>3.333333333333333</v>
      </c>
      <c r="AE257" s="6">
        <f t="shared" si="73"/>
        <v>0.26763898421413868</v>
      </c>
    </row>
    <row r="258" spans="1:31" x14ac:dyDescent="0.15">
      <c r="A258" s="38">
        <v>35326</v>
      </c>
      <c r="B258" s="8">
        <f t="shared" si="58"/>
        <v>1996</v>
      </c>
      <c r="C258" s="8">
        <f t="shared" si="59"/>
        <v>9</v>
      </c>
      <c r="D258" s="8">
        <f t="shared" si="60"/>
        <v>18</v>
      </c>
      <c r="E258" s="8" t="s">
        <v>31</v>
      </c>
      <c r="F258" s="8">
        <v>3</v>
      </c>
      <c r="G258">
        <v>12</v>
      </c>
      <c r="H258" s="2" t="s">
        <v>0</v>
      </c>
      <c r="I258" s="3">
        <v>5.13</v>
      </c>
      <c r="J258" s="3">
        <v>31</v>
      </c>
      <c r="K258" s="3">
        <v>8.6</v>
      </c>
      <c r="M258" s="3">
        <v>2.56</v>
      </c>
      <c r="N258" s="3">
        <v>2.52</v>
      </c>
      <c r="O258" s="3">
        <v>4.12</v>
      </c>
      <c r="P258" s="3">
        <v>1.36</v>
      </c>
      <c r="Q258" s="3">
        <v>0.44</v>
      </c>
      <c r="R258" s="3">
        <v>0.59</v>
      </c>
      <c r="S258" s="3">
        <v>1.84</v>
      </c>
      <c r="T258" s="3">
        <v>0.05</v>
      </c>
      <c r="U258" s="6">
        <f t="shared" si="71"/>
        <v>0.984375</v>
      </c>
      <c r="W258" s="6">
        <f t="shared" si="72"/>
        <v>72.21438645980254</v>
      </c>
      <c r="X258" s="6">
        <f t="shared" si="61"/>
        <v>40.645161290322577</v>
      </c>
      <c r="Y258" s="6">
        <f t="shared" si="62"/>
        <v>85.833333333333329</v>
      </c>
      <c r="Z258" s="6">
        <f t="shared" si="63"/>
        <v>68</v>
      </c>
      <c r="AA258" s="6">
        <f t="shared" si="64"/>
        <v>36.21399176954732</v>
      </c>
      <c r="AB258" s="6">
        <f t="shared" si="65"/>
        <v>25.652173913043477</v>
      </c>
      <c r="AC258" s="6">
        <f t="shared" si="66"/>
        <v>47.070862113072394</v>
      </c>
      <c r="AD258" s="6">
        <f t="shared" si="70"/>
        <v>2.7777777777777777</v>
      </c>
      <c r="AE258" s="6">
        <f t="shared" si="73"/>
        <v>0.56284022177419346</v>
      </c>
    </row>
    <row r="259" spans="1:31" x14ac:dyDescent="0.15">
      <c r="A259" s="38">
        <v>35326</v>
      </c>
      <c r="B259" s="8">
        <f t="shared" si="58"/>
        <v>1996</v>
      </c>
      <c r="C259" s="8">
        <f t="shared" si="59"/>
        <v>9</v>
      </c>
      <c r="D259" s="8">
        <f t="shared" si="60"/>
        <v>18</v>
      </c>
      <c r="E259" s="8" t="s">
        <v>31</v>
      </c>
      <c r="F259" s="8">
        <v>3</v>
      </c>
      <c r="G259">
        <v>12</v>
      </c>
      <c r="H259" s="2" t="s">
        <v>1</v>
      </c>
      <c r="I259" s="3">
        <v>5.32</v>
      </c>
      <c r="J259" s="3">
        <v>24.4</v>
      </c>
      <c r="M259" s="3">
        <v>1.31</v>
      </c>
      <c r="N259" s="3">
        <v>1.51</v>
      </c>
      <c r="O259" s="3">
        <v>5.28</v>
      </c>
      <c r="P259" s="3">
        <v>0.79</v>
      </c>
      <c r="Q259" s="3">
        <v>0.51</v>
      </c>
      <c r="R259" s="3">
        <v>0.39</v>
      </c>
      <c r="S259" s="3">
        <v>1.48</v>
      </c>
      <c r="T259" s="3">
        <v>0.04</v>
      </c>
      <c r="U259" s="6">
        <f t="shared" si="71"/>
        <v>1.1526717557251909</v>
      </c>
      <c r="W259" s="6">
        <f t="shared" si="72"/>
        <v>36.953455571227074</v>
      </c>
      <c r="X259" s="6">
        <f t="shared" si="61"/>
        <v>24.35483870967742</v>
      </c>
      <c r="Y259" s="6">
        <f t="shared" si="62"/>
        <v>110</v>
      </c>
      <c r="Z259" s="6">
        <f t="shared" si="63"/>
        <v>39.5</v>
      </c>
      <c r="AA259" s="6">
        <f t="shared" si="64"/>
        <v>41.97530864197531</v>
      </c>
      <c r="AB259" s="6">
        <f t="shared" si="65"/>
        <v>16.956521739130437</v>
      </c>
      <c r="AC259" s="6">
        <f t="shared" si="66"/>
        <v>37.861345612688659</v>
      </c>
      <c r="AD259" s="6">
        <f t="shared" si="70"/>
        <v>2.2222222222222223</v>
      </c>
      <c r="AE259" s="6">
        <f t="shared" si="73"/>
        <v>0.65906796355577457</v>
      </c>
    </row>
    <row r="260" spans="1:31" x14ac:dyDescent="0.15">
      <c r="A260" s="38">
        <v>35326</v>
      </c>
      <c r="B260" s="8">
        <f t="shared" si="58"/>
        <v>1996</v>
      </c>
      <c r="C260" s="8">
        <f t="shared" si="59"/>
        <v>9</v>
      </c>
      <c r="D260" s="8">
        <f t="shared" si="60"/>
        <v>18</v>
      </c>
      <c r="E260" s="8" t="s">
        <v>32</v>
      </c>
      <c r="F260" s="8">
        <v>3</v>
      </c>
      <c r="G260">
        <v>11</v>
      </c>
      <c r="H260" s="2" t="s">
        <v>1</v>
      </c>
      <c r="M260" s="3">
        <v>1.59</v>
      </c>
      <c r="N260" s="3">
        <v>2.17</v>
      </c>
      <c r="O260" s="3">
        <v>3.96</v>
      </c>
      <c r="P260" s="3">
        <v>1.36</v>
      </c>
      <c r="Q260" s="3">
        <v>0.47</v>
      </c>
      <c r="R260" s="3">
        <v>0.69</v>
      </c>
      <c r="S260" s="3">
        <v>0.69</v>
      </c>
      <c r="T260" s="3">
        <v>0.1</v>
      </c>
      <c r="U260" s="6">
        <f t="shared" si="71"/>
        <v>1.3647798742138364</v>
      </c>
      <c r="W260" s="6">
        <f t="shared" si="72"/>
        <v>44.851904090267979</v>
      </c>
      <c r="X260" s="6">
        <f t="shared" si="61"/>
        <v>34.999999999999993</v>
      </c>
      <c r="Y260" s="6">
        <f t="shared" si="62"/>
        <v>82.5</v>
      </c>
      <c r="Z260" s="6">
        <f t="shared" si="63"/>
        <v>68</v>
      </c>
      <c r="AA260" s="6">
        <f t="shared" si="64"/>
        <v>38.68312757201646</v>
      </c>
      <c r="AB260" s="6">
        <f t="shared" si="65"/>
        <v>30</v>
      </c>
      <c r="AC260" s="6">
        <f t="shared" si="66"/>
        <v>17.651573292402144</v>
      </c>
      <c r="AD260" s="6">
        <f t="shared" si="70"/>
        <v>5.5555555555555554</v>
      </c>
      <c r="AE260" s="6">
        <f t="shared" si="73"/>
        <v>0.7803459119496855</v>
      </c>
    </row>
    <row r="261" spans="1:31" x14ac:dyDescent="0.15">
      <c r="A261" s="38">
        <v>35326</v>
      </c>
      <c r="B261" s="8">
        <f t="shared" si="58"/>
        <v>1996</v>
      </c>
      <c r="C261" s="8">
        <f t="shared" si="59"/>
        <v>9</v>
      </c>
      <c r="D261" s="8">
        <f t="shared" si="60"/>
        <v>18</v>
      </c>
      <c r="E261" s="8" t="s">
        <v>32</v>
      </c>
      <c r="F261" s="8">
        <v>2</v>
      </c>
      <c r="G261">
        <v>8</v>
      </c>
      <c r="H261" s="2" t="s">
        <v>1</v>
      </c>
      <c r="I261" s="3">
        <v>5.78</v>
      </c>
      <c r="J261" s="3">
        <v>32.5</v>
      </c>
      <c r="M261" s="3">
        <v>2.25</v>
      </c>
      <c r="N261" s="3">
        <v>3.19</v>
      </c>
      <c r="O261" s="3">
        <v>5.53</v>
      </c>
      <c r="P261" s="3">
        <v>2.54</v>
      </c>
      <c r="Q261" s="3">
        <v>0.56999999999999995</v>
      </c>
      <c r="R261" s="3">
        <v>0.57999999999999996</v>
      </c>
      <c r="S261" s="3">
        <v>0.88</v>
      </c>
      <c r="T261" s="3">
        <v>0.01</v>
      </c>
      <c r="U261" s="6">
        <f t="shared" si="71"/>
        <v>1.4177777777777778</v>
      </c>
      <c r="W261" s="6">
        <f t="shared" si="72"/>
        <v>63.469675599435824</v>
      </c>
      <c r="X261" s="6">
        <f t="shared" si="61"/>
        <v>51.451612903225808</v>
      </c>
      <c r="Y261" s="6">
        <f t="shared" si="62"/>
        <v>115.20833333333334</v>
      </c>
      <c r="Z261" s="6">
        <f t="shared" si="63"/>
        <v>127</v>
      </c>
      <c r="AA261" s="6">
        <f t="shared" si="64"/>
        <v>46.913580246913575</v>
      </c>
      <c r="AB261" s="6">
        <f t="shared" si="65"/>
        <v>25.217391304347824</v>
      </c>
      <c r="AC261" s="6">
        <f t="shared" si="66"/>
        <v>22.512151445382447</v>
      </c>
      <c r="AD261" s="6">
        <f t="shared" si="70"/>
        <v>0.55555555555555558</v>
      </c>
      <c r="AE261" s="6">
        <f t="shared" si="73"/>
        <v>0.81064874551971333</v>
      </c>
    </row>
    <row r="262" spans="1:31" x14ac:dyDescent="0.15">
      <c r="A262" s="38">
        <v>35326</v>
      </c>
      <c r="B262" s="8">
        <f t="shared" si="58"/>
        <v>1996</v>
      </c>
      <c r="C262" s="8">
        <f t="shared" si="59"/>
        <v>9</v>
      </c>
      <c r="D262" s="8">
        <f t="shared" si="60"/>
        <v>18</v>
      </c>
      <c r="E262" s="8" t="s">
        <v>29</v>
      </c>
      <c r="F262" s="8">
        <v>4</v>
      </c>
      <c r="G262">
        <v>13</v>
      </c>
      <c r="H262" s="2" t="s">
        <v>2</v>
      </c>
      <c r="I262" s="3">
        <v>5.34</v>
      </c>
      <c r="J262" s="3">
        <v>27.7</v>
      </c>
      <c r="M262" s="3">
        <v>1.27</v>
      </c>
      <c r="N262" s="3">
        <v>2.79</v>
      </c>
      <c r="O262" s="3">
        <v>5.18</v>
      </c>
      <c r="P262" s="3">
        <v>0.91</v>
      </c>
      <c r="Q262" s="3">
        <v>0.54</v>
      </c>
      <c r="R262" s="3">
        <v>0.47</v>
      </c>
      <c r="S262" s="3">
        <v>1.32</v>
      </c>
      <c r="T262" s="3">
        <v>0.08</v>
      </c>
      <c r="U262" s="6">
        <f t="shared" si="71"/>
        <v>2.1968503937007875</v>
      </c>
      <c r="W262" s="6">
        <f t="shared" si="72"/>
        <v>35.825105782792662</v>
      </c>
      <c r="X262" s="6">
        <f t="shared" si="61"/>
        <v>45</v>
      </c>
      <c r="Y262" s="6">
        <f t="shared" si="62"/>
        <v>107.91666666666666</v>
      </c>
      <c r="Z262" s="6">
        <f t="shared" si="63"/>
        <v>45.5</v>
      </c>
      <c r="AA262" s="6">
        <f t="shared" si="64"/>
        <v>44.444444444444443</v>
      </c>
      <c r="AB262" s="6">
        <f t="shared" si="65"/>
        <v>20.434782608695652</v>
      </c>
      <c r="AC262" s="6">
        <f t="shared" si="66"/>
        <v>33.768227168073679</v>
      </c>
      <c r="AD262" s="6">
        <f t="shared" si="70"/>
        <v>4.4444444444444446</v>
      </c>
      <c r="AE262" s="6">
        <f t="shared" si="73"/>
        <v>1.2561023622047245</v>
      </c>
    </row>
    <row r="263" spans="1:31" x14ac:dyDescent="0.15">
      <c r="A263" s="38">
        <v>35326</v>
      </c>
      <c r="B263" s="8">
        <f t="shared" si="58"/>
        <v>1996</v>
      </c>
      <c r="C263" s="8">
        <f t="shared" si="59"/>
        <v>9</v>
      </c>
      <c r="D263" s="8">
        <f t="shared" si="60"/>
        <v>18</v>
      </c>
      <c r="E263" s="8" t="s">
        <v>32</v>
      </c>
      <c r="F263" s="8">
        <v>2</v>
      </c>
      <c r="G263">
        <v>8</v>
      </c>
      <c r="H263" s="2" t="s">
        <v>0</v>
      </c>
      <c r="M263" s="3">
        <v>1.39</v>
      </c>
      <c r="N263" s="3">
        <v>3.28</v>
      </c>
      <c r="O263" s="3">
        <v>10.35</v>
      </c>
      <c r="P263" s="3">
        <v>1.6</v>
      </c>
      <c r="Q263" s="3">
        <v>0.53</v>
      </c>
      <c r="R263" s="3">
        <v>0.56000000000000005</v>
      </c>
      <c r="S263" s="3">
        <v>0.89</v>
      </c>
      <c r="T263" s="3">
        <v>0.03</v>
      </c>
      <c r="U263" s="6">
        <f t="shared" si="71"/>
        <v>2.3597122302158273</v>
      </c>
      <c r="W263" s="6">
        <f t="shared" si="72"/>
        <v>39.210155148095907</v>
      </c>
      <c r="X263" s="6">
        <f t="shared" si="61"/>
        <v>52.903225806451609</v>
      </c>
      <c r="Y263" s="6">
        <f t="shared" si="62"/>
        <v>215.62499999999997</v>
      </c>
      <c r="Z263" s="6">
        <f t="shared" si="63"/>
        <v>80</v>
      </c>
      <c r="AA263" s="6">
        <f t="shared" si="64"/>
        <v>43.621399176954732</v>
      </c>
      <c r="AB263" s="6">
        <f t="shared" si="65"/>
        <v>24.347826086956523</v>
      </c>
      <c r="AC263" s="6">
        <f t="shared" si="66"/>
        <v>22.767971348170885</v>
      </c>
      <c r="AD263" s="6">
        <f t="shared" si="70"/>
        <v>1.6666666666666665</v>
      </c>
      <c r="AE263" s="6">
        <f t="shared" si="73"/>
        <v>1.3492225574379206</v>
      </c>
    </row>
    <row r="264" spans="1:31" x14ac:dyDescent="0.15">
      <c r="A264" s="38">
        <v>35326</v>
      </c>
      <c r="B264" s="8">
        <f t="shared" si="58"/>
        <v>1996</v>
      </c>
      <c r="C264" s="8">
        <f t="shared" si="59"/>
        <v>9</v>
      </c>
      <c r="D264" s="8">
        <f t="shared" si="60"/>
        <v>18</v>
      </c>
      <c r="E264" s="8" t="s">
        <v>29</v>
      </c>
      <c r="F264" s="8">
        <v>2</v>
      </c>
      <c r="G264">
        <v>6</v>
      </c>
      <c r="H264" s="2" t="s">
        <v>2</v>
      </c>
      <c r="M264" s="3">
        <v>2.36</v>
      </c>
      <c r="N264" s="3">
        <v>7.44</v>
      </c>
      <c r="O264" s="3">
        <v>9.77</v>
      </c>
      <c r="P264" s="3">
        <v>3.29</v>
      </c>
      <c r="Q264" s="3">
        <v>0.66</v>
      </c>
      <c r="R264" s="3">
        <v>0.44</v>
      </c>
      <c r="S264" s="3">
        <v>4.09</v>
      </c>
      <c r="T264" s="3">
        <v>0.03</v>
      </c>
      <c r="U264" s="6">
        <f t="shared" si="71"/>
        <v>3.1525423728813564</v>
      </c>
      <c r="W264" s="6">
        <f t="shared" si="72"/>
        <v>66.572637517630454</v>
      </c>
      <c r="X264" s="6">
        <f t="shared" si="61"/>
        <v>120.00000000000001</v>
      </c>
      <c r="Y264" s="6">
        <f t="shared" si="62"/>
        <v>203.54166666666666</v>
      </c>
      <c r="Z264" s="6">
        <f t="shared" si="63"/>
        <v>164.5</v>
      </c>
      <c r="AA264" s="6">
        <f t="shared" si="64"/>
        <v>54.320987654320987</v>
      </c>
      <c r="AB264" s="6">
        <f t="shared" si="65"/>
        <v>19.130434782608695</v>
      </c>
      <c r="AC264" s="6">
        <f t="shared" si="66"/>
        <v>104.6303402404707</v>
      </c>
      <c r="AD264" s="6">
        <f t="shared" si="70"/>
        <v>1.6666666666666665</v>
      </c>
      <c r="AE264" s="6">
        <f t="shared" si="73"/>
        <v>1.8025423728813565</v>
      </c>
    </row>
    <row r="265" spans="1:31" x14ac:dyDescent="0.15">
      <c r="A265" s="38">
        <v>35326</v>
      </c>
      <c r="B265" s="8">
        <f t="shared" si="58"/>
        <v>1996</v>
      </c>
      <c r="C265" s="8">
        <f t="shared" si="59"/>
        <v>9</v>
      </c>
      <c r="D265" s="8">
        <f t="shared" si="60"/>
        <v>18</v>
      </c>
      <c r="E265" s="8" t="s">
        <v>31</v>
      </c>
      <c r="F265" s="8">
        <v>1</v>
      </c>
      <c r="G265">
        <v>3</v>
      </c>
      <c r="H265" s="2" t="s">
        <v>1</v>
      </c>
      <c r="I265" s="3">
        <v>5.48</v>
      </c>
      <c r="J265" s="3">
        <v>30.7</v>
      </c>
      <c r="M265" s="3">
        <v>1.52</v>
      </c>
      <c r="N265" s="3">
        <v>6.29</v>
      </c>
      <c r="O265" s="3">
        <v>3.38</v>
      </c>
      <c r="P265" s="3">
        <v>2.02</v>
      </c>
      <c r="Q265" s="3">
        <v>0.57999999999999996</v>
      </c>
      <c r="R265" s="3">
        <v>0.55000000000000004</v>
      </c>
      <c r="S265" s="3">
        <v>1.26</v>
      </c>
      <c r="T265" s="3">
        <v>0.03</v>
      </c>
      <c r="U265" s="6">
        <f t="shared" si="71"/>
        <v>4.1381578947368425</v>
      </c>
      <c r="W265" s="6">
        <f t="shared" si="72"/>
        <v>42.877291960507755</v>
      </c>
      <c r="X265" s="6">
        <f t="shared" si="61"/>
        <v>101.45161290322581</v>
      </c>
      <c r="Y265" s="6">
        <f t="shared" si="62"/>
        <v>70.416666666666671</v>
      </c>
      <c r="Z265" s="6">
        <f t="shared" si="63"/>
        <v>101</v>
      </c>
      <c r="AA265" s="6">
        <f t="shared" si="64"/>
        <v>47.736625514403286</v>
      </c>
      <c r="AB265" s="6">
        <f t="shared" si="65"/>
        <v>23.913043478260871</v>
      </c>
      <c r="AC265" s="6">
        <f t="shared" si="66"/>
        <v>32.233307751343055</v>
      </c>
      <c r="AD265" s="6">
        <f t="shared" si="70"/>
        <v>1.6666666666666665</v>
      </c>
      <c r="AE265" s="6">
        <f t="shared" si="73"/>
        <v>2.3660918930390493</v>
      </c>
    </row>
    <row r="266" spans="1:31" x14ac:dyDescent="0.15">
      <c r="A266" s="38">
        <v>35326</v>
      </c>
      <c r="B266" s="8">
        <f t="shared" ref="B266:B329" si="74">YEAR(A266)</f>
        <v>1996</v>
      </c>
      <c r="C266" s="8">
        <f t="shared" ref="C266:C329" si="75">MONTH(A266)</f>
        <v>9</v>
      </c>
      <c r="D266" s="8">
        <f t="shared" ref="D266:D329" si="76">DAY(A266)</f>
        <v>18</v>
      </c>
      <c r="E266" s="8" t="s">
        <v>32</v>
      </c>
      <c r="F266" s="8">
        <v>2</v>
      </c>
      <c r="G266">
        <v>8</v>
      </c>
      <c r="H266" s="2" t="s">
        <v>2</v>
      </c>
      <c r="I266" s="3">
        <v>5.01</v>
      </c>
      <c r="J266" s="3">
        <v>34.9</v>
      </c>
      <c r="K266" s="3">
        <v>6.3</v>
      </c>
      <c r="M266" s="3">
        <v>0.71</v>
      </c>
      <c r="N266" s="3">
        <v>3.67</v>
      </c>
      <c r="O266" s="3">
        <v>9.5399999999999991</v>
      </c>
      <c r="P266" s="3">
        <v>2.89</v>
      </c>
      <c r="Q266" s="3">
        <v>0.47</v>
      </c>
      <c r="R266" s="3">
        <v>0.44</v>
      </c>
      <c r="S266" s="3">
        <v>0.69</v>
      </c>
      <c r="T266" s="3">
        <v>0</v>
      </c>
      <c r="U266" s="6">
        <f t="shared" si="71"/>
        <v>5.169014084507042</v>
      </c>
      <c r="W266" s="6">
        <f t="shared" si="72"/>
        <v>20.028208744710859</v>
      </c>
      <c r="X266" s="6">
        <f t="shared" ref="X266:X329" si="77">(N266/62)*1000</f>
        <v>59.193548387096769</v>
      </c>
      <c r="Y266" s="6">
        <f t="shared" ref="Y266:Y329" si="78">(O266/96)*1000*2</f>
        <v>198.74999999999997</v>
      </c>
      <c r="Z266" s="6">
        <f t="shared" ref="Z266:Z329" si="79">(P266/40)*1000*2</f>
        <v>144.50000000000003</v>
      </c>
      <c r="AA266" s="6">
        <f t="shared" ref="AA266:AA329" si="80">(Q266/24.3)*1000*2</f>
        <v>38.68312757201646</v>
      </c>
      <c r="AB266" s="6">
        <f t="shared" ref="AB266:AB329" si="81">(R266/23)*1000</f>
        <v>19.130434782608695</v>
      </c>
      <c r="AC266" s="6">
        <f t="shared" ref="AC266:AC329" si="82">(S266/39.09)*1000</f>
        <v>17.651573292402144</v>
      </c>
      <c r="AD266" s="6">
        <f t="shared" si="70"/>
        <v>0</v>
      </c>
      <c r="AE266" s="6">
        <f t="shared" si="73"/>
        <v>2.9555088596092682</v>
      </c>
    </row>
    <row r="267" spans="1:31" x14ac:dyDescent="0.15">
      <c r="A267" s="38">
        <v>35326</v>
      </c>
      <c r="B267" s="8">
        <f t="shared" si="74"/>
        <v>1996</v>
      </c>
      <c r="C267" s="8">
        <f t="shared" si="75"/>
        <v>9</v>
      </c>
      <c r="D267" s="8">
        <f t="shared" si="76"/>
        <v>18</v>
      </c>
      <c r="E267" s="8" t="s">
        <v>29</v>
      </c>
      <c r="F267" s="8">
        <v>1</v>
      </c>
      <c r="G267">
        <v>1</v>
      </c>
      <c r="H267" s="2" t="s">
        <v>1</v>
      </c>
      <c r="M267" s="3">
        <v>2.17</v>
      </c>
      <c r="N267" s="3">
        <v>12.26</v>
      </c>
      <c r="O267" s="3">
        <v>4.93</v>
      </c>
      <c r="P267" s="3">
        <v>3.24</v>
      </c>
      <c r="Q267" s="3">
        <v>0.54</v>
      </c>
      <c r="R267" s="3">
        <v>0.57999999999999996</v>
      </c>
      <c r="S267" s="3">
        <v>2.81</v>
      </c>
      <c r="T267" s="3">
        <v>0.14000000000000001</v>
      </c>
      <c r="U267" s="6">
        <f t="shared" si="71"/>
        <v>5.6497695852534564</v>
      </c>
      <c r="W267" s="6">
        <f t="shared" si="72"/>
        <v>61.212976022566991</v>
      </c>
      <c r="X267" s="6">
        <f t="shared" si="77"/>
        <v>197.74193548387095</v>
      </c>
      <c r="Y267" s="6">
        <f t="shared" si="78"/>
        <v>102.70833333333333</v>
      </c>
      <c r="Z267" s="6">
        <f t="shared" si="79"/>
        <v>162</v>
      </c>
      <c r="AA267" s="6">
        <f t="shared" si="80"/>
        <v>44.444444444444443</v>
      </c>
      <c r="AB267" s="6">
        <f t="shared" si="81"/>
        <v>25.217391304347824</v>
      </c>
      <c r="AC267" s="6">
        <f t="shared" si="82"/>
        <v>71.885392683550776</v>
      </c>
      <c r="AD267" s="6">
        <f t="shared" si="70"/>
        <v>7.7777777777777786</v>
      </c>
      <c r="AE267" s="6">
        <f t="shared" si="73"/>
        <v>3.2303924483425002</v>
      </c>
    </row>
    <row r="268" spans="1:31" x14ac:dyDescent="0.15">
      <c r="A268" s="38">
        <v>35326</v>
      </c>
      <c r="B268" s="8">
        <f t="shared" si="74"/>
        <v>1996</v>
      </c>
      <c r="C268" s="8">
        <f t="shared" si="75"/>
        <v>9</v>
      </c>
      <c r="D268" s="8">
        <f t="shared" si="76"/>
        <v>18</v>
      </c>
      <c r="E268" s="8" t="s">
        <v>32</v>
      </c>
      <c r="F268" s="8">
        <v>3</v>
      </c>
      <c r="G268">
        <v>11</v>
      </c>
      <c r="H268" s="2" t="s">
        <v>2</v>
      </c>
      <c r="I268" s="3">
        <v>5.1100000000000003</v>
      </c>
      <c r="J268" s="3">
        <v>22</v>
      </c>
      <c r="K268" s="3">
        <v>5.6</v>
      </c>
      <c r="M268" s="3">
        <v>0.63</v>
      </c>
      <c r="N268" s="3">
        <v>4.47</v>
      </c>
      <c r="O268" s="3">
        <v>3.06</v>
      </c>
      <c r="P268" s="3">
        <v>1.38</v>
      </c>
      <c r="Q268" s="3">
        <v>0.28000000000000003</v>
      </c>
      <c r="R268" s="3">
        <v>0.28000000000000003</v>
      </c>
      <c r="S268" s="3">
        <v>0.68</v>
      </c>
      <c r="T268" s="3">
        <v>0.05</v>
      </c>
      <c r="U268" s="6">
        <f t="shared" si="71"/>
        <v>7.0952380952380949</v>
      </c>
      <c r="W268" s="6">
        <f t="shared" si="72"/>
        <v>17.77150916784203</v>
      </c>
      <c r="X268" s="6">
        <f t="shared" si="77"/>
        <v>72.096774193548384</v>
      </c>
      <c r="Y268" s="6">
        <f t="shared" si="78"/>
        <v>63.75</v>
      </c>
      <c r="Z268" s="6">
        <f t="shared" si="79"/>
        <v>68.999999999999986</v>
      </c>
      <c r="AA268" s="6">
        <f t="shared" si="80"/>
        <v>23.045267489711936</v>
      </c>
      <c r="AB268" s="6">
        <f t="shared" si="81"/>
        <v>12.173913043478262</v>
      </c>
      <c r="AC268" s="6">
        <f t="shared" si="82"/>
        <v>17.395753389613713</v>
      </c>
      <c r="AD268" s="6">
        <f t="shared" si="70"/>
        <v>2.7777777777777777</v>
      </c>
      <c r="AE268" s="6">
        <f t="shared" si="73"/>
        <v>4.0568740399385561</v>
      </c>
    </row>
    <row r="269" spans="1:31" x14ac:dyDescent="0.15">
      <c r="A269" s="38">
        <v>35326</v>
      </c>
      <c r="B269" s="8">
        <f t="shared" si="74"/>
        <v>1996</v>
      </c>
      <c r="C269" s="8">
        <f t="shared" si="75"/>
        <v>9</v>
      </c>
      <c r="D269" s="8">
        <f t="shared" si="76"/>
        <v>18</v>
      </c>
      <c r="E269" s="8" t="s">
        <v>32</v>
      </c>
      <c r="F269" s="8">
        <v>1</v>
      </c>
      <c r="G269">
        <v>4</v>
      </c>
      <c r="H269" s="2" t="s">
        <v>0</v>
      </c>
      <c r="I269" s="3">
        <v>5.93</v>
      </c>
      <c r="J269" s="3">
        <v>74.900000000000006</v>
      </c>
      <c r="M269" s="3">
        <v>2.2599999999999998</v>
      </c>
      <c r="N269" s="3">
        <v>18.02</v>
      </c>
      <c r="O269" s="3">
        <v>10.9</v>
      </c>
      <c r="P269" s="3">
        <v>7.33</v>
      </c>
      <c r="Q269" s="3">
        <v>1.03</v>
      </c>
      <c r="R269" s="3">
        <v>0.68</v>
      </c>
      <c r="S269" s="3">
        <v>2.98</v>
      </c>
      <c r="T269" s="3">
        <v>0.03</v>
      </c>
      <c r="U269" s="6">
        <f t="shared" si="71"/>
        <v>7.9734513274336285</v>
      </c>
      <c r="W269" s="6">
        <f t="shared" si="72"/>
        <v>63.751763046544426</v>
      </c>
      <c r="X269" s="6">
        <f t="shared" si="77"/>
        <v>290.64516129032256</v>
      </c>
      <c r="Y269" s="6">
        <f t="shared" si="78"/>
        <v>227.08333333333334</v>
      </c>
      <c r="Z269" s="6">
        <f t="shared" si="79"/>
        <v>366.5</v>
      </c>
      <c r="AA269" s="6">
        <f t="shared" si="80"/>
        <v>84.773662551440324</v>
      </c>
      <c r="AB269" s="6">
        <f t="shared" si="81"/>
        <v>29.565217391304351</v>
      </c>
      <c r="AC269" s="6">
        <f t="shared" si="82"/>
        <v>76.234331030954195</v>
      </c>
      <c r="AD269" s="6">
        <f t="shared" si="70"/>
        <v>1.6666666666666665</v>
      </c>
      <c r="AE269" s="6">
        <f t="shared" si="73"/>
        <v>4.5590137025406792</v>
      </c>
    </row>
    <row r="270" spans="1:31" x14ac:dyDescent="0.15">
      <c r="A270" s="38">
        <v>35326</v>
      </c>
      <c r="B270" s="8">
        <f t="shared" si="74"/>
        <v>1996</v>
      </c>
      <c r="C270" s="8">
        <f t="shared" si="75"/>
        <v>9</v>
      </c>
      <c r="D270" s="8">
        <f t="shared" si="76"/>
        <v>18</v>
      </c>
      <c r="E270" s="8" t="s">
        <v>32</v>
      </c>
      <c r="F270" s="8">
        <v>1</v>
      </c>
      <c r="G270">
        <v>4</v>
      </c>
      <c r="H270" s="2" t="s">
        <v>2</v>
      </c>
      <c r="I270" s="3">
        <v>5.31</v>
      </c>
      <c r="J270" s="3">
        <v>49.4</v>
      </c>
      <c r="K270" s="3">
        <v>6.5</v>
      </c>
      <c r="M270" s="3">
        <v>0.93</v>
      </c>
      <c r="N270" s="3">
        <v>8.94</v>
      </c>
      <c r="O270" s="3">
        <v>9.75</v>
      </c>
      <c r="P270" s="3">
        <v>4.84</v>
      </c>
      <c r="Q270" s="3">
        <v>1.05</v>
      </c>
      <c r="R270" s="3">
        <v>0.36</v>
      </c>
      <c r="S270" s="3">
        <v>0.78</v>
      </c>
      <c r="T270" s="3">
        <v>0</v>
      </c>
      <c r="U270" s="6">
        <f t="shared" si="71"/>
        <v>9.6129032258064502</v>
      </c>
      <c r="W270" s="6">
        <f t="shared" si="72"/>
        <v>26.234132581100141</v>
      </c>
      <c r="X270" s="6">
        <f t="shared" si="77"/>
        <v>144.19354838709677</v>
      </c>
      <c r="Y270" s="6">
        <f t="shared" si="78"/>
        <v>203.125</v>
      </c>
      <c r="Z270" s="6">
        <f t="shared" si="79"/>
        <v>242</v>
      </c>
      <c r="AA270" s="6">
        <f t="shared" si="80"/>
        <v>86.419753086419746</v>
      </c>
      <c r="AB270" s="6">
        <f t="shared" si="81"/>
        <v>15.652173913043477</v>
      </c>
      <c r="AC270" s="6">
        <f t="shared" si="82"/>
        <v>19.953952417498083</v>
      </c>
      <c r="AD270" s="6">
        <f t="shared" si="70"/>
        <v>0</v>
      </c>
      <c r="AE270" s="6">
        <f t="shared" si="73"/>
        <v>5.4964099895941727</v>
      </c>
    </row>
    <row r="271" spans="1:31" x14ac:dyDescent="0.15">
      <c r="A271" s="38">
        <v>35326</v>
      </c>
      <c r="B271" s="8">
        <f t="shared" si="74"/>
        <v>1996</v>
      </c>
      <c r="C271" s="8">
        <f t="shared" si="75"/>
        <v>9</v>
      </c>
      <c r="D271" s="8">
        <f t="shared" si="76"/>
        <v>18</v>
      </c>
      <c r="E271" s="8" t="s">
        <v>32</v>
      </c>
      <c r="F271" s="8">
        <v>1</v>
      </c>
      <c r="G271">
        <v>4</v>
      </c>
      <c r="H271" s="2" t="s">
        <v>1</v>
      </c>
      <c r="I271" s="3">
        <v>5.47</v>
      </c>
      <c r="J271" s="3">
        <v>51.3</v>
      </c>
      <c r="M271" s="3">
        <v>0.97</v>
      </c>
      <c r="N271" s="3">
        <v>9.43</v>
      </c>
      <c r="O271" s="3">
        <v>9.85</v>
      </c>
      <c r="P271" s="3">
        <v>4.95</v>
      </c>
      <c r="Q271" s="3">
        <v>1.02</v>
      </c>
      <c r="R271" s="3">
        <v>0.4</v>
      </c>
      <c r="S271" s="3">
        <v>1.1499999999999999</v>
      </c>
      <c r="T271" s="3">
        <v>0</v>
      </c>
      <c r="U271" s="6">
        <f t="shared" si="71"/>
        <v>9.7216494845360817</v>
      </c>
      <c r="W271" s="6">
        <f t="shared" si="72"/>
        <v>27.362482369534554</v>
      </c>
      <c r="X271" s="6">
        <f t="shared" si="77"/>
        <v>152.09677419354838</v>
      </c>
      <c r="Y271" s="6">
        <f t="shared" si="78"/>
        <v>205.20833333333331</v>
      </c>
      <c r="Z271" s="6">
        <f t="shared" si="79"/>
        <v>247.5</v>
      </c>
      <c r="AA271" s="6">
        <f t="shared" si="80"/>
        <v>83.950617283950621</v>
      </c>
      <c r="AB271" s="6">
        <f t="shared" si="81"/>
        <v>17.391304347826086</v>
      </c>
      <c r="AC271" s="6">
        <f t="shared" si="82"/>
        <v>29.419288820670243</v>
      </c>
      <c r="AD271" s="6">
        <f t="shared" si="70"/>
        <v>0</v>
      </c>
      <c r="AE271" s="6">
        <f t="shared" si="73"/>
        <v>5.5585882939807121</v>
      </c>
    </row>
    <row r="272" spans="1:31" x14ac:dyDescent="0.15">
      <c r="A272" s="38">
        <v>35326</v>
      </c>
      <c r="B272" s="8">
        <f t="shared" si="74"/>
        <v>1996</v>
      </c>
      <c r="C272" s="8">
        <f t="shared" si="75"/>
        <v>9</v>
      </c>
      <c r="D272" s="8">
        <f t="shared" si="76"/>
        <v>18</v>
      </c>
      <c r="E272" s="8" t="s">
        <v>30</v>
      </c>
      <c r="F272" s="8">
        <v>3</v>
      </c>
      <c r="G272">
        <v>9</v>
      </c>
      <c r="H272" s="2" t="s">
        <v>2</v>
      </c>
      <c r="I272" s="3">
        <v>5.03</v>
      </c>
      <c r="J272" s="3">
        <v>72.5</v>
      </c>
      <c r="K272" s="3">
        <v>10.9</v>
      </c>
      <c r="M272" s="3">
        <v>1.02</v>
      </c>
      <c r="N272" s="3">
        <v>25.32</v>
      </c>
      <c r="O272" s="3">
        <v>7.89</v>
      </c>
      <c r="P272" s="3">
        <v>5.16</v>
      </c>
      <c r="Q272" s="3">
        <v>1.22</v>
      </c>
      <c r="R272" s="3">
        <v>0.31</v>
      </c>
      <c r="S272" s="3">
        <v>3.18</v>
      </c>
      <c r="T272" s="3">
        <v>0.41</v>
      </c>
      <c r="U272" s="6">
        <f t="shared" si="71"/>
        <v>24.823529411764707</v>
      </c>
      <c r="W272" s="6">
        <f t="shared" si="72"/>
        <v>28.772919605077572</v>
      </c>
      <c r="X272" s="6">
        <f t="shared" si="77"/>
        <v>408.38709677419354</v>
      </c>
      <c r="Y272" s="6">
        <f t="shared" si="78"/>
        <v>164.375</v>
      </c>
      <c r="Z272" s="6">
        <f t="shared" si="79"/>
        <v>258</v>
      </c>
      <c r="AA272" s="6">
        <f t="shared" si="80"/>
        <v>100.41152263374485</v>
      </c>
      <c r="AB272" s="6">
        <f t="shared" si="81"/>
        <v>13.478260869565217</v>
      </c>
      <c r="AC272" s="6">
        <f t="shared" si="82"/>
        <v>81.35072908672295</v>
      </c>
      <c r="AD272" s="6">
        <f t="shared" si="70"/>
        <v>22.777777777777775</v>
      </c>
      <c r="AE272" s="6">
        <f t="shared" si="73"/>
        <v>14.193453510436433</v>
      </c>
    </row>
    <row r="273" spans="1:31" x14ac:dyDescent="0.15">
      <c r="A273" s="38">
        <v>35333</v>
      </c>
      <c r="B273" s="8">
        <f t="shared" si="74"/>
        <v>1996</v>
      </c>
      <c r="C273" s="8">
        <f t="shared" si="75"/>
        <v>9</v>
      </c>
      <c r="D273" s="8">
        <f t="shared" si="76"/>
        <v>25</v>
      </c>
      <c r="E273" s="8" t="s">
        <v>30</v>
      </c>
      <c r="F273" s="8">
        <v>3</v>
      </c>
      <c r="G273">
        <v>9</v>
      </c>
      <c r="H273" s="2" t="s">
        <v>1</v>
      </c>
      <c r="I273" s="3">
        <v>5.08</v>
      </c>
      <c r="J273" s="3">
        <v>54.9</v>
      </c>
      <c r="K273" s="3">
        <v>11.9</v>
      </c>
      <c r="M273" s="3">
        <v>0.88</v>
      </c>
      <c r="N273" s="11">
        <v>0</v>
      </c>
      <c r="O273" s="3">
        <v>18.149999999999999</v>
      </c>
      <c r="P273" s="3">
        <v>1.88</v>
      </c>
      <c r="Q273" s="3">
        <v>0.56000000000000005</v>
      </c>
      <c r="R273" s="3">
        <v>0.49</v>
      </c>
      <c r="S273" s="3">
        <v>7.16</v>
      </c>
      <c r="T273" s="3">
        <v>0.03</v>
      </c>
      <c r="U273" s="6">
        <f t="shared" si="71"/>
        <v>0</v>
      </c>
      <c r="W273" s="6">
        <f t="shared" si="72"/>
        <v>24.82369534555712</v>
      </c>
      <c r="X273" s="6">
        <f t="shared" si="77"/>
        <v>0</v>
      </c>
      <c r="Y273" s="6">
        <f t="shared" si="78"/>
        <v>378.125</v>
      </c>
      <c r="Z273" s="6">
        <f t="shared" si="79"/>
        <v>94</v>
      </c>
      <c r="AA273" s="6">
        <f t="shared" si="80"/>
        <v>46.090534979423872</v>
      </c>
      <c r="AB273" s="6">
        <f t="shared" si="81"/>
        <v>21.304347826086957</v>
      </c>
      <c r="AC273" s="6">
        <f t="shared" si="82"/>
        <v>183.16705039652084</v>
      </c>
      <c r="AD273" s="6">
        <f t="shared" si="70"/>
        <v>1.6666666666666665</v>
      </c>
      <c r="AE273" s="6">
        <f t="shared" si="73"/>
        <v>0</v>
      </c>
    </row>
    <row r="274" spans="1:31" x14ac:dyDescent="0.15">
      <c r="A274" s="38">
        <v>35333</v>
      </c>
      <c r="B274" s="8">
        <f t="shared" si="74"/>
        <v>1996</v>
      </c>
      <c r="C274" s="8">
        <f t="shared" si="75"/>
        <v>9</v>
      </c>
      <c r="D274" s="8">
        <f t="shared" si="76"/>
        <v>25</v>
      </c>
      <c r="E274" s="8" t="s">
        <v>30</v>
      </c>
      <c r="F274" s="8">
        <v>4</v>
      </c>
      <c r="G274">
        <v>14</v>
      </c>
      <c r="H274" s="2" t="s">
        <v>1</v>
      </c>
      <c r="M274" s="3">
        <v>6.41</v>
      </c>
      <c r="N274" s="3">
        <v>0.84</v>
      </c>
      <c r="O274" s="3">
        <v>3.34</v>
      </c>
      <c r="P274" s="3">
        <v>1.44</v>
      </c>
      <c r="Q274" s="3">
        <v>0.59</v>
      </c>
      <c r="R274" s="3">
        <v>0.7</v>
      </c>
      <c r="S274" s="3">
        <v>1.48</v>
      </c>
      <c r="T274" s="3">
        <v>0.14000000000000001</v>
      </c>
      <c r="U274" s="6">
        <f t="shared" si="71"/>
        <v>0.13104524180967239</v>
      </c>
      <c r="W274" s="6">
        <f t="shared" si="72"/>
        <v>180.81805359661493</v>
      </c>
      <c r="X274" s="6">
        <f t="shared" si="77"/>
        <v>13.548387096774194</v>
      </c>
      <c r="Y274" s="6">
        <f t="shared" si="78"/>
        <v>69.583333333333329</v>
      </c>
      <c r="Z274" s="6">
        <f t="shared" si="79"/>
        <v>72</v>
      </c>
      <c r="AA274" s="6">
        <f t="shared" si="80"/>
        <v>48.559670781893004</v>
      </c>
      <c r="AB274" s="6">
        <f t="shared" si="81"/>
        <v>30.434782608695649</v>
      </c>
      <c r="AC274" s="6">
        <f t="shared" si="82"/>
        <v>37.861345612688659</v>
      </c>
      <c r="AD274" s="6">
        <f t="shared" si="70"/>
        <v>7.7777777777777786</v>
      </c>
      <c r="AE274" s="6">
        <f t="shared" si="73"/>
        <v>7.4928287454078812E-2</v>
      </c>
    </row>
    <row r="275" spans="1:31" x14ac:dyDescent="0.15">
      <c r="A275" s="38">
        <v>35333</v>
      </c>
      <c r="B275" s="8">
        <f t="shared" si="74"/>
        <v>1996</v>
      </c>
      <c r="C275" s="8">
        <f t="shared" si="75"/>
        <v>9</v>
      </c>
      <c r="D275" s="8">
        <f t="shared" si="76"/>
        <v>25</v>
      </c>
      <c r="E275" s="8" t="s">
        <v>29</v>
      </c>
      <c r="F275" s="8">
        <v>1</v>
      </c>
      <c r="G275">
        <v>1</v>
      </c>
      <c r="H275" s="2" t="s">
        <v>0</v>
      </c>
      <c r="M275" s="3">
        <v>3.45</v>
      </c>
      <c r="N275" s="3">
        <v>1.42</v>
      </c>
      <c r="O275" s="3">
        <v>7.81</v>
      </c>
      <c r="P275" s="3">
        <v>4.42</v>
      </c>
      <c r="Q275" s="3">
        <v>0.79</v>
      </c>
      <c r="R275" s="3">
        <v>0.57999999999999996</v>
      </c>
      <c r="S275" s="3">
        <v>0.68</v>
      </c>
      <c r="T275" s="3">
        <v>0.08</v>
      </c>
      <c r="U275" s="6">
        <f t="shared" si="71"/>
        <v>0.4115942028985507</v>
      </c>
      <c r="W275" s="6">
        <f t="shared" si="72"/>
        <v>97.320169252468261</v>
      </c>
      <c r="X275" s="6">
        <f t="shared" si="77"/>
        <v>22.903225806451612</v>
      </c>
      <c r="Y275" s="6">
        <f t="shared" si="78"/>
        <v>162.70833333333331</v>
      </c>
      <c r="Z275" s="6">
        <f t="shared" si="79"/>
        <v>221</v>
      </c>
      <c r="AA275" s="6">
        <f t="shared" si="80"/>
        <v>65.020576131687235</v>
      </c>
      <c r="AB275" s="6">
        <f t="shared" si="81"/>
        <v>25.217391304347824</v>
      </c>
      <c r="AC275" s="6">
        <f t="shared" si="82"/>
        <v>17.395753389613713</v>
      </c>
      <c r="AD275" s="6">
        <f t="shared" si="70"/>
        <v>4.4444444444444446</v>
      </c>
      <c r="AE275" s="6">
        <f t="shared" si="73"/>
        <v>0.23533894343151004</v>
      </c>
    </row>
    <row r="276" spans="1:31" x14ac:dyDescent="0.15">
      <c r="A276" s="38">
        <v>35333</v>
      </c>
      <c r="B276" s="8">
        <f t="shared" si="74"/>
        <v>1996</v>
      </c>
      <c r="C276" s="8">
        <f t="shared" si="75"/>
        <v>9</v>
      </c>
      <c r="D276" s="8">
        <f t="shared" si="76"/>
        <v>25</v>
      </c>
      <c r="E276" s="8" t="s">
        <v>31</v>
      </c>
      <c r="F276" s="8">
        <v>3</v>
      </c>
      <c r="G276">
        <v>12</v>
      </c>
      <c r="H276" s="2" t="s">
        <v>0</v>
      </c>
      <c r="I276" s="3">
        <v>5.37</v>
      </c>
      <c r="J276" s="3">
        <v>24.1</v>
      </c>
      <c r="M276" s="3">
        <v>1.33</v>
      </c>
      <c r="N276" s="3">
        <v>1.55</v>
      </c>
      <c r="O276" s="3">
        <v>5.56</v>
      </c>
      <c r="P276" s="3">
        <v>0.81</v>
      </c>
      <c r="Q276" s="3">
        <v>0.57999999999999996</v>
      </c>
      <c r="R276" s="3">
        <v>0.36</v>
      </c>
      <c r="S276" s="3">
        <v>1.41</v>
      </c>
      <c r="T276" s="3">
        <v>0.05</v>
      </c>
      <c r="U276" s="6">
        <f t="shared" si="71"/>
        <v>1.1654135338345863</v>
      </c>
      <c r="W276" s="6">
        <f t="shared" si="72"/>
        <v>37.517630465444284</v>
      </c>
      <c r="X276" s="6">
        <f t="shared" si="77"/>
        <v>25</v>
      </c>
      <c r="Y276" s="6">
        <f t="shared" si="78"/>
        <v>115.83333333333333</v>
      </c>
      <c r="Z276" s="6">
        <f t="shared" si="79"/>
        <v>40.5</v>
      </c>
      <c r="AA276" s="6">
        <f t="shared" si="80"/>
        <v>47.736625514403286</v>
      </c>
      <c r="AB276" s="6">
        <f t="shared" si="81"/>
        <v>15.652173913043477</v>
      </c>
      <c r="AC276" s="6">
        <f t="shared" si="82"/>
        <v>36.070606293169604</v>
      </c>
      <c r="AD276" s="6">
        <f t="shared" si="70"/>
        <v>2.7777777777777777</v>
      </c>
      <c r="AE276" s="6">
        <f t="shared" si="73"/>
        <v>0.6663533834586467</v>
      </c>
    </row>
    <row r="277" spans="1:31" x14ac:dyDescent="0.15">
      <c r="A277" s="38">
        <v>35333</v>
      </c>
      <c r="B277" s="8">
        <f t="shared" si="74"/>
        <v>1996</v>
      </c>
      <c r="C277" s="8">
        <f t="shared" si="75"/>
        <v>9</v>
      </c>
      <c r="D277" s="8">
        <f t="shared" si="76"/>
        <v>25</v>
      </c>
      <c r="E277" s="8" t="s">
        <v>32</v>
      </c>
      <c r="F277" s="8">
        <v>2</v>
      </c>
      <c r="G277">
        <v>8</v>
      </c>
      <c r="H277" s="2" t="s">
        <v>1</v>
      </c>
      <c r="I277" s="3">
        <v>5.51</v>
      </c>
      <c r="J277" s="3">
        <v>31.5</v>
      </c>
      <c r="M277" s="3">
        <v>2.4700000000000002</v>
      </c>
      <c r="N277" s="3">
        <v>2.97</v>
      </c>
      <c r="O277" s="3">
        <v>5.7</v>
      </c>
      <c r="P277" s="3">
        <v>2.57</v>
      </c>
      <c r="Q277" s="3">
        <v>0.59</v>
      </c>
      <c r="R277" s="3">
        <v>0.59</v>
      </c>
      <c r="S277" s="3">
        <v>0.81</v>
      </c>
      <c r="T277" s="3">
        <v>0.03</v>
      </c>
      <c r="U277" s="6">
        <f t="shared" si="71"/>
        <v>1.2024291497975708</v>
      </c>
      <c r="W277" s="6">
        <f t="shared" si="72"/>
        <v>69.675599435825106</v>
      </c>
      <c r="X277" s="6">
        <f t="shared" si="77"/>
        <v>47.903225806451616</v>
      </c>
      <c r="Y277" s="6">
        <f t="shared" si="78"/>
        <v>118.75000000000001</v>
      </c>
      <c r="Z277" s="6">
        <f t="shared" si="79"/>
        <v>128.5</v>
      </c>
      <c r="AA277" s="6">
        <f t="shared" si="80"/>
        <v>48.559670781893004</v>
      </c>
      <c r="AB277" s="6">
        <f t="shared" si="81"/>
        <v>25.652173913043477</v>
      </c>
      <c r="AC277" s="6">
        <f t="shared" si="82"/>
        <v>20.721412125863392</v>
      </c>
      <c r="AD277" s="6">
        <f t="shared" si="70"/>
        <v>1.6666666666666665</v>
      </c>
      <c r="AE277" s="6">
        <f t="shared" si="73"/>
        <v>0.68751795742457888</v>
      </c>
    </row>
    <row r="278" spans="1:31" x14ac:dyDescent="0.15">
      <c r="A278" s="38">
        <v>35333</v>
      </c>
      <c r="B278" s="8">
        <f t="shared" si="74"/>
        <v>1996</v>
      </c>
      <c r="C278" s="8">
        <f t="shared" si="75"/>
        <v>9</v>
      </c>
      <c r="D278" s="8">
        <f t="shared" si="76"/>
        <v>25</v>
      </c>
      <c r="E278" s="8" t="s">
        <v>31</v>
      </c>
      <c r="F278" s="8">
        <v>3</v>
      </c>
      <c r="G278">
        <v>12</v>
      </c>
      <c r="H278" s="2" t="s">
        <v>2</v>
      </c>
      <c r="I278" s="3">
        <v>5.18</v>
      </c>
      <c r="J278" s="3">
        <v>30.1</v>
      </c>
      <c r="K278" s="3">
        <v>7.8</v>
      </c>
      <c r="M278" s="3">
        <v>2.29</v>
      </c>
      <c r="N278" s="3">
        <v>2.79</v>
      </c>
      <c r="O278" s="3">
        <v>5.4</v>
      </c>
      <c r="P278" s="3">
        <v>1.44</v>
      </c>
      <c r="Q278" s="3">
        <v>0.47</v>
      </c>
      <c r="R278" s="3">
        <v>0.52</v>
      </c>
      <c r="S278" s="3">
        <v>1.63</v>
      </c>
      <c r="T278" s="3">
        <v>0.03</v>
      </c>
      <c r="U278" s="6">
        <f t="shared" si="71"/>
        <v>1.2183406113537119</v>
      </c>
      <c r="W278" s="6">
        <f t="shared" si="72"/>
        <v>64.598025387870237</v>
      </c>
      <c r="X278" s="6">
        <f t="shared" si="77"/>
        <v>45</v>
      </c>
      <c r="Y278" s="6">
        <f t="shared" si="78"/>
        <v>112.5</v>
      </c>
      <c r="Z278" s="6">
        <f t="shared" si="79"/>
        <v>72</v>
      </c>
      <c r="AA278" s="6">
        <f t="shared" si="80"/>
        <v>38.68312757201646</v>
      </c>
      <c r="AB278" s="6">
        <f t="shared" si="81"/>
        <v>22.608695652173914</v>
      </c>
      <c r="AC278" s="6">
        <f t="shared" si="82"/>
        <v>41.698644154515215</v>
      </c>
      <c r="AD278" s="6">
        <f t="shared" si="70"/>
        <v>1.6666666666666665</v>
      </c>
      <c r="AE278" s="6">
        <f t="shared" si="73"/>
        <v>0.69661572052401755</v>
      </c>
    </row>
    <row r="279" spans="1:31" x14ac:dyDescent="0.15">
      <c r="A279" s="38">
        <v>35333</v>
      </c>
      <c r="B279" s="8">
        <f t="shared" si="74"/>
        <v>1996</v>
      </c>
      <c r="C279" s="8">
        <f t="shared" si="75"/>
        <v>9</v>
      </c>
      <c r="D279" s="8">
        <f t="shared" si="76"/>
        <v>25</v>
      </c>
      <c r="E279" s="8" t="s">
        <v>30</v>
      </c>
      <c r="F279" s="8">
        <v>4</v>
      </c>
      <c r="G279">
        <v>14</v>
      </c>
      <c r="H279" s="2" t="s">
        <v>2</v>
      </c>
      <c r="I279" s="3">
        <v>5.62</v>
      </c>
      <c r="J279" s="3">
        <v>31.2</v>
      </c>
      <c r="K279" s="3">
        <v>6.3</v>
      </c>
      <c r="M279" s="3">
        <v>2.27</v>
      </c>
      <c r="N279" s="3">
        <v>2.83</v>
      </c>
      <c r="O279" s="3">
        <v>5.77</v>
      </c>
      <c r="P279" s="3">
        <v>2.19</v>
      </c>
      <c r="Q279" s="3">
        <v>0.7</v>
      </c>
      <c r="R279" s="3">
        <v>0.41</v>
      </c>
      <c r="S279" s="3">
        <v>1.18</v>
      </c>
      <c r="T279" s="3">
        <v>0.03</v>
      </c>
      <c r="U279" s="6">
        <f t="shared" si="71"/>
        <v>1.2466960352422907</v>
      </c>
      <c r="W279" s="6">
        <f t="shared" si="72"/>
        <v>64.03385049365302</v>
      </c>
      <c r="X279" s="6">
        <f t="shared" si="77"/>
        <v>45.645161290322584</v>
      </c>
      <c r="Y279" s="6">
        <f t="shared" si="78"/>
        <v>120.20833333333331</v>
      </c>
      <c r="Z279" s="6">
        <f t="shared" si="79"/>
        <v>109.5</v>
      </c>
      <c r="AA279" s="6">
        <f t="shared" si="80"/>
        <v>57.613168724279831</v>
      </c>
      <c r="AB279" s="6">
        <f t="shared" si="81"/>
        <v>17.826086956521738</v>
      </c>
      <c r="AC279" s="6">
        <f t="shared" si="82"/>
        <v>30.186748529035555</v>
      </c>
      <c r="AD279" s="6">
        <f t="shared" si="70"/>
        <v>1.6666666666666665</v>
      </c>
      <c r="AE279" s="6">
        <f t="shared" si="73"/>
        <v>0.71282862015063253</v>
      </c>
    </row>
    <row r="280" spans="1:31" x14ac:dyDescent="0.15">
      <c r="A280" s="38">
        <v>35333</v>
      </c>
      <c r="B280" s="8">
        <f t="shared" si="74"/>
        <v>1996</v>
      </c>
      <c r="C280" s="8">
        <f t="shared" si="75"/>
        <v>9</v>
      </c>
      <c r="D280" s="8">
        <f t="shared" si="76"/>
        <v>25</v>
      </c>
      <c r="E280" s="8" t="s">
        <v>31</v>
      </c>
      <c r="F280" s="8">
        <v>3</v>
      </c>
      <c r="G280">
        <v>12</v>
      </c>
      <c r="H280" s="2" t="s">
        <v>1</v>
      </c>
      <c r="M280" s="3">
        <v>1.42</v>
      </c>
      <c r="N280" s="3">
        <v>1.95</v>
      </c>
      <c r="O280" s="3">
        <v>4.17</v>
      </c>
      <c r="P280" s="3">
        <v>1.31</v>
      </c>
      <c r="Q280" s="3">
        <v>0.5</v>
      </c>
      <c r="R280" s="3">
        <v>0.56000000000000005</v>
      </c>
      <c r="S280" s="3">
        <v>0.56999999999999995</v>
      </c>
      <c r="T280" s="3">
        <v>0.05</v>
      </c>
      <c r="U280" s="6">
        <f t="shared" ref="U280:U311" si="83">(N280/M280)</f>
        <v>1.3732394366197183</v>
      </c>
      <c r="W280" s="6">
        <f t="shared" ref="W280:W311" si="84">(M280/35.45)*1000</f>
        <v>40.056417489421719</v>
      </c>
      <c r="X280" s="6">
        <f t="shared" si="77"/>
        <v>31.451612903225804</v>
      </c>
      <c r="Y280" s="6">
        <f t="shared" si="78"/>
        <v>86.875</v>
      </c>
      <c r="Z280" s="6">
        <f t="shared" si="79"/>
        <v>65.5</v>
      </c>
      <c r="AA280" s="6">
        <f t="shared" si="80"/>
        <v>41.152263374485599</v>
      </c>
      <c r="AB280" s="6">
        <f t="shared" si="81"/>
        <v>24.347826086956523</v>
      </c>
      <c r="AC280" s="6">
        <f t="shared" si="82"/>
        <v>14.581734458940904</v>
      </c>
      <c r="AD280" s="6">
        <f t="shared" si="70"/>
        <v>2.7777777777777777</v>
      </c>
      <c r="AE280" s="6">
        <f t="shared" ref="AE280:AE311" si="85">(X280/W280)</f>
        <v>0.78518287142208087</v>
      </c>
    </row>
    <row r="281" spans="1:31" x14ac:dyDescent="0.15">
      <c r="A281" s="38">
        <v>35333</v>
      </c>
      <c r="B281" s="8">
        <f t="shared" si="74"/>
        <v>1996</v>
      </c>
      <c r="C281" s="8">
        <f t="shared" si="75"/>
        <v>9</v>
      </c>
      <c r="D281" s="8">
        <f t="shared" si="76"/>
        <v>25</v>
      </c>
      <c r="E281" s="8" t="s">
        <v>31</v>
      </c>
      <c r="F281" s="8">
        <v>1</v>
      </c>
      <c r="G281">
        <v>3</v>
      </c>
      <c r="H281" s="2" t="s">
        <v>0</v>
      </c>
      <c r="M281" s="3">
        <v>3.14</v>
      </c>
      <c r="N281" s="3">
        <v>5</v>
      </c>
      <c r="O281" s="3">
        <v>5.55</v>
      </c>
      <c r="P281" s="3">
        <v>2.73</v>
      </c>
      <c r="Q281" s="3">
        <v>0.56999999999999995</v>
      </c>
      <c r="R281" s="3">
        <v>0.51</v>
      </c>
      <c r="S281" s="3">
        <v>2.06</v>
      </c>
      <c r="T281" s="3">
        <v>0.08</v>
      </c>
      <c r="U281" s="6">
        <f t="shared" si="83"/>
        <v>1.592356687898089</v>
      </c>
      <c r="W281" s="6">
        <f t="shared" si="84"/>
        <v>88.575458392101538</v>
      </c>
      <c r="X281" s="6">
        <f t="shared" si="77"/>
        <v>80.645161290322577</v>
      </c>
      <c r="Y281" s="6">
        <f t="shared" si="78"/>
        <v>115.62499999999999</v>
      </c>
      <c r="Z281" s="6">
        <f t="shared" si="79"/>
        <v>136.5</v>
      </c>
      <c r="AA281" s="6">
        <f t="shared" si="80"/>
        <v>46.913580246913575</v>
      </c>
      <c r="AB281" s="6">
        <f t="shared" si="81"/>
        <v>22.173913043478262</v>
      </c>
      <c r="AC281" s="6">
        <f t="shared" si="82"/>
        <v>52.698899974418005</v>
      </c>
      <c r="AD281" s="6">
        <f t="shared" si="70"/>
        <v>4.4444444444444446</v>
      </c>
      <c r="AE281" s="6">
        <f t="shared" si="85"/>
        <v>0.91046846106431079</v>
      </c>
    </row>
    <row r="282" spans="1:31" x14ac:dyDescent="0.15">
      <c r="A282" s="38">
        <v>35333</v>
      </c>
      <c r="B282" s="8">
        <f t="shared" si="74"/>
        <v>1996</v>
      </c>
      <c r="C282" s="8">
        <f t="shared" si="75"/>
        <v>9</v>
      </c>
      <c r="D282" s="8">
        <f t="shared" si="76"/>
        <v>25</v>
      </c>
      <c r="E282" s="8" t="s">
        <v>32</v>
      </c>
      <c r="F282" s="8">
        <v>2</v>
      </c>
      <c r="G282">
        <v>8</v>
      </c>
      <c r="H282" s="2" t="s">
        <v>0</v>
      </c>
      <c r="I282" s="3">
        <v>4.57</v>
      </c>
      <c r="J282" s="3">
        <v>40.700000000000003</v>
      </c>
      <c r="M282" s="3">
        <v>1.1599999999999999</v>
      </c>
      <c r="N282" s="3">
        <v>2.4300000000000002</v>
      </c>
      <c r="O282" s="3">
        <v>11.73</v>
      </c>
      <c r="P282" s="3">
        <v>1.51</v>
      </c>
      <c r="Q282" s="3">
        <v>0.51</v>
      </c>
      <c r="R282" s="3">
        <v>0.49</v>
      </c>
      <c r="S282" s="3">
        <v>0.78</v>
      </c>
      <c r="T282" s="3">
        <v>0.01</v>
      </c>
      <c r="U282" s="6">
        <f t="shared" si="83"/>
        <v>2.0948275862068968</v>
      </c>
      <c r="W282" s="6">
        <f t="shared" si="84"/>
        <v>32.722143864598017</v>
      </c>
      <c r="X282" s="6">
        <f t="shared" si="77"/>
        <v>39.193548387096783</v>
      </c>
      <c r="Y282" s="6">
        <f t="shared" si="78"/>
        <v>244.375</v>
      </c>
      <c r="Z282" s="6">
        <f t="shared" si="79"/>
        <v>75.5</v>
      </c>
      <c r="AA282" s="6">
        <f t="shared" si="80"/>
        <v>41.97530864197531</v>
      </c>
      <c r="AB282" s="6">
        <f t="shared" si="81"/>
        <v>21.304347826086957</v>
      </c>
      <c r="AC282" s="6">
        <f t="shared" si="82"/>
        <v>19.953952417498083</v>
      </c>
      <c r="AD282" s="6">
        <f t="shared" si="70"/>
        <v>0.55555555555555558</v>
      </c>
      <c r="AE282" s="6">
        <f t="shared" si="85"/>
        <v>1.1977683537263633</v>
      </c>
    </row>
    <row r="283" spans="1:31" x14ac:dyDescent="0.15">
      <c r="A283" s="38">
        <v>35333</v>
      </c>
      <c r="B283" s="8">
        <f t="shared" si="74"/>
        <v>1996</v>
      </c>
      <c r="C283" s="8">
        <f t="shared" si="75"/>
        <v>9</v>
      </c>
      <c r="D283" s="8">
        <f t="shared" si="76"/>
        <v>25</v>
      </c>
      <c r="E283" s="8" t="s">
        <v>32</v>
      </c>
      <c r="F283" s="8">
        <v>3</v>
      </c>
      <c r="G283">
        <v>11</v>
      </c>
      <c r="H283" s="2" t="s">
        <v>0</v>
      </c>
      <c r="M283" s="3">
        <v>1.61</v>
      </c>
      <c r="N283" s="3">
        <v>6.42</v>
      </c>
      <c r="O283" s="3">
        <v>6.15</v>
      </c>
      <c r="P283" s="3">
        <v>1.73</v>
      </c>
      <c r="Q283" s="3">
        <v>0.45</v>
      </c>
      <c r="R283" s="3">
        <v>0.42</v>
      </c>
      <c r="S283" s="3">
        <v>1.03</v>
      </c>
      <c r="T283" s="3">
        <v>0.06</v>
      </c>
      <c r="U283" s="6">
        <f t="shared" si="83"/>
        <v>3.9875776397515525</v>
      </c>
      <c r="W283" s="6">
        <f t="shared" si="84"/>
        <v>45.416078984485189</v>
      </c>
      <c r="X283" s="6">
        <f t="shared" si="77"/>
        <v>103.54838709677419</v>
      </c>
      <c r="Y283" s="6">
        <f t="shared" si="78"/>
        <v>128.12500000000003</v>
      </c>
      <c r="Z283" s="6">
        <f t="shared" si="79"/>
        <v>86.5</v>
      </c>
      <c r="AA283" s="6">
        <f t="shared" si="80"/>
        <v>37.037037037037038</v>
      </c>
      <c r="AB283" s="6">
        <f t="shared" si="81"/>
        <v>18.260869565217391</v>
      </c>
      <c r="AC283" s="6">
        <f t="shared" si="82"/>
        <v>26.349449987209002</v>
      </c>
      <c r="AD283" s="6">
        <f t="shared" ref="AD283:AD346" si="86">(T283/18)*1000</f>
        <v>3.333333333333333</v>
      </c>
      <c r="AE283" s="6">
        <f t="shared" si="85"/>
        <v>2.2799939891805248</v>
      </c>
    </row>
    <row r="284" spans="1:31" x14ac:dyDescent="0.15">
      <c r="A284" s="38">
        <v>35333</v>
      </c>
      <c r="B284" s="8">
        <f t="shared" si="74"/>
        <v>1996</v>
      </c>
      <c r="C284" s="8">
        <f t="shared" si="75"/>
        <v>9</v>
      </c>
      <c r="D284" s="8">
        <f t="shared" si="76"/>
        <v>25</v>
      </c>
      <c r="E284" s="8" t="s">
        <v>31</v>
      </c>
      <c r="F284" s="8">
        <v>1</v>
      </c>
      <c r="G284">
        <v>3</v>
      </c>
      <c r="H284" s="2" t="s">
        <v>1</v>
      </c>
      <c r="I284" s="3">
        <v>5.32</v>
      </c>
      <c r="J284" s="3">
        <v>29.8</v>
      </c>
      <c r="M284" s="3">
        <v>1.53</v>
      </c>
      <c r="N284" s="3">
        <v>6.55</v>
      </c>
      <c r="O284" s="3">
        <v>3.58</v>
      </c>
      <c r="P284" s="3">
        <v>1.94</v>
      </c>
      <c r="Q284" s="3">
        <v>0.56999999999999995</v>
      </c>
      <c r="R284" s="3">
        <v>0.5</v>
      </c>
      <c r="S284" s="3">
        <v>1.18</v>
      </c>
      <c r="T284" s="3">
        <v>0.03</v>
      </c>
      <c r="U284" s="6">
        <f t="shared" si="83"/>
        <v>4.2810457516339868</v>
      </c>
      <c r="W284" s="6">
        <f t="shared" si="84"/>
        <v>43.159379407616356</v>
      </c>
      <c r="X284" s="6">
        <f t="shared" si="77"/>
        <v>105.64516129032258</v>
      </c>
      <c r="Y284" s="6">
        <f t="shared" si="78"/>
        <v>74.583333333333329</v>
      </c>
      <c r="Z284" s="6">
        <f t="shared" si="79"/>
        <v>97</v>
      </c>
      <c r="AA284" s="6">
        <f t="shared" si="80"/>
        <v>46.913580246913575</v>
      </c>
      <c r="AB284" s="6">
        <f t="shared" si="81"/>
        <v>21.739130434782609</v>
      </c>
      <c r="AC284" s="6">
        <f t="shared" si="82"/>
        <v>30.186748529035555</v>
      </c>
      <c r="AD284" s="6">
        <f t="shared" si="86"/>
        <v>1.6666666666666665</v>
      </c>
      <c r="AE284" s="6">
        <f t="shared" si="85"/>
        <v>2.4477914821842717</v>
      </c>
    </row>
    <row r="285" spans="1:31" x14ac:dyDescent="0.15">
      <c r="A285" s="38">
        <v>35333</v>
      </c>
      <c r="B285" s="8">
        <f t="shared" si="74"/>
        <v>1996</v>
      </c>
      <c r="C285" s="8">
        <f t="shared" si="75"/>
        <v>9</v>
      </c>
      <c r="D285" s="8">
        <f t="shared" si="76"/>
        <v>25</v>
      </c>
      <c r="E285" s="8" t="s">
        <v>29</v>
      </c>
      <c r="F285" s="8">
        <v>2</v>
      </c>
      <c r="G285">
        <v>6</v>
      </c>
      <c r="H285" s="2" t="s">
        <v>2</v>
      </c>
      <c r="I285" s="3">
        <v>5.48</v>
      </c>
      <c r="J285" s="3">
        <v>49.1</v>
      </c>
      <c r="M285" s="3">
        <v>1.35</v>
      </c>
      <c r="N285" s="3">
        <v>6.02</v>
      </c>
      <c r="O285" s="3">
        <v>11.26</v>
      </c>
      <c r="P285" s="3">
        <v>3.18</v>
      </c>
      <c r="Q285" s="3">
        <v>0.71</v>
      </c>
      <c r="R285" s="3">
        <v>0.33</v>
      </c>
      <c r="S285" s="3">
        <v>3.66</v>
      </c>
      <c r="T285" s="3">
        <v>0.01</v>
      </c>
      <c r="U285" s="6">
        <f t="shared" si="83"/>
        <v>4.4592592592592588</v>
      </c>
      <c r="W285" s="6">
        <f t="shared" si="84"/>
        <v>38.081805359661494</v>
      </c>
      <c r="X285" s="6">
        <f t="shared" si="77"/>
        <v>97.096774193548384</v>
      </c>
      <c r="Y285" s="6">
        <f t="shared" si="78"/>
        <v>234.58333333333334</v>
      </c>
      <c r="Z285" s="6">
        <f t="shared" si="79"/>
        <v>159</v>
      </c>
      <c r="AA285" s="6">
        <f t="shared" si="80"/>
        <v>58.436213991769542</v>
      </c>
      <c r="AB285" s="6">
        <f t="shared" si="81"/>
        <v>14.347826086956523</v>
      </c>
      <c r="AC285" s="6">
        <f t="shared" si="82"/>
        <v>93.630084420567911</v>
      </c>
      <c r="AD285" s="6">
        <f t="shared" si="86"/>
        <v>0.55555555555555558</v>
      </c>
      <c r="AE285" s="6">
        <f t="shared" si="85"/>
        <v>2.5496893667861409</v>
      </c>
    </row>
    <row r="286" spans="1:31" x14ac:dyDescent="0.15">
      <c r="A286" s="38">
        <v>35333</v>
      </c>
      <c r="B286" s="8">
        <f t="shared" si="74"/>
        <v>1996</v>
      </c>
      <c r="C286" s="8">
        <f t="shared" si="75"/>
        <v>9</v>
      </c>
      <c r="D286" s="8">
        <f t="shared" si="76"/>
        <v>25</v>
      </c>
      <c r="E286" s="8" t="s">
        <v>32</v>
      </c>
      <c r="F286" s="8">
        <v>2</v>
      </c>
      <c r="G286">
        <v>8</v>
      </c>
      <c r="H286" s="2" t="s">
        <v>2</v>
      </c>
      <c r="I286" s="3">
        <v>4.9400000000000004</v>
      </c>
      <c r="J286" s="3">
        <v>33.799999999999997</v>
      </c>
      <c r="K286" s="3">
        <v>9</v>
      </c>
      <c r="M286" s="3">
        <v>0.5</v>
      </c>
      <c r="N286" s="3">
        <v>2.61</v>
      </c>
      <c r="O286" s="3">
        <v>9.3699999999999992</v>
      </c>
      <c r="P286" s="3">
        <v>2.96</v>
      </c>
      <c r="Q286" s="3">
        <v>0.47</v>
      </c>
      <c r="R286" s="3">
        <v>0.44</v>
      </c>
      <c r="S286" s="3">
        <v>0.57999999999999996</v>
      </c>
      <c r="T286" s="3">
        <v>0</v>
      </c>
      <c r="U286" s="6">
        <f t="shared" si="83"/>
        <v>5.22</v>
      </c>
      <c r="W286" s="6">
        <f t="shared" si="84"/>
        <v>14.104372355430183</v>
      </c>
      <c r="X286" s="6">
        <f t="shared" si="77"/>
        <v>42.096774193548384</v>
      </c>
      <c r="Y286" s="6">
        <f t="shared" si="78"/>
        <v>195.20833333333331</v>
      </c>
      <c r="Z286" s="6">
        <f t="shared" si="79"/>
        <v>148</v>
      </c>
      <c r="AA286" s="6">
        <f t="shared" si="80"/>
        <v>38.68312757201646</v>
      </c>
      <c r="AB286" s="6">
        <f t="shared" si="81"/>
        <v>19.130434782608695</v>
      </c>
      <c r="AC286" s="6">
        <f t="shared" si="82"/>
        <v>14.837554361729341</v>
      </c>
      <c r="AD286" s="6">
        <f t="shared" si="86"/>
        <v>0</v>
      </c>
      <c r="AE286" s="6">
        <f t="shared" si="85"/>
        <v>2.9846612903225807</v>
      </c>
    </row>
    <row r="287" spans="1:31" x14ac:dyDescent="0.15">
      <c r="A287" s="38">
        <v>35333</v>
      </c>
      <c r="B287" s="8">
        <f t="shared" si="74"/>
        <v>1996</v>
      </c>
      <c r="C287" s="8">
        <f t="shared" si="75"/>
        <v>9</v>
      </c>
      <c r="D287" s="8">
        <f t="shared" si="76"/>
        <v>25</v>
      </c>
      <c r="E287" s="8" t="s">
        <v>29</v>
      </c>
      <c r="F287" s="8">
        <v>1</v>
      </c>
      <c r="G287">
        <v>1</v>
      </c>
      <c r="H287" s="2" t="s">
        <v>1</v>
      </c>
      <c r="M287" s="3">
        <v>1.96</v>
      </c>
      <c r="N287" s="3">
        <v>12.35</v>
      </c>
      <c r="O287" s="3">
        <v>5.85</v>
      </c>
      <c r="P287" s="3">
        <v>3.24</v>
      </c>
      <c r="Q287" s="3">
        <v>0.55000000000000004</v>
      </c>
      <c r="R287" s="3">
        <v>0.54</v>
      </c>
      <c r="S287" s="3">
        <v>2.7</v>
      </c>
      <c r="T287" s="3">
        <v>0.09</v>
      </c>
      <c r="U287" s="6">
        <f t="shared" si="83"/>
        <v>6.3010204081632653</v>
      </c>
      <c r="W287" s="6">
        <f t="shared" si="84"/>
        <v>55.289139633286311</v>
      </c>
      <c r="X287" s="6">
        <f t="shared" si="77"/>
        <v>199.19354838709677</v>
      </c>
      <c r="Y287" s="6">
        <f t="shared" si="78"/>
        <v>121.875</v>
      </c>
      <c r="Z287" s="6">
        <f t="shared" si="79"/>
        <v>162</v>
      </c>
      <c r="AA287" s="6">
        <f t="shared" si="80"/>
        <v>45.267489711934161</v>
      </c>
      <c r="AB287" s="6">
        <f t="shared" si="81"/>
        <v>23.478260869565219</v>
      </c>
      <c r="AC287" s="6">
        <f t="shared" si="82"/>
        <v>69.071373752877975</v>
      </c>
      <c r="AD287" s="6">
        <f t="shared" si="86"/>
        <v>5</v>
      </c>
      <c r="AE287" s="6">
        <f t="shared" si="85"/>
        <v>3.6027608624094802</v>
      </c>
    </row>
    <row r="288" spans="1:31" x14ac:dyDescent="0.15">
      <c r="A288" s="38">
        <v>35333</v>
      </c>
      <c r="B288" s="8">
        <f t="shared" si="74"/>
        <v>1996</v>
      </c>
      <c r="C288" s="8">
        <f t="shared" si="75"/>
        <v>9</v>
      </c>
      <c r="D288" s="8">
        <f t="shared" si="76"/>
        <v>25</v>
      </c>
      <c r="E288" s="8" t="s">
        <v>32</v>
      </c>
      <c r="F288" s="8">
        <v>1</v>
      </c>
      <c r="G288">
        <v>4</v>
      </c>
      <c r="H288" s="2" t="s">
        <v>1</v>
      </c>
      <c r="I288" s="3">
        <v>5.38</v>
      </c>
      <c r="J288" s="3">
        <v>45.9</v>
      </c>
      <c r="K288" s="3">
        <v>14.1</v>
      </c>
      <c r="M288" s="3">
        <v>0.57999999999999996</v>
      </c>
      <c r="N288" s="3">
        <v>4.38</v>
      </c>
      <c r="O288" s="3">
        <v>11.89</v>
      </c>
      <c r="P288" s="3">
        <v>4.7699999999999996</v>
      </c>
      <c r="Q288" s="3">
        <v>0.92</v>
      </c>
      <c r="R288" s="3">
        <v>0.34</v>
      </c>
      <c r="S288" s="3">
        <v>1.01</v>
      </c>
      <c r="T288" s="3">
        <v>0</v>
      </c>
      <c r="U288" s="6">
        <f t="shared" si="83"/>
        <v>7.5517241379310347</v>
      </c>
      <c r="W288" s="6">
        <f t="shared" si="84"/>
        <v>16.361071932299009</v>
      </c>
      <c r="X288" s="6">
        <f t="shared" si="77"/>
        <v>70.645161290322577</v>
      </c>
      <c r="Y288" s="6">
        <f t="shared" si="78"/>
        <v>247.70833333333334</v>
      </c>
      <c r="Z288" s="6">
        <f t="shared" si="79"/>
        <v>238.5</v>
      </c>
      <c r="AA288" s="6">
        <f t="shared" si="80"/>
        <v>75.720164609053498</v>
      </c>
      <c r="AB288" s="6">
        <f t="shared" si="81"/>
        <v>14.782608695652176</v>
      </c>
      <c r="AC288" s="6">
        <f t="shared" si="82"/>
        <v>25.837810181632129</v>
      </c>
      <c r="AD288" s="6">
        <f t="shared" si="86"/>
        <v>0</v>
      </c>
      <c r="AE288" s="6">
        <f t="shared" si="85"/>
        <v>4.3178809788654071</v>
      </c>
    </row>
    <row r="289" spans="1:31" x14ac:dyDescent="0.15">
      <c r="A289" s="38">
        <v>35333</v>
      </c>
      <c r="B289" s="8">
        <f t="shared" si="74"/>
        <v>1996</v>
      </c>
      <c r="C289" s="8">
        <f t="shared" si="75"/>
        <v>9</v>
      </c>
      <c r="D289" s="8">
        <f t="shared" si="76"/>
        <v>25</v>
      </c>
      <c r="E289" s="8" t="s">
        <v>32</v>
      </c>
      <c r="F289" s="8">
        <v>3</v>
      </c>
      <c r="G289">
        <v>11</v>
      </c>
      <c r="H289" s="2" t="s">
        <v>2</v>
      </c>
      <c r="I289" s="3">
        <v>5.13</v>
      </c>
      <c r="J289" s="3">
        <v>21.4</v>
      </c>
      <c r="K289" s="3">
        <v>6.8</v>
      </c>
      <c r="M289" s="3">
        <v>0.55000000000000004</v>
      </c>
      <c r="N289" s="3">
        <v>4.25</v>
      </c>
      <c r="O289" s="3">
        <v>3.02</v>
      </c>
      <c r="P289" s="3">
        <v>1.42</v>
      </c>
      <c r="Q289" s="3">
        <v>0.3</v>
      </c>
      <c r="R289" s="3">
        <v>0.24</v>
      </c>
      <c r="S289" s="3">
        <v>0.62</v>
      </c>
      <c r="T289" s="3">
        <v>0.05</v>
      </c>
      <c r="U289" s="6">
        <f t="shared" si="83"/>
        <v>7.7272727272727266</v>
      </c>
      <c r="W289" s="6">
        <f t="shared" si="84"/>
        <v>15.514809590973202</v>
      </c>
      <c r="X289" s="6">
        <f t="shared" si="77"/>
        <v>68.548387096774192</v>
      </c>
      <c r="Y289" s="6">
        <f t="shared" si="78"/>
        <v>62.916666666666664</v>
      </c>
      <c r="Z289" s="6">
        <f t="shared" si="79"/>
        <v>71</v>
      </c>
      <c r="AA289" s="6">
        <f t="shared" si="80"/>
        <v>24.691358024691358</v>
      </c>
      <c r="AB289" s="6">
        <f t="shared" si="81"/>
        <v>10.434782608695651</v>
      </c>
      <c r="AC289" s="6">
        <f t="shared" si="82"/>
        <v>15.860833972883087</v>
      </c>
      <c r="AD289" s="6">
        <f t="shared" si="86"/>
        <v>2.7777777777777777</v>
      </c>
      <c r="AE289" s="6">
        <f t="shared" si="85"/>
        <v>4.4182551319648091</v>
      </c>
    </row>
    <row r="290" spans="1:31" x14ac:dyDescent="0.15">
      <c r="A290" s="38">
        <v>35333</v>
      </c>
      <c r="B290" s="8">
        <f t="shared" si="74"/>
        <v>1996</v>
      </c>
      <c r="C290" s="8">
        <f t="shared" si="75"/>
        <v>9</v>
      </c>
      <c r="D290" s="8">
        <f t="shared" si="76"/>
        <v>25</v>
      </c>
      <c r="E290" s="8" t="s">
        <v>32</v>
      </c>
      <c r="F290" s="8">
        <v>1</v>
      </c>
      <c r="G290">
        <v>4</v>
      </c>
      <c r="H290" s="2" t="s">
        <v>2</v>
      </c>
      <c r="I290" s="3">
        <v>5.55</v>
      </c>
      <c r="J290" s="3">
        <v>49.7</v>
      </c>
      <c r="M290" s="3">
        <v>0.99</v>
      </c>
      <c r="N290" s="3">
        <v>7.79</v>
      </c>
      <c r="O290" s="3">
        <v>10.49</v>
      </c>
      <c r="P290" s="3">
        <v>4.84</v>
      </c>
      <c r="Q290" s="3">
        <v>1.06</v>
      </c>
      <c r="R290" s="3">
        <v>0.36</v>
      </c>
      <c r="S290" s="3">
        <v>0.73</v>
      </c>
      <c r="T290" s="3">
        <v>0.03</v>
      </c>
      <c r="U290" s="6">
        <f t="shared" si="83"/>
        <v>7.8686868686868685</v>
      </c>
      <c r="W290" s="6">
        <f t="shared" si="84"/>
        <v>27.92665726375176</v>
      </c>
      <c r="X290" s="6">
        <f t="shared" si="77"/>
        <v>125.64516129032258</v>
      </c>
      <c r="Y290" s="6">
        <f t="shared" si="78"/>
        <v>218.54166666666666</v>
      </c>
      <c r="Z290" s="6">
        <f t="shared" si="79"/>
        <v>242</v>
      </c>
      <c r="AA290" s="6">
        <f t="shared" si="80"/>
        <v>87.242798353909464</v>
      </c>
      <c r="AB290" s="6">
        <f t="shared" si="81"/>
        <v>15.652173913043477</v>
      </c>
      <c r="AC290" s="6">
        <f t="shared" si="82"/>
        <v>18.674852903555895</v>
      </c>
      <c r="AD290" s="6">
        <f t="shared" si="86"/>
        <v>1.6666666666666665</v>
      </c>
      <c r="AE290" s="6">
        <f t="shared" si="85"/>
        <v>4.4991120886282179</v>
      </c>
    </row>
    <row r="291" spans="1:31" x14ac:dyDescent="0.15">
      <c r="A291" s="38">
        <v>35333</v>
      </c>
      <c r="B291" s="8">
        <f t="shared" si="74"/>
        <v>1996</v>
      </c>
      <c r="C291" s="8">
        <f t="shared" si="75"/>
        <v>9</v>
      </c>
      <c r="D291" s="8">
        <f t="shared" si="76"/>
        <v>25</v>
      </c>
      <c r="E291" s="8" t="s">
        <v>32</v>
      </c>
      <c r="F291" s="8">
        <v>1</v>
      </c>
      <c r="G291">
        <v>4</v>
      </c>
      <c r="H291" s="2" t="s">
        <v>0</v>
      </c>
      <c r="I291" s="3">
        <v>5.92</v>
      </c>
      <c r="J291" s="3">
        <v>71.3</v>
      </c>
      <c r="M291" s="3">
        <v>1.92</v>
      </c>
      <c r="N291" s="3">
        <v>15.54</v>
      </c>
      <c r="O291" s="3">
        <v>10.72</v>
      </c>
      <c r="P291" s="3">
        <v>7.22</v>
      </c>
      <c r="Q291" s="3">
        <v>1.02</v>
      </c>
      <c r="R291" s="3">
        <v>0.64</v>
      </c>
      <c r="S291" s="3">
        <v>2.96</v>
      </c>
      <c r="T291" s="3">
        <v>0.03</v>
      </c>
      <c r="U291" s="6">
        <f t="shared" si="83"/>
        <v>8.09375</v>
      </c>
      <c r="W291" s="6">
        <f t="shared" si="84"/>
        <v>54.160789844851898</v>
      </c>
      <c r="X291" s="6">
        <f t="shared" si="77"/>
        <v>250.64516129032256</v>
      </c>
      <c r="Y291" s="6">
        <f t="shared" si="78"/>
        <v>223.33333333333334</v>
      </c>
      <c r="Z291" s="6">
        <f t="shared" si="79"/>
        <v>361</v>
      </c>
      <c r="AA291" s="6">
        <f t="shared" si="80"/>
        <v>83.950617283950621</v>
      </c>
      <c r="AB291" s="6">
        <f t="shared" si="81"/>
        <v>27.826086956521742</v>
      </c>
      <c r="AC291" s="6">
        <f t="shared" si="82"/>
        <v>75.722691225377318</v>
      </c>
      <c r="AD291" s="6">
        <f t="shared" si="86"/>
        <v>1.6666666666666665</v>
      </c>
      <c r="AE291" s="6">
        <f t="shared" si="85"/>
        <v>4.6277973790322582</v>
      </c>
    </row>
    <row r="292" spans="1:31" x14ac:dyDescent="0.15">
      <c r="A292" s="38">
        <v>35333</v>
      </c>
      <c r="B292" s="8">
        <f t="shared" si="74"/>
        <v>1996</v>
      </c>
      <c r="C292" s="8">
        <f t="shared" si="75"/>
        <v>9</v>
      </c>
      <c r="D292" s="8">
        <f t="shared" si="76"/>
        <v>25</v>
      </c>
      <c r="E292" s="8" t="s">
        <v>30</v>
      </c>
      <c r="F292" s="8">
        <v>3</v>
      </c>
      <c r="G292">
        <v>9</v>
      </c>
      <c r="H292" s="2" t="s">
        <v>2</v>
      </c>
      <c r="I292" s="3">
        <v>5.09</v>
      </c>
      <c r="J292" s="3">
        <v>67.099999999999994</v>
      </c>
      <c r="K292" s="3">
        <v>7.4</v>
      </c>
      <c r="M292" s="3">
        <v>0.89</v>
      </c>
      <c r="N292" s="3">
        <v>23.77</v>
      </c>
      <c r="O292" s="3">
        <v>6.77</v>
      </c>
      <c r="P292" s="3">
        <v>5.05</v>
      </c>
      <c r="Q292" s="3">
        <v>1.2</v>
      </c>
      <c r="R292" s="3">
        <v>0.32</v>
      </c>
      <c r="S292" s="3">
        <v>3.09</v>
      </c>
      <c r="T292" s="3">
        <v>0.24</v>
      </c>
      <c r="U292" s="6">
        <f t="shared" si="83"/>
        <v>26.707865168539325</v>
      </c>
      <c r="W292" s="6">
        <f t="shared" si="84"/>
        <v>25.105782792665725</v>
      </c>
      <c r="X292" s="6">
        <f t="shared" si="77"/>
        <v>383.38709677419354</v>
      </c>
      <c r="Y292" s="6">
        <f t="shared" si="78"/>
        <v>141.04166666666666</v>
      </c>
      <c r="Z292" s="6">
        <f t="shared" si="79"/>
        <v>252.5</v>
      </c>
      <c r="AA292" s="6">
        <f t="shared" si="80"/>
        <v>98.76543209876543</v>
      </c>
      <c r="AB292" s="6">
        <f t="shared" si="81"/>
        <v>13.913043478260871</v>
      </c>
      <c r="AC292" s="6">
        <f t="shared" si="82"/>
        <v>79.048349961627011</v>
      </c>
      <c r="AD292" s="6">
        <f t="shared" si="86"/>
        <v>13.333333333333332</v>
      </c>
      <c r="AE292" s="6">
        <f t="shared" si="85"/>
        <v>15.270868068140631</v>
      </c>
    </row>
    <row r="293" spans="1:31" x14ac:dyDescent="0.15">
      <c r="A293" s="38">
        <v>35340</v>
      </c>
      <c r="B293" s="8">
        <f t="shared" si="74"/>
        <v>1996</v>
      </c>
      <c r="C293" s="8">
        <f t="shared" si="75"/>
        <v>10</v>
      </c>
      <c r="D293" s="8">
        <f t="shared" si="76"/>
        <v>2</v>
      </c>
      <c r="E293" s="8" t="s">
        <v>30</v>
      </c>
      <c r="F293" s="8">
        <v>4</v>
      </c>
      <c r="G293">
        <v>14</v>
      </c>
      <c r="H293" s="2" t="s">
        <v>1</v>
      </c>
      <c r="M293" s="3">
        <v>5.04</v>
      </c>
      <c r="N293" s="3">
        <v>1.1499999999999999</v>
      </c>
      <c r="O293" s="3">
        <v>4.76</v>
      </c>
      <c r="P293" s="3">
        <v>1.49</v>
      </c>
      <c r="Q293" s="3">
        <v>0.7</v>
      </c>
      <c r="R293" s="3">
        <v>0.74</v>
      </c>
      <c r="S293" s="3">
        <v>1.48</v>
      </c>
      <c r="T293" s="3">
        <v>0.14000000000000001</v>
      </c>
      <c r="U293" s="6">
        <f t="shared" si="83"/>
        <v>0.22817460317460317</v>
      </c>
      <c r="W293" s="6">
        <f t="shared" si="84"/>
        <v>142.17207334273624</v>
      </c>
      <c r="X293" s="6">
        <f t="shared" si="77"/>
        <v>18.548387096774192</v>
      </c>
      <c r="Y293" s="6">
        <f t="shared" si="78"/>
        <v>99.166666666666671</v>
      </c>
      <c r="Z293" s="6">
        <f t="shared" si="79"/>
        <v>74.5</v>
      </c>
      <c r="AA293" s="6">
        <f t="shared" si="80"/>
        <v>57.613168724279831</v>
      </c>
      <c r="AB293" s="6">
        <f t="shared" si="81"/>
        <v>32.173913043478258</v>
      </c>
      <c r="AC293" s="6">
        <f t="shared" si="82"/>
        <v>37.861345612688659</v>
      </c>
      <c r="AD293" s="6">
        <f t="shared" si="86"/>
        <v>7.7777777777777786</v>
      </c>
      <c r="AE293" s="6">
        <f t="shared" si="85"/>
        <v>0.13046434971838197</v>
      </c>
    </row>
    <row r="294" spans="1:31" x14ac:dyDescent="0.15">
      <c r="A294" s="38">
        <v>35340</v>
      </c>
      <c r="B294" s="8">
        <f t="shared" si="74"/>
        <v>1996</v>
      </c>
      <c r="C294" s="8">
        <f t="shared" si="75"/>
        <v>10</v>
      </c>
      <c r="D294" s="8">
        <f t="shared" si="76"/>
        <v>2</v>
      </c>
      <c r="E294" s="8" t="s">
        <v>31</v>
      </c>
      <c r="F294" s="8">
        <v>3</v>
      </c>
      <c r="G294">
        <v>12</v>
      </c>
      <c r="H294" s="2" t="s">
        <v>0</v>
      </c>
      <c r="M294" s="3">
        <v>3.47</v>
      </c>
      <c r="N294" s="3">
        <v>2.48</v>
      </c>
      <c r="O294" s="3">
        <v>3.85</v>
      </c>
      <c r="P294" s="3">
        <v>1.39</v>
      </c>
      <c r="Q294" s="3">
        <v>0.44</v>
      </c>
      <c r="R294" s="3">
        <v>0.56999999999999995</v>
      </c>
      <c r="S294" s="3">
        <v>1.56</v>
      </c>
      <c r="T294" s="3">
        <v>0.06</v>
      </c>
      <c r="U294" s="6">
        <f t="shared" si="83"/>
        <v>0.71469740634005763</v>
      </c>
      <c r="W294" s="6">
        <f t="shared" si="84"/>
        <v>97.884344146685464</v>
      </c>
      <c r="X294" s="6">
        <f t="shared" si="77"/>
        <v>40</v>
      </c>
      <c r="Y294" s="6">
        <f t="shared" si="78"/>
        <v>80.208333333333343</v>
      </c>
      <c r="Z294" s="6">
        <f t="shared" si="79"/>
        <v>69.499999999999986</v>
      </c>
      <c r="AA294" s="6">
        <f t="shared" si="80"/>
        <v>36.21399176954732</v>
      </c>
      <c r="AB294" s="6">
        <f t="shared" si="81"/>
        <v>24.782608695652172</v>
      </c>
      <c r="AC294" s="6">
        <f t="shared" si="82"/>
        <v>39.907904834996167</v>
      </c>
      <c r="AD294" s="6">
        <f t="shared" si="86"/>
        <v>3.333333333333333</v>
      </c>
      <c r="AE294" s="6">
        <f t="shared" si="85"/>
        <v>0.40864553314121038</v>
      </c>
    </row>
    <row r="295" spans="1:31" x14ac:dyDescent="0.15">
      <c r="A295" s="38">
        <v>35340</v>
      </c>
      <c r="B295" s="8">
        <f t="shared" si="74"/>
        <v>1996</v>
      </c>
      <c r="C295" s="8">
        <f t="shared" si="75"/>
        <v>10</v>
      </c>
      <c r="D295" s="8">
        <f t="shared" si="76"/>
        <v>2</v>
      </c>
      <c r="E295" s="8" t="s">
        <v>31</v>
      </c>
      <c r="F295" s="8">
        <v>3</v>
      </c>
      <c r="G295">
        <v>12</v>
      </c>
      <c r="H295" s="2" t="s">
        <v>1</v>
      </c>
      <c r="I295" s="3">
        <v>5.85</v>
      </c>
      <c r="J295" s="3">
        <v>28.5</v>
      </c>
      <c r="M295" s="3">
        <v>1.58</v>
      </c>
      <c r="N295" s="3">
        <v>1.55</v>
      </c>
      <c r="O295" s="3">
        <v>5.83</v>
      </c>
      <c r="P295" s="3">
        <v>0.82</v>
      </c>
      <c r="Q295" s="3">
        <v>0.61</v>
      </c>
      <c r="R295" s="3">
        <v>0.36</v>
      </c>
      <c r="S295" s="3">
        <v>1.45</v>
      </c>
      <c r="T295" s="3">
        <v>0.05</v>
      </c>
      <c r="U295" s="6">
        <f t="shared" si="83"/>
        <v>0.98101265822784811</v>
      </c>
      <c r="W295" s="6">
        <f t="shared" si="84"/>
        <v>44.569816643159378</v>
      </c>
      <c r="X295" s="6">
        <f t="shared" si="77"/>
        <v>25</v>
      </c>
      <c r="Y295" s="6">
        <f t="shared" si="78"/>
        <v>121.45833333333333</v>
      </c>
      <c r="Z295" s="6">
        <f t="shared" si="79"/>
        <v>40.999999999999993</v>
      </c>
      <c r="AA295" s="6">
        <f t="shared" si="80"/>
        <v>50.205761316872426</v>
      </c>
      <c r="AB295" s="6">
        <f t="shared" si="81"/>
        <v>15.652173913043477</v>
      </c>
      <c r="AC295" s="6">
        <f t="shared" si="82"/>
        <v>37.093885904323351</v>
      </c>
      <c r="AD295" s="6">
        <f t="shared" si="86"/>
        <v>2.7777777777777777</v>
      </c>
      <c r="AE295" s="6">
        <f t="shared" si="85"/>
        <v>0.56091772151898733</v>
      </c>
    </row>
    <row r="296" spans="1:31" x14ac:dyDescent="0.15">
      <c r="A296" s="38">
        <v>35340</v>
      </c>
      <c r="B296" s="8">
        <f t="shared" si="74"/>
        <v>1996</v>
      </c>
      <c r="C296" s="8">
        <f t="shared" si="75"/>
        <v>10</v>
      </c>
      <c r="D296" s="8">
        <f t="shared" si="76"/>
        <v>2</v>
      </c>
      <c r="E296" s="8" t="s">
        <v>30</v>
      </c>
      <c r="F296" s="8">
        <v>3</v>
      </c>
      <c r="G296">
        <v>9</v>
      </c>
      <c r="H296" s="2" t="s">
        <v>1</v>
      </c>
      <c r="I296" s="3">
        <v>5.29</v>
      </c>
      <c r="J296" s="3">
        <v>54.4</v>
      </c>
      <c r="M296" s="3">
        <v>0.87</v>
      </c>
      <c r="N296" s="3">
        <v>1.2</v>
      </c>
      <c r="O296" s="3">
        <v>17.95</v>
      </c>
      <c r="P296" s="3">
        <v>1.92</v>
      </c>
      <c r="Q296" s="3">
        <v>0.55000000000000004</v>
      </c>
      <c r="R296" s="3">
        <v>0.46</v>
      </c>
      <c r="S296" s="3">
        <v>6.97</v>
      </c>
      <c r="T296" s="3">
        <v>0.01</v>
      </c>
      <c r="U296" s="6">
        <f t="shared" si="83"/>
        <v>1.3793103448275861</v>
      </c>
      <c r="W296" s="6">
        <f t="shared" si="84"/>
        <v>24.541607898448518</v>
      </c>
      <c r="X296" s="6">
        <f t="shared" si="77"/>
        <v>19.35483870967742</v>
      </c>
      <c r="Y296" s="6">
        <f t="shared" si="78"/>
        <v>373.95833333333331</v>
      </c>
      <c r="Z296" s="6">
        <f t="shared" si="79"/>
        <v>96</v>
      </c>
      <c r="AA296" s="6">
        <f t="shared" si="80"/>
        <v>45.267489711934161</v>
      </c>
      <c r="AB296" s="6">
        <f t="shared" si="81"/>
        <v>20</v>
      </c>
      <c r="AC296" s="6">
        <f t="shared" si="82"/>
        <v>178.30647224354053</v>
      </c>
      <c r="AD296" s="6">
        <f t="shared" si="86"/>
        <v>0.55555555555555558</v>
      </c>
      <c r="AE296" s="6">
        <f t="shared" si="85"/>
        <v>0.78865406006674088</v>
      </c>
    </row>
    <row r="297" spans="1:31" x14ac:dyDescent="0.15">
      <c r="A297" s="38">
        <v>35340</v>
      </c>
      <c r="B297" s="8">
        <f t="shared" si="74"/>
        <v>1996</v>
      </c>
      <c r="C297" s="8">
        <f t="shared" si="75"/>
        <v>10</v>
      </c>
      <c r="D297" s="8">
        <f t="shared" si="76"/>
        <v>2</v>
      </c>
      <c r="E297" s="8" t="s">
        <v>32</v>
      </c>
      <c r="F297" s="8">
        <v>2</v>
      </c>
      <c r="G297">
        <v>8</v>
      </c>
      <c r="H297" s="2" t="s">
        <v>1</v>
      </c>
      <c r="I297" s="3">
        <v>5.71</v>
      </c>
      <c r="J297" s="3">
        <v>31.3</v>
      </c>
      <c r="M297" s="3">
        <v>1.9</v>
      </c>
      <c r="N297" s="3">
        <v>2.66</v>
      </c>
      <c r="O297" s="3">
        <v>5.99</v>
      </c>
      <c r="P297" s="3">
        <v>2.5</v>
      </c>
      <c r="Q297" s="3">
        <v>0.42</v>
      </c>
      <c r="R297" s="3">
        <v>0.48</v>
      </c>
      <c r="S297" s="3">
        <v>0.83</v>
      </c>
      <c r="T297" s="3">
        <v>0.05</v>
      </c>
      <c r="U297" s="6">
        <f t="shared" si="83"/>
        <v>1.4000000000000001</v>
      </c>
      <c r="W297" s="6">
        <f t="shared" si="84"/>
        <v>53.596614950634688</v>
      </c>
      <c r="X297" s="6">
        <f t="shared" si="77"/>
        <v>42.903225806451616</v>
      </c>
      <c r="Y297" s="6">
        <f t="shared" si="78"/>
        <v>124.79166666666667</v>
      </c>
      <c r="Z297" s="6">
        <f t="shared" si="79"/>
        <v>125</v>
      </c>
      <c r="AA297" s="6">
        <f t="shared" si="80"/>
        <v>34.567901234567898</v>
      </c>
      <c r="AB297" s="6">
        <f t="shared" si="81"/>
        <v>20.869565217391301</v>
      </c>
      <c r="AC297" s="6">
        <f t="shared" si="82"/>
        <v>21.233051931440265</v>
      </c>
      <c r="AD297" s="6">
        <f t="shared" si="86"/>
        <v>2.7777777777777777</v>
      </c>
      <c r="AE297" s="6">
        <f t="shared" si="85"/>
        <v>0.80048387096774209</v>
      </c>
    </row>
    <row r="298" spans="1:31" x14ac:dyDescent="0.15">
      <c r="A298" s="38">
        <v>35340</v>
      </c>
      <c r="B298" s="8">
        <f t="shared" si="74"/>
        <v>1996</v>
      </c>
      <c r="C298" s="8">
        <f t="shared" si="75"/>
        <v>10</v>
      </c>
      <c r="D298" s="8">
        <f t="shared" si="76"/>
        <v>2</v>
      </c>
      <c r="E298" s="8" t="s">
        <v>32</v>
      </c>
      <c r="F298" s="8">
        <v>2</v>
      </c>
      <c r="G298">
        <v>8</v>
      </c>
      <c r="H298" s="2" t="s">
        <v>0</v>
      </c>
      <c r="M298" s="3">
        <v>0.89</v>
      </c>
      <c r="N298" s="3">
        <v>1.42</v>
      </c>
      <c r="O298" s="3">
        <v>11.37</v>
      </c>
      <c r="P298" s="3">
        <v>1.38</v>
      </c>
      <c r="Q298" s="3">
        <v>0.49</v>
      </c>
      <c r="R298" s="3">
        <v>0.46</v>
      </c>
      <c r="S298" s="3">
        <v>0.76</v>
      </c>
      <c r="T298" s="3">
        <v>0.04</v>
      </c>
      <c r="U298" s="6">
        <f t="shared" si="83"/>
        <v>1.595505617977528</v>
      </c>
      <c r="W298" s="6">
        <f t="shared" si="84"/>
        <v>25.105782792665725</v>
      </c>
      <c r="X298" s="6">
        <f t="shared" si="77"/>
        <v>22.903225806451612</v>
      </c>
      <c r="Y298" s="6">
        <f t="shared" si="78"/>
        <v>236.87499999999997</v>
      </c>
      <c r="Z298" s="6">
        <f t="shared" si="79"/>
        <v>68.999999999999986</v>
      </c>
      <c r="AA298" s="6">
        <f t="shared" si="80"/>
        <v>40.329218106995881</v>
      </c>
      <c r="AB298" s="6">
        <f t="shared" si="81"/>
        <v>20</v>
      </c>
      <c r="AC298" s="6">
        <f t="shared" si="82"/>
        <v>19.442312611921203</v>
      </c>
      <c r="AD298" s="6">
        <f t="shared" si="86"/>
        <v>2.2222222222222223</v>
      </c>
      <c r="AE298" s="6">
        <f t="shared" si="85"/>
        <v>0.91226893802102216</v>
      </c>
    </row>
    <row r="299" spans="1:31" x14ac:dyDescent="0.15">
      <c r="A299" s="38">
        <v>35340</v>
      </c>
      <c r="B299" s="8">
        <f t="shared" si="74"/>
        <v>1996</v>
      </c>
      <c r="C299" s="8">
        <f t="shared" si="75"/>
        <v>10</v>
      </c>
      <c r="D299" s="8">
        <f t="shared" si="76"/>
        <v>2</v>
      </c>
      <c r="E299" s="8" t="s">
        <v>31</v>
      </c>
      <c r="F299" s="8">
        <v>1</v>
      </c>
      <c r="G299">
        <v>3</v>
      </c>
      <c r="H299" s="2" t="s">
        <v>1</v>
      </c>
      <c r="I299" s="3">
        <v>5.66</v>
      </c>
      <c r="J299" s="3">
        <v>30</v>
      </c>
      <c r="M299" s="3">
        <v>1.36</v>
      </c>
      <c r="N299" s="3">
        <v>5.22</v>
      </c>
      <c r="O299" s="3">
        <v>3.43</v>
      </c>
      <c r="P299" s="3">
        <v>1.86</v>
      </c>
      <c r="Q299" s="3">
        <v>0.56000000000000005</v>
      </c>
      <c r="R299" s="3">
        <v>0.46</v>
      </c>
      <c r="S299" s="3">
        <v>1.17</v>
      </c>
      <c r="T299" s="3">
        <v>0.03</v>
      </c>
      <c r="U299" s="6">
        <f t="shared" si="83"/>
        <v>3.8382352941176467</v>
      </c>
      <c r="W299" s="6">
        <f t="shared" si="84"/>
        <v>38.363892806770096</v>
      </c>
      <c r="X299" s="6">
        <f t="shared" si="77"/>
        <v>84.193548387096769</v>
      </c>
      <c r="Y299" s="6">
        <f t="shared" si="78"/>
        <v>71.458333333333329</v>
      </c>
      <c r="Z299" s="6">
        <f t="shared" si="79"/>
        <v>93</v>
      </c>
      <c r="AA299" s="6">
        <f t="shared" si="80"/>
        <v>46.090534979423872</v>
      </c>
      <c r="AB299" s="6">
        <f t="shared" si="81"/>
        <v>20</v>
      </c>
      <c r="AC299" s="6">
        <f t="shared" si="82"/>
        <v>29.93092862624712</v>
      </c>
      <c r="AD299" s="6">
        <f t="shared" si="86"/>
        <v>1.6666666666666665</v>
      </c>
      <c r="AE299" s="6">
        <f t="shared" si="85"/>
        <v>2.1946038899430742</v>
      </c>
    </row>
    <row r="300" spans="1:31" x14ac:dyDescent="0.15">
      <c r="A300" s="38">
        <v>35340</v>
      </c>
      <c r="B300" s="8">
        <f t="shared" si="74"/>
        <v>1996</v>
      </c>
      <c r="C300" s="8">
        <f t="shared" si="75"/>
        <v>10</v>
      </c>
      <c r="D300" s="8">
        <f t="shared" si="76"/>
        <v>2</v>
      </c>
      <c r="E300" s="8" t="s">
        <v>29</v>
      </c>
      <c r="F300" s="8">
        <v>2</v>
      </c>
      <c r="G300">
        <v>6</v>
      </c>
      <c r="H300" s="2" t="s">
        <v>2</v>
      </c>
      <c r="M300" s="3">
        <v>1.61</v>
      </c>
      <c r="N300" s="3">
        <v>6.51</v>
      </c>
      <c r="O300" s="3">
        <v>10.55</v>
      </c>
      <c r="P300" s="3">
        <v>3.29</v>
      </c>
      <c r="Q300" s="3">
        <v>0.71</v>
      </c>
      <c r="R300" s="3">
        <v>0.38</v>
      </c>
      <c r="S300" s="3">
        <v>3.95</v>
      </c>
      <c r="T300" s="3">
        <v>0.03</v>
      </c>
      <c r="U300" s="6">
        <f t="shared" si="83"/>
        <v>4.0434782608695645</v>
      </c>
      <c r="W300" s="6">
        <f t="shared" si="84"/>
        <v>45.416078984485189</v>
      </c>
      <c r="X300" s="6">
        <f t="shared" si="77"/>
        <v>105</v>
      </c>
      <c r="Y300" s="6">
        <f t="shared" si="78"/>
        <v>219.79166666666669</v>
      </c>
      <c r="Z300" s="6">
        <f t="shared" si="79"/>
        <v>164.5</v>
      </c>
      <c r="AA300" s="6">
        <f t="shared" si="80"/>
        <v>58.436213991769542</v>
      </c>
      <c r="AB300" s="6">
        <f t="shared" si="81"/>
        <v>16.521739130434781</v>
      </c>
      <c r="AC300" s="6">
        <f t="shared" si="82"/>
        <v>101.04886160143259</v>
      </c>
      <c r="AD300" s="6">
        <f t="shared" si="86"/>
        <v>1.6666666666666665</v>
      </c>
      <c r="AE300" s="6">
        <f t="shared" si="85"/>
        <v>2.3119565217391305</v>
      </c>
    </row>
    <row r="301" spans="1:31" x14ac:dyDescent="0.15">
      <c r="A301" s="38">
        <v>35340</v>
      </c>
      <c r="B301" s="8">
        <f t="shared" si="74"/>
        <v>1996</v>
      </c>
      <c r="C301" s="8">
        <f t="shared" si="75"/>
        <v>10</v>
      </c>
      <c r="D301" s="8">
        <f t="shared" si="76"/>
        <v>2</v>
      </c>
      <c r="E301" s="8" t="s">
        <v>32</v>
      </c>
      <c r="F301" s="8">
        <v>3</v>
      </c>
      <c r="G301">
        <v>11</v>
      </c>
      <c r="H301" s="2" t="s">
        <v>0</v>
      </c>
      <c r="M301" s="3">
        <v>1.55</v>
      </c>
      <c r="N301" s="3">
        <v>6.64</v>
      </c>
      <c r="O301" s="3">
        <v>6.06</v>
      </c>
      <c r="P301" s="3">
        <v>1.66</v>
      </c>
      <c r="Q301" s="3">
        <v>0.44</v>
      </c>
      <c r="R301" s="3">
        <v>0.36</v>
      </c>
      <c r="S301" s="3">
        <v>1.03</v>
      </c>
      <c r="T301" s="3">
        <v>0.03</v>
      </c>
      <c r="U301" s="6">
        <f t="shared" si="83"/>
        <v>4.2838709677419349</v>
      </c>
      <c r="W301" s="6">
        <f t="shared" si="84"/>
        <v>43.723554301833566</v>
      </c>
      <c r="X301" s="6">
        <f t="shared" si="77"/>
        <v>107.09677419354838</v>
      </c>
      <c r="Y301" s="6">
        <f t="shared" si="78"/>
        <v>126.25</v>
      </c>
      <c r="Z301" s="6">
        <f t="shared" si="79"/>
        <v>82.999999999999986</v>
      </c>
      <c r="AA301" s="6">
        <f t="shared" si="80"/>
        <v>36.21399176954732</v>
      </c>
      <c r="AB301" s="6">
        <f t="shared" si="81"/>
        <v>15.652173913043477</v>
      </c>
      <c r="AC301" s="6">
        <f t="shared" si="82"/>
        <v>26.349449987209002</v>
      </c>
      <c r="AD301" s="6">
        <f t="shared" si="86"/>
        <v>1.6666666666666665</v>
      </c>
      <c r="AE301" s="6">
        <f t="shared" si="85"/>
        <v>2.4494068678459939</v>
      </c>
    </row>
    <row r="302" spans="1:31" x14ac:dyDescent="0.15">
      <c r="A302" s="38">
        <v>35340</v>
      </c>
      <c r="B302" s="8">
        <f t="shared" si="74"/>
        <v>1996</v>
      </c>
      <c r="C302" s="8">
        <f t="shared" si="75"/>
        <v>10</v>
      </c>
      <c r="D302" s="8">
        <f t="shared" si="76"/>
        <v>2</v>
      </c>
      <c r="E302" s="8" t="s">
        <v>32</v>
      </c>
      <c r="F302" s="8">
        <v>2</v>
      </c>
      <c r="G302">
        <v>8</v>
      </c>
      <c r="H302" s="2" t="s">
        <v>2</v>
      </c>
      <c r="I302" s="3">
        <v>5.2</v>
      </c>
      <c r="J302" s="3">
        <v>33.9</v>
      </c>
      <c r="K302" s="3">
        <v>8.4</v>
      </c>
      <c r="M302" s="3">
        <v>0.44</v>
      </c>
      <c r="N302" s="3">
        <v>2.17</v>
      </c>
      <c r="O302" s="3">
        <v>9.5399999999999991</v>
      </c>
      <c r="P302" s="3">
        <v>2.88</v>
      </c>
      <c r="Q302" s="3">
        <v>0.46</v>
      </c>
      <c r="R302" s="3">
        <v>0.4</v>
      </c>
      <c r="S302" s="3">
        <v>0.54</v>
      </c>
      <c r="T302" s="3">
        <v>0.01</v>
      </c>
      <c r="U302" s="6">
        <f t="shared" si="83"/>
        <v>4.9318181818181817</v>
      </c>
      <c r="W302" s="6">
        <f t="shared" si="84"/>
        <v>12.41184767277856</v>
      </c>
      <c r="X302" s="6">
        <f t="shared" si="77"/>
        <v>34.999999999999993</v>
      </c>
      <c r="Y302" s="6">
        <f t="shared" si="78"/>
        <v>198.74999999999997</v>
      </c>
      <c r="Z302" s="6">
        <f t="shared" si="79"/>
        <v>144</v>
      </c>
      <c r="AA302" s="6">
        <f t="shared" si="80"/>
        <v>37.860082304526749</v>
      </c>
      <c r="AB302" s="6">
        <f t="shared" si="81"/>
        <v>17.391304347826086</v>
      </c>
      <c r="AC302" s="6">
        <f t="shared" si="82"/>
        <v>13.814274750575594</v>
      </c>
      <c r="AD302" s="6">
        <f t="shared" si="86"/>
        <v>0.55555555555555558</v>
      </c>
      <c r="AE302" s="6">
        <f t="shared" si="85"/>
        <v>2.8198863636363636</v>
      </c>
    </row>
    <row r="303" spans="1:31" x14ac:dyDescent="0.15">
      <c r="A303" s="38">
        <v>35340</v>
      </c>
      <c r="B303" s="8">
        <f t="shared" si="74"/>
        <v>1996</v>
      </c>
      <c r="C303" s="8">
        <f t="shared" si="75"/>
        <v>10</v>
      </c>
      <c r="D303" s="8">
        <f t="shared" si="76"/>
        <v>2</v>
      </c>
      <c r="E303" s="8" t="s">
        <v>29</v>
      </c>
      <c r="F303" s="8">
        <v>1</v>
      </c>
      <c r="G303">
        <v>1</v>
      </c>
      <c r="H303" s="2" t="s">
        <v>1</v>
      </c>
      <c r="M303" s="3">
        <v>2.14</v>
      </c>
      <c r="N303" s="3">
        <v>12.97</v>
      </c>
      <c r="O303" s="3">
        <v>5.66</v>
      </c>
      <c r="P303" s="3">
        <v>3.48</v>
      </c>
      <c r="Q303" s="3">
        <v>0.6</v>
      </c>
      <c r="R303" s="3">
        <v>0.51</v>
      </c>
      <c r="S303" s="3">
        <v>2.65</v>
      </c>
      <c r="T303" s="3">
        <v>0.14000000000000001</v>
      </c>
      <c r="U303" s="6">
        <f t="shared" si="83"/>
        <v>6.0607476635514015</v>
      </c>
      <c r="W303" s="6">
        <f t="shared" si="84"/>
        <v>60.366713681241187</v>
      </c>
      <c r="X303" s="6">
        <f t="shared" si="77"/>
        <v>209.19354838709677</v>
      </c>
      <c r="Y303" s="6">
        <f t="shared" si="78"/>
        <v>117.91666666666667</v>
      </c>
      <c r="Z303" s="6">
        <f t="shared" si="79"/>
        <v>174</v>
      </c>
      <c r="AA303" s="6">
        <f t="shared" si="80"/>
        <v>49.382716049382715</v>
      </c>
      <c r="AB303" s="6">
        <f t="shared" si="81"/>
        <v>22.173913043478262</v>
      </c>
      <c r="AC303" s="6">
        <f t="shared" si="82"/>
        <v>67.792274238935789</v>
      </c>
      <c r="AD303" s="6">
        <f t="shared" si="86"/>
        <v>7.7777777777777786</v>
      </c>
      <c r="AE303" s="6">
        <f t="shared" si="85"/>
        <v>3.4653791076273741</v>
      </c>
    </row>
    <row r="304" spans="1:31" x14ac:dyDescent="0.15">
      <c r="A304" s="38">
        <v>35340</v>
      </c>
      <c r="B304" s="8">
        <f t="shared" si="74"/>
        <v>1996</v>
      </c>
      <c r="C304" s="8">
        <f t="shared" si="75"/>
        <v>10</v>
      </c>
      <c r="D304" s="8">
        <f t="shared" si="76"/>
        <v>2</v>
      </c>
      <c r="E304" s="8" t="s">
        <v>32</v>
      </c>
      <c r="F304" s="8">
        <v>3</v>
      </c>
      <c r="G304">
        <v>11</v>
      </c>
      <c r="H304" s="2" t="s">
        <v>2</v>
      </c>
      <c r="I304" s="3">
        <v>5.3</v>
      </c>
      <c r="J304" s="3">
        <v>21.6</v>
      </c>
      <c r="K304" s="3">
        <v>7.3</v>
      </c>
      <c r="M304" s="3">
        <v>0.66</v>
      </c>
      <c r="N304" s="3">
        <v>4.29</v>
      </c>
      <c r="O304" s="3">
        <v>3.27</v>
      </c>
      <c r="P304" s="3">
        <v>1.4</v>
      </c>
      <c r="Q304" s="3">
        <v>0.3</v>
      </c>
      <c r="R304" s="3">
        <v>0.21</v>
      </c>
      <c r="S304" s="3">
        <v>0.6</v>
      </c>
      <c r="T304" s="3">
        <v>0.03</v>
      </c>
      <c r="U304" s="6">
        <f t="shared" si="83"/>
        <v>6.5</v>
      </c>
      <c r="W304" s="6">
        <f t="shared" si="84"/>
        <v>18.617771509167842</v>
      </c>
      <c r="X304" s="6">
        <f t="shared" si="77"/>
        <v>69.193548387096783</v>
      </c>
      <c r="Y304" s="6">
        <f t="shared" si="78"/>
        <v>68.125</v>
      </c>
      <c r="Z304" s="6">
        <f t="shared" si="79"/>
        <v>69.999999999999986</v>
      </c>
      <c r="AA304" s="6">
        <f t="shared" si="80"/>
        <v>24.691358024691358</v>
      </c>
      <c r="AB304" s="6">
        <f t="shared" si="81"/>
        <v>9.1304347826086953</v>
      </c>
      <c r="AC304" s="6">
        <f t="shared" si="82"/>
        <v>15.349194167306214</v>
      </c>
      <c r="AD304" s="6">
        <f t="shared" si="86"/>
        <v>1.6666666666666665</v>
      </c>
      <c r="AE304" s="6">
        <f t="shared" si="85"/>
        <v>3.7165322580645168</v>
      </c>
    </row>
    <row r="305" spans="1:31" x14ac:dyDescent="0.15">
      <c r="A305" s="38">
        <v>35340</v>
      </c>
      <c r="B305" s="8">
        <f t="shared" si="74"/>
        <v>1996</v>
      </c>
      <c r="C305" s="8">
        <f t="shared" si="75"/>
        <v>10</v>
      </c>
      <c r="D305" s="8">
        <f t="shared" si="76"/>
        <v>2</v>
      </c>
      <c r="E305" s="8" t="s">
        <v>32</v>
      </c>
      <c r="F305" s="8">
        <v>1</v>
      </c>
      <c r="G305">
        <v>4</v>
      </c>
      <c r="H305" s="2" t="s">
        <v>2</v>
      </c>
      <c r="I305" s="3">
        <v>5.68</v>
      </c>
      <c r="J305" s="3">
        <v>48.6</v>
      </c>
      <c r="M305" s="3">
        <v>1.01</v>
      </c>
      <c r="N305" s="3">
        <v>7.26</v>
      </c>
      <c r="O305" s="3">
        <v>10.199999999999999</v>
      </c>
      <c r="P305" s="3">
        <v>5.0999999999999996</v>
      </c>
      <c r="Q305" s="3">
        <v>1.02</v>
      </c>
      <c r="R305" s="3">
        <v>0.35</v>
      </c>
      <c r="S305" s="3">
        <v>0.66</v>
      </c>
      <c r="T305" s="3">
        <v>0</v>
      </c>
      <c r="U305" s="6">
        <f t="shared" si="83"/>
        <v>7.1881188118811883</v>
      </c>
      <c r="W305" s="6">
        <f t="shared" si="84"/>
        <v>28.490832157968967</v>
      </c>
      <c r="X305" s="6">
        <f t="shared" si="77"/>
        <v>117.09677419354838</v>
      </c>
      <c r="Y305" s="6">
        <f t="shared" si="78"/>
        <v>212.5</v>
      </c>
      <c r="Z305" s="6">
        <f t="shared" si="79"/>
        <v>255</v>
      </c>
      <c r="AA305" s="6">
        <f t="shared" si="80"/>
        <v>83.950617283950621</v>
      </c>
      <c r="AB305" s="6">
        <f t="shared" si="81"/>
        <v>15.217391304347824</v>
      </c>
      <c r="AC305" s="6">
        <f t="shared" si="82"/>
        <v>16.884113584036839</v>
      </c>
      <c r="AD305" s="6">
        <f t="shared" si="86"/>
        <v>0</v>
      </c>
      <c r="AE305" s="6">
        <f t="shared" si="85"/>
        <v>4.1099808367933575</v>
      </c>
    </row>
    <row r="306" spans="1:31" x14ac:dyDescent="0.15">
      <c r="A306" s="38">
        <v>35340</v>
      </c>
      <c r="B306" s="8">
        <f t="shared" si="74"/>
        <v>1996</v>
      </c>
      <c r="C306" s="8">
        <f t="shared" si="75"/>
        <v>10</v>
      </c>
      <c r="D306" s="8">
        <f t="shared" si="76"/>
        <v>2</v>
      </c>
      <c r="E306" s="8" t="s">
        <v>32</v>
      </c>
      <c r="F306" s="8">
        <v>1</v>
      </c>
      <c r="G306">
        <v>4</v>
      </c>
      <c r="H306" s="2" t="s">
        <v>1</v>
      </c>
      <c r="M306" s="3">
        <v>0.79</v>
      </c>
      <c r="N306" s="3">
        <v>6.46</v>
      </c>
      <c r="O306" s="3">
        <v>10.44</v>
      </c>
      <c r="P306" s="3">
        <v>4.8600000000000003</v>
      </c>
      <c r="Q306" s="3">
        <v>0.93</v>
      </c>
      <c r="R306" s="3">
        <v>0.34</v>
      </c>
      <c r="S306" s="3">
        <v>1</v>
      </c>
      <c r="T306" s="3">
        <v>0</v>
      </c>
      <c r="U306" s="6">
        <f t="shared" si="83"/>
        <v>8.1772151898734169</v>
      </c>
      <c r="W306" s="6">
        <f t="shared" si="84"/>
        <v>22.284908321579689</v>
      </c>
      <c r="X306" s="6">
        <f t="shared" si="77"/>
        <v>104.19354838709677</v>
      </c>
      <c r="Y306" s="6">
        <f t="shared" si="78"/>
        <v>217.5</v>
      </c>
      <c r="Z306" s="6">
        <f t="shared" si="79"/>
        <v>243.00000000000003</v>
      </c>
      <c r="AA306" s="6">
        <f t="shared" si="80"/>
        <v>76.543209876543216</v>
      </c>
      <c r="AB306" s="6">
        <f t="shared" si="81"/>
        <v>14.782608695652176</v>
      </c>
      <c r="AC306" s="6">
        <f t="shared" si="82"/>
        <v>25.581990278843691</v>
      </c>
      <c r="AD306" s="6">
        <f t="shared" si="86"/>
        <v>0</v>
      </c>
      <c r="AE306" s="6">
        <f t="shared" si="85"/>
        <v>4.6755206206614943</v>
      </c>
    </row>
    <row r="307" spans="1:31" x14ac:dyDescent="0.15">
      <c r="A307" s="38">
        <v>35340</v>
      </c>
      <c r="B307" s="8">
        <f t="shared" si="74"/>
        <v>1996</v>
      </c>
      <c r="C307" s="8">
        <f t="shared" si="75"/>
        <v>10</v>
      </c>
      <c r="D307" s="8">
        <f t="shared" si="76"/>
        <v>2</v>
      </c>
      <c r="E307" s="8" t="s">
        <v>30</v>
      </c>
      <c r="F307" s="8">
        <v>3</v>
      </c>
      <c r="G307">
        <v>9</v>
      </c>
      <c r="H307" s="2" t="s">
        <v>2</v>
      </c>
      <c r="I307" s="3">
        <v>5.26</v>
      </c>
      <c r="J307" s="3">
        <v>85.6</v>
      </c>
      <c r="M307" s="3">
        <v>1.2</v>
      </c>
      <c r="N307" s="3">
        <v>34.04</v>
      </c>
      <c r="O307" s="3">
        <v>5.8</v>
      </c>
      <c r="P307" s="3">
        <v>9.17</v>
      </c>
      <c r="Q307" s="3">
        <v>1.56</v>
      </c>
      <c r="R307" s="3">
        <v>0.38</v>
      </c>
      <c r="S307" s="3">
        <v>4.05</v>
      </c>
      <c r="T307" s="3">
        <v>0.1</v>
      </c>
      <c r="U307" s="6">
        <f t="shared" si="83"/>
        <v>28.366666666666667</v>
      </c>
      <c r="W307" s="6">
        <f t="shared" si="84"/>
        <v>33.850493653032437</v>
      </c>
      <c r="X307" s="6">
        <f t="shared" si="77"/>
        <v>549.03225806451621</v>
      </c>
      <c r="Y307" s="6">
        <f t="shared" si="78"/>
        <v>120.83333333333333</v>
      </c>
      <c r="Z307" s="6">
        <f t="shared" si="79"/>
        <v>458.5</v>
      </c>
      <c r="AA307" s="6">
        <f t="shared" si="80"/>
        <v>128.39506172839506</v>
      </c>
      <c r="AB307" s="6">
        <f t="shared" si="81"/>
        <v>16.521739130434781</v>
      </c>
      <c r="AC307" s="6">
        <f t="shared" si="82"/>
        <v>103.60706062931695</v>
      </c>
      <c r="AD307" s="6">
        <f t="shared" si="86"/>
        <v>5.5555555555555554</v>
      </c>
      <c r="AE307" s="6">
        <f t="shared" si="85"/>
        <v>16.21932795698925</v>
      </c>
    </row>
    <row r="308" spans="1:31" x14ac:dyDescent="0.15">
      <c r="A308" s="38">
        <v>35354</v>
      </c>
      <c r="B308" s="8">
        <f t="shared" si="74"/>
        <v>1996</v>
      </c>
      <c r="C308" s="8">
        <f t="shared" si="75"/>
        <v>10</v>
      </c>
      <c r="D308" s="8">
        <f t="shared" si="76"/>
        <v>16</v>
      </c>
      <c r="E308" s="8" t="s">
        <v>31</v>
      </c>
      <c r="F308" s="8">
        <v>3</v>
      </c>
      <c r="G308">
        <v>12</v>
      </c>
      <c r="H308" s="2" t="s">
        <v>0</v>
      </c>
      <c r="M308" s="3">
        <v>4.18</v>
      </c>
      <c r="N308" s="3">
        <v>3.05</v>
      </c>
      <c r="O308" s="3">
        <v>3.03</v>
      </c>
      <c r="P308" s="3">
        <v>1.55</v>
      </c>
      <c r="Q308" s="3">
        <v>0.43</v>
      </c>
      <c r="R308" s="3">
        <v>0.65</v>
      </c>
      <c r="S308" s="3">
        <v>1.48</v>
      </c>
      <c r="T308" s="3">
        <v>0.12</v>
      </c>
      <c r="U308" s="6">
        <f t="shared" si="83"/>
        <v>0.72966507177033491</v>
      </c>
      <c r="W308" s="6">
        <f t="shared" si="84"/>
        <v>117.91255289139632</v>
      </c>
      <c r="X308" s="6">
        <f t="shared" si="77"/>
        <v>49.193548387096769</v>
      </c>
      <c r="Y308" s="6">
        <f t="shared" si="78"/>
        <v>63.125</v>
      </c>
      <c r="Z308" s="6">
        <f t="shared" si="79"/>
        <v>77.5</v>
      </c>
      <c r="AA308" s="6">
        <f t="shared" si="80"/>
        <v>35.390946502057609</v>
      </c>
      <c r="AB308" s="6">
        <f t="shared" si="81"/>
        <v>28.260869565217391</v>
      </c>
      <c r="AC308" s="6">
        <f t="shared" si="82"/>
        <v>37.861345612688659</v>
      </c>
      <c r="AD308" s="6">
        <f t="shared" si="86"/>
        <v>6.6666666666666661</v>
      </c>
      <c r="AE308" s="6">
        <f t="shared" si="85"/>
        <v>0.41720365797190928</v>
      </c>
    </row>
    <row r="309" spans="1:31" x14ac:dyDescent="0.15">
      <c r="A309" s="38">
        <v>35354</v>
      </c>
      <c r="B309" s="8">
        <f t="shared" si="74"/>
        <v>1996</v>
      </c>
      <c r="C309" s="8">
        <f t="shared" si="75"/>
        <v>10</v>
      </c>
      <c r="D309" s="8">
        <f t="shared" si="76"/>
        <v>16</v>
      </c>
      <c r="E309" s="8" t="s">
        <v>31</v>
      </c>
      <c r="F309" s="8">
        <v>3</v>
      </c>
      <c r="G309">
        <v>12</v>
      </c>
      <c r="H309" s="2" t="s">
        <v>1</v>
      </c>
      <c r="I309" s="3">
        <v>5.43</v>
      </c>
      <c r="J309" s="3">
        <v>25.4</v>
      </c>
      <c r="M309" s="3">
        <v>1.22</v>
      </c>
      <c r="N309" s="3">
        <v>1.28</v>
      </c>
      <c r="O309" s="3">
        <v>5.75</v>
      </c>
      <c r="P309" s="3">
        <v>0.81</v>
      </c>
      <c r="Q309" s="3">
        <v>0.52</v>
      </c>
      <c r="R309" s="3">
        <v>0.37</v>
      </c>
      <c r="S309" s="3">
        <v>1.26</v>
      </c>
      <c r="T309" s="3">
        <v>0.08</v>
      </c>
      <c r="U309" s="6">
        <f t="shared" si="83"/>
        <v>1.0491803278688525</v>
      </c>
      <c r="W309" s="6">
        <f t="shared" si="84"/>
        <v>34.414668547249647</v>
      </c>
      <c r="X309" s="6">
        <f t="shared" si="77"/>
        <v>20.64516129032258</v>
      </c>
      <c r="Y309" s="6">
        <f t="shared" si="78"/>
        <v>119.79166666666667</v>
      </c>
      <c r="Z309" s="6">
        <f t="shared" si="79"/>
        <v>40.5</v>
      </c>
      <c r="AA309" s="6">
        <f t="shared" si="80"/>
        <v>42.798353909465021</v>
      </c>
      <c r="AB309" s="6">
        <f t="shared" si="81"/>
        <v>16.086956521739129</v>
      </c>
      <c r="AC309" s="6">
        <f t="shared" si="82"/>
        <v>32.233307751343055</v>
      </c>
      <c r="AD309" s="6">
        <f t="shared" si="86"/>
        <v>4.4444444444444446</v>
      </c>
      <c r="AE309" s="6">
        <f t="shared" si="85"/>
        <v>0.59989423585404544</v>
      </c>
    </row>
    <row r="310" spans="1:31" x14ac:dyDescent="0.15">
      <c r="A310" s="38">
        <v>35354</v>
      </c>
      <c r="B310" s="8">
        <f t="shared" si="74"/>
        <v>1996</v>
      </c>
      <c r="C310" s="8">
        <f t="shared" si="75"/>
        <v>10</v>
      </c>
      <c r="D310" s="8">
        <f t="shared" si="76"/>
        <v>16</v>
      </c>
      <c r="E310" s="8" t="s">
        <v>32</v>
      </c>
      <c r="F310" s="8">
        <v>2</v>
      </c>
      <c r="G310">
        <v>8</v>
      </c>
      <c r="H310" s="2" t="s">
        <v>0</v>
      </c>
      <c r="M310" s="3">
        <v>1.04</v>
      </c>
      <c r="N310" s="3">
        <v>1.42</v>
      </c>
      <c r="O310" s="3">
        <v>10.92</v>
      </c>
      <c r="P310" s="3">
        <v>1.59</v>
      </c>
      <c r="Q310" s="3">
        <v>0.43</v>
      </c>
      <c r="R310" s="3">
        <v>0.56000000000000005</v>
      </c>
      <c r="S310" s="3">
        <v>0.79</v>
      </c>
      <c r="T310" s="3">
        <v>0.14000000000000001</v>
      </c>
      <c r="U310" s="6">
        <f t="shared" si="83"/>
        <v>1.3653846153846152</v>
      </c>
      <c r="W310" s="6">
        <f t="shared" si="84"/>
        <v>29.337094499294778</v>
      </c>
      <c r="X310" s="6">
        <f t="shared" si="77"/>
        <v>22.903225806451612</v>
      </c>
      <c r="Y310" s="6">
        <f t="shared" si="78"/>
        <v>227.5</v>
      </c>
      <c r="Z310" s="6">
        <f t="shared" si="79"/>
        <v>79.5</v>
      </c>
      <c r="AA310" s="6">
        <f t="shared" si="80"/>
        <v>35.390946502057609</v>
      </c>
      <c r="AB310" s="6">
        <f t="shared" si="81"/>
        <v>24.347826086956523</v>
      </c>
      <c r="AC310" s="6">
        <f t="shared" si="82"/>
        <v>20.209772320286518</v>
      </c>
      <c r="AD310" s="6">
        <f t="shared" si="86"/>
        <v>7.7777777777777786</v>
      </c>
      <c r="AE310" s="6">
        <f t="shared" si="85"/>
        <v>0.78069168734491323</v>
      </c>
    </row>
    <row r="311" spans="1:31" x14ac:dyDescent="0.15">
      <c r="A311" s="38">
        <v>35354</v>
      </c>
      <c r="B311" s="8">
        <f t="shared" si="74"/>
        <v>1996</v>
      </c>
      <c r="C311" s="8">
        <f t="shared" si="75"/>
        <v>10</v>
      </c>
      <c r="D311" s="8">
        <f t="shared" si="76"/>
        <v>16</v>
      </c>
      <c r="E311" s="8" t="s">
        <v>32</v>
      </c>
      <c r="F311" s="8">
        <v>2</v>
      </c>
      <c r="G311">
        <v>8</v>
      </c>
      <c r="H311" s="2" t="s">
        <v>1</v>
      </c>
      <c r="I311" s="3">
        <v>5.69</v>
      </c>
      <c r="J311" s="3">
        <v>32.9</v>
      </c>
      <c r="M311" s="3">
        <v>2.06</v>
      </c>
      <c r="N311" s="3">
        <v>3.67</v>
      </c>
      <c r="O311" s="3">
        <v>5.87</v>
      </c>
      <c r="P311" s="3">
        <v>2.65</v>
      </c>
      <c r="Q311" s="3">
        <v>0.43</v>
      </c>
      <c r="R311" s="3">
        <v>0.55000000000000004</v>
      </c>
      <c r="S311" s="3">
        <v>0.75</v>
      </c>
      <c r="T311" s="3">
        <v>0.09</v>
      </c>
      <c r="U311" s="6">
        <f t="shared" si="83"/>
        <v>1.7815533980582523</v>
      </c>
      <c r="W311" s="6">
        <f t="shared" si="84"/>
        <v>58.110014104372354</v>
      </c>
      <c r="X311" s="6">
        <f t="shared" si="77"/>
        <v>59.193548387096769</v>
      </c>
      <c r="Y311" s="6">
        <f t="shared" si="78"/>
        <v>122.29166666666667</v>
      </c>
      <c r="Z311" s="6">
        <f t="shared" si="79"/>
        <v>132.5</v>
      </c>
      <c r="AA311" s="6">
        <f t="shared" si="80"/>
        <v>35.390946502057609</v>
      </c>
      <c r="AB311" s="6">
        <f t="shared" si="81"/>
        <v>23.913043478260871</v>
      </c>
      <c r="AC311" s="6">
        <f t="shared" si="82"/>
        <v>19.186492709132768</v>
      </c>
      <c r="AD311" s="6">
        <f t="shared" si="86"/>
        <v>5</v>
      </c>
      <c r="AE311" s="6">
        <f t="shared" si="85"/>
        <v>1.0186462574381459</v>
      </c>
    </row>
    <row r="312" spans="1:31" x14ac:dyDescent="0.15">
      <c r="A312" s="38">
        <v>35354</v>
      </c>
      <c r="B312" s="8">
        <f t="shared" si="74"/>
        <v>1996</v>
      </c>
      <c r="C312" s="8">
        <f t="shared" si="75"/>
        <v>10</v>
      </c>
      <c r="D312" s="8">
        <f t="shared" si="76"/>
        <v>16</v>
      </c>
      <c r="E312" s="8" t="s">
        <v>31</v>
      </c>
      <c r="F312" s="8">
        <v>1</v>
      </c>
      <c r="G312">
        <v>3</v>
      </c>
      <c r="H312" s="2" t="s">
        <v>1</v>
      </c>
      <c r="I312" s="3">
        <v>5.71</v>
      </c>
      <c r="J312" s="3">
        <v>29.1</v>
      </c>
      <c r="M312" s="3">
        <v>1.37</v>
      </c>
      <c r="N312" s="3">
        <v>4.83</v>
      </c>
      <c r="O312" s="3">
        <v>3.53</v>
      </c>
      <c r="P312" s="3">
        <v>1.84</v>
      </c>
      <c r="Q312" s="3">
        <v>0.47</v>
      </c>
      <c r="R312" s="3">
        <v>0.5</v>
      </c>
      <c r="S312" s="3">
        <v>1.1399999999999999</v>
      </c>
      <c r="T312" s="3">
        <v>0.05</v>
      </c>
      <c r="U312" s="6">
        <f t="shared" ref="U312:U343" si="87">(N312/M312)</f>
        <v>3.5255474452554743</v>
      </c>
      <c r="W312" s="6">
        <f t="shared" ref="W312:W343" si="88">(M312/35.45)*1000</f>
        <v>38.645980253878697</v>
      </c>
      <c r="X312" s="6">
        <f t="shared" si="77"/>
        <v>77.903225806451616</v>
      </c>
      <c r="Y312" s="6">
        <f t="shared" si="78"/>
        <v>73.541666666666657</v>
      </c>
      <c r="Z312" s="6">
        <f t="shared" si="79"/>
        <v>92</v>
      </c>
      <c r="AA312" s="6">
        <f t="shared" si="80"/>
        <v>38.68312757201646</v>
      </c>
      <c r="AB312" s="6">
        <f t="shared" si="81"/>
        <v>21.739130434782609</v>
      </c>
      <c r="AC312" s="6">
        <f t="shared" si="82"/>
        <v>29.163468917881808</v>
      </c>
      <c r="AD312" s="6">
        <f t="shared" si="86"/>
        <v>2.7777777777777777</v>
      </c>
      <c r="AE312" s="6">
        <f t="shared" ref="AE312:AE343" si="89">(X312/W312)</f>
        <v>2.0158170473275256</v>
      </c>
    </row>
    <row r="313" spans="1:31" x14ac:dyDescent="0.15">
      <c r="A313" s="38">
        <v>35354</v>
      </c>
      <c r="B313" s="8">
        <f t="shared" si="74"/>
        <v>1996</v>
      </c>
      <c r="C313" s="8">
        <f t="shared" si="75"/>
        <v>10</v>
      </c>
      <c r="D313" s="8">
        <f t="shared" si="76"/>
        <v>16</v>
      </c>
      <c r="E313" s="8" t="s">
        <v>32</v>
      </c>
      <c r="F313" s="8">
        <v>1</v>
      </c>
      <c r="G313">
        <v>4</v>
      </c>
      <c r="H313" s="2" t="s">
        <v>0</v>
      </c>
      <c r="M313" s="3">
        <v>3.11</v>
      </c>
      <c r="N313" s="3">
        <v>12.4</v>
      </c>
      <c r="O313" s="3">
        <v>10.28</v>
      </c>
      <c r="P313" s="3">
        <v>6.85</v>
      </c>
      <c r="Q313" s="3">
        <v>0.87</v>
      </c>
      <c r="R313" s="3">
        <v>0.63</v>
      </c>
      <c r="S313" s="3">
        <v>2.4900000000000002</v>
      </c>
      <c r="T313" s="3">
        <v>0.08</v>
      </c>
      <c r="U313" s="6">
        <f t="shared" si="87"/>
        <v>3.987138263665595</v>
      </c>
      <c r="W313" s="6">
        <f t="shared" si="88"/>
        <v>87.729196050775727</v>
      </c>
      <c r="X313" s="6">
        <f t="shared" si="77"/>
        <v>200</v>
      </c>
      <c r="Y313" s="6">
        <f t="shared" si="78"/>
        <v>214.16666666666666</v>
      </c>
      <c r="Z313" s="6">
        <f t="shared" si="79"/>
        <v>342.49999999999994</v>
      </c>
      <c r="AA313" s="6">
        <f t="shared" si="80"/>
        <v>71.604938271604937</v>
      </c>
      <c r="AB313" s="6">
        <f t="shared" si="81"/>
        <v>27.391304347826086</v>
      </c>
      <c r="AC313" s="6">
        <f t="shared" si="82"/>
        <v>63.699155794320795</v>
      </c>
      <c r="AD313" s="6">
        <f t="shared" si="86"/>
        <v>4.4444444444444446</v>
      </c>
      <c r="AE313" s="6">
        <f t="shared" si="89"/>
        <v>2.2797427652733124</v>
      </c>
    </row>
    <row r="314" spans="1:31" x14ac:dyDescent="0.15">
      <c r="A314" s="38">
        <v>35354</v>
      </c>
      <c r="B314" s="8">
        <f t="shared" si="74"/>
        <v>1996</v>
      </c>
      <c r="C314" s="8">
        <f t="shared" si="75"/>
        <v>10</v>
      </c>
      <c r="D314" s="8">
        <f t="shared" si="76"/>
        <v>16</v>
      </c>
      <c r="E314" s="8" t="s">
        <v>32</v>
      </c>
      <c r="F314" s="8">
        <v>2</v>
      </c>
      <c r="G314">
        <v>8</v>
      </c>
      <c r="H314" s="2" t="s">
        <v>2</v>
      </c>
      <c r="I314" s="3">
        <v>5.13</v>
      </c>
      <c r="J314" s="3">
        <v>33.4</v>
      </c>
      <c r="K314" s="3">
        <v>6.9</v>
      </c>
      <c r="M314" s="3">
        <v>0.43</v>
      </c>
      <c r="N314" s="3">
        <v>1.77</v>
      </c>
      <c r="O314" s="3">
        <v>9.93</v>
      </c>
      <c r="P314" s="3">
        <v>2.93</v>
      </c>
      <c r="Q314" s="3">
        <v>0.42</v>
      </c>
      <c r="R314" s="3">
        <v>0.45</v>
      </c>
      <c r="S314" s="3">
        <v>0.46</v>
      </c>
      <c r="T314" s="3">
        <v>0.05</v>
      </c>
      <c r="U314" s="6">
        <f t="shared" si="87"/>
        <v>4.1162790697674421</v>
      </c>
      <c r="W314" s="6">
        <f t="shared" si="88"/>
        <v>12.129760225669957</v>
      </c>
      <c r="X314" s="6">
        <f t="shared" si="77"/>
        <v>28.548387096774196</v>
      </c>
      <c r="Y314" s="6">
        <f t="shared" si="78"/>
        <v>206.875</v>
      </c>
      <c r="Z314" s="6">
        <f t="shared" si="79"/>
        <v>146.50000000000003</v>
      </c>
      <c r="AA314" s="6">
        <f t="shared" si="80"/>
        <v>34.567901234567898</v>
      </c>
      <c r="AB314" s="6">
        <f t="shared" si="81"/>
        <v>19.565217391304348</v>
      </c>
      <c r="AC314" s="6">
        <f t="shared" si="82"/>
        <v>11.767715528268099</v>
      </c>
      <c r="AD314" s="6">
        <f t="shared" si="86"/>
        <v>2.7777777777777777</v>
      </c>
      <c r="AE314" s="6">
        <f t="shared" si="89"/>
        <v>2.3535821455363846</v>
      </c>
    </row>
    <row r="315" spans="1:31" x14ac:dyDescent="0.15">
      <c r="A315" s="38">
        <v>35354</v>
      </c>
      <c r="B315" s="8">
        <f t="shared" si="74"/>
        <v>1996</v>
      </c>
      <c r="C315" s="8">
        <f t="shared" si="75"/>
        <v>10</v>
      </c>
      <c r="D315" s="8">
        <f t="shared" si="76"/>
        <v>16</v>
      </c>
      <c r="E315" s="8" t="s">
        <v>32</v>
      </c>
      <c r="F315" s="8">
        <v>3</v>
      </c>
      <c r="G315">
        <v>11</v>
      </c>
      <c r="H315" s="2" t="s">
        <v>2</v>
      </c>
      <c r="I315" s="3">
        <v>5.69</v>
      </c>
      <c r="J315" s="3">
        <v>23.6</v>
      </c>
      <c r="K315" s="3">
        <v>7.1</v>
      </c>
      <c r="M315" s="3">
        <v>0.67</v>
      </c>
      <c r="N315" s="3">
        <v>4.16</v>
      </c>
      <c r="O315" s="3">
        <v>3.27</v>
      </c>
      <c r="P315" s="3">
        <v>1.49</v>
      </c>
      <c r="Q315" s="3">
        <v>0.28999999999999998</v>
      </c>
      <c r="R315" s="3">
        <v>0.28999999999999998</v>
      </c>
      <c r="S315" s="3">
        <v>0.72</v>
      </c>
      <c r="T315" s="3">
        <v>0.06</v>
      </c>
      <c r="U315" s="6">
        <f t="shared" si="87"/>
        <v>6.2089552238805972</v>
      </c>
      <c r="W315" s="6">
        <f t="shared" si="88"/>
        <v>18.899858956276447</v>
      </c>
      <c r="X315" s="6">
        <f t="shared" si="77"/>
        <v>67.096774193548384</v>
      </c>
      <c r="Y315" s="6">
        <f t="shared" si="78"/>
        <v>68.125</v>
      </c>
      <c r="Z315" s="6">
        <f t="shared" si="79"/>
        <v>74.5</v>
      </c>
      <c r="AA315" s="6">
        <f t="shared" si="80"/>
        <v>23.868312757201643</v>
      </c>
      <c r="AB315" s="6">
        <f t="shared" si="81"/>
        <v>12.608695652173912</v>
      </c>
      <c r="AC315" s="6">
        <f t="shared" si="82"/>
        <v>18.419033000767456</v>
      </c>
      <c r="AD315" s="6">
        <f t="shared" si="86"/>
        <v>3.333333333333333</v>
      </c>
      <c r="AE315" s="6">
        <f t="shared" si="89"/>
        <v>3.5501203659123735</v>
      </c>
    </row>
    <row r="316" spans="1:31" x14ac:dyDescent="0.15">
      <c r="A316" s="38">
        <v>35354</v>
      </c>
      <c r="B316" s="8">
        <f t="shared" si="74"/>
        <v>1996</v>
      </c>
      <c r="C316" s="8">
        <f t="shared" si="75"/>
        <v>10</v>
      </c>
      <c r="D316" s="8">
        <f t="shared" si="76"/>
        <v>16</v>
      </c>
      <c r="E316" s="8" t="s">
        <v>32</v>
      </c>
      <c r="F316" s="8">
        <v>1</v>
      </c>
      <c r="G316">
        <v>4</v>
      </c>
      <c r="H316" s="2" t="s">
        <v>2</v>
      </c>
      <c r="I316" s="3">
        <v>5.57</v>
      </c>
      <c r="J316" s="3">
        <v>49.6</v>
      </c>
      <c r="M316" s="3">
        <v>1.1200000000000001</v>
      </c>
      <c r="N316" s="3">
        <v>7.17</v>
      </c>
      <c r="O316" s="3">
        <v>10.48</v>
      </c>
      <c r="P316" s="3">
        <v>4.7</v>
      </c>
      <c r="Q316" s="3">
        <v>0.96</v>
      </c>
      <c r="R316" s="3">
        <v>0.36</v>
      </c>
      <c r="S316" s="3">
        <v>0.62</v>
      </c>
      <c r="T316" s="3">
        <v>0.04</v>
      </c>
      <c r="U316" s="6">
        <f t="shared" si="87"/>
        <v>6.4017857142857135</v>
      </c>
      <c r="W316" s="6">
        <f t="shared" si="88"/>
        <v>31.593794076163611</v>
      </c>
      <c r="X316" s="6">
        <f t="shared" si="77"/>
        <v>115.64516129032258</v>
      </c>
      <c r="Y316" s="6">
        <f t="shared" si="78"/>
        <v>218.33333333333334</v>
      </c>
      <c r="Z316" s="6">
        <f t="shared" si="79"/>
        <v>235.00000000000003</v>
      </c>
      <c r="AA316" s="6">
        <f t="shared" si="80"/>
        <v>79.012345679012341</v>
      </c>
      <c r="AB316" s="6">
        <f t="shared" si="81"/>
        <v>15.652173913043477</v>
      </c>
      <c r="AC316" s="6">
        <f t="shared" si="82"/>
        <v>15.860833972883087</v>
      </c>
      <c r="AD316" s="6">
        <f t="shared" si="86"/>
        <v>2.2222222222222223</v>
      </c>
      <c r="AE316" s="6">
        <f t="shared" si="89"/>
        <v>3.6603758640552995</v>
      </c>
    </row>
    <row r="317" spans="1:31" x14ac:dyDescent="0.15">
      <c r="A317" s="38">
        <v>35354</v>
      </c>
      <c r="B317" s="8">
        <f t="shared" si="74"/>
        <v>1996</v>
      </c>
      <c r="C317" s="8">
        <f t="shared" si="75"/>
        <v>10</v>
      </c>
      <c r="D317" s="8">
        <f t="shared" si="76"/>
        <v>16</v>
      </c>
      <c r="E317" s="8" t="s">
        <v>32</v>
      </c>
      <c r="F317" s="8">
        <v>1</v>
      </c>
      <c r="G317">
        <v>4</v>
      </c>
      <c r="H317" s="2" t="s">
        <v>1</v>
      </c>
      <c r="M317" s="3">
        <v>1.41</v>
      </c>
      <c r="N317" s="3">
        <v>13.5</v>
      </c>
      <c r="O317" s="3">
        <v>9.91</v>
      </c>
      <c r="P317" s="3">
        <v>5.66</v>
      </c>
      <c r="Q317" s="3">
        <v>1.1299999999999999</v>
      </c>
      <c r="R317" s="3">
        <v>0.44</v>
      </c>
      <c r="S317" s="3">
        <v>1.02</v>
      </c>
      <c r="T317" s="3">
        <v>0.12</v>
      </c>
      <c r="U317" s="6">
        <f t="shared" si="87"/>
        <v>9.5744680851063837</v>
      </c>
      <c r="W317" s="6">
        <f t="shared" si="88"/>
        <v>39.774330042313117</v>
      </c>
      <c r="X317" s="6">
        <f t="shared" si="77"/>
        <v>217.74193548387098</v>
      </c>
      <c r="Y317" s="6">
        <f t="shared" si="78"/>
        <v>206.45833333333331</v>
      </c>
      <c r="Z317" s="6">
        <f t="shared" si="79"/>
        <v>283.00000000000006</v>
      </c>
      <c r="AA317" s="6">
        <f t="shared" si="80"/>
        <v>93.004115226337433</v>
      </c>
      <c r="AB317" s="6">
        <f t="shared" si="81"/>
        <v>19.130434782608695</v>
      </c>
      <c r="AC317" s="6">
        <f t="shared" si="82"/>
        <v>26.093630084420568</v>
      </c>
      <c r="AD317" s="6">
        <f t="shared" si="86"/>
        <v>6.6666666666666661</v>
      </c>
      <c r="AE317" s="6">
        <f t="shared" si="89"/>
        <v>5.4744337680164721</v>
      </c>
    </row>
    <row r="318" spans="1:31" x14ac:dyDescent="0.15">
      <c r="A318" s="38">
        <v>35354</v>
      </c>
      <c r="B318" s="8">
        <f t="shared" si="74"/>
        <v>1996</v>
      </c>
      <c r="C318" s="8">
        <f t="shared" si="75"/>
        <v>10</v>
      </c>
      <c r="D318" s="8">
        <f t="shared" si="76"/>
        <v>16</v>
      </c>
      <c r="E318" s="8" t="s">
        <v>30</v>
      </c>
      <c r="F318" s="8">
        <v>3</v>
      </c>
      <c r="G318">
        <v>9</v>
      </c>
      <c r="H318" s="2" t="s">
        <v>2</v>
      </c>
      <c r="I318" s="3">
        <v>5.05</v>
      </c>
      <c r="J318" s="3">
        <v>93.1</v>
      </c>
      <c r="K318" s="3">
        <v>9</v>
      </c>
      <c r="M318" s="3">
        <v>1.99</v>
      </c>
      <c r="N318" s="3">
        <v>35.99</v>
      </c>
      <c r="O318" s="3">
        <v>5.86</v>
      </c>
      <c r="P318" s="3">
        <v>7.5</v>
      </c>
      <c r="Q318" s="3">
        <v>1.68</v>
      </c>
      <c r="R318" s="3">
        <v>0.53</v>
      </c>
      <c r="S318" s="3">
        <v>3.4</v>
      </c>
      <c r="T318" s="3">
        <v>0.06</v>
      </c>
      <c r="U318" s="6">
        <f t="shared" si="87"/>
        <v>18.085427135678394</v>
      </c>
      <c r="W318" s="6">
        <f t="shared" si="88"/>
        <v>56.135401974612122</v>
      </c>
      <c r="X318" s="6">
        <f t="shared" si="77"/>
        <v>580.48387096774206</v>
      </c>
      <c r="Y318" s="6">
        <f t="shared" si="78"/>
        <v>122.08333333333333</v>
      </c>
      <c r="Z318" s="6">
        <f t="shared" si="79"/>
        <v>375</v>
      </c>
      <c r="AA318" s="6">
        <f t="shared" si="80"/>
        <v>138.27160493827159</v>
      </c>
      <c r="AB318" s="6">
        <f t="shared" si="81"/>
        <v>23.043478260869566</v>
      </c>
      <c r="AC318" s="6">
        <f t="shared" si="82"/>
        <v>86.978766948068554</v>
      </c>
      <c r="AD318" s="6">
        <f t="shared" si="86"/>
        <v>3.333333333333333</v>
      </c>
      <c r="AE318" s="6">
        <f t="shared" si="89"/>
        <v>10.340780515480633</v>
      </c>
    </row>
    <row r="319" spans="1:31" x14ac:dyDescent="0.15">
      <c r="A319" s="38">
        <v>35360</v>
      </c>
      <c r="B319" s="8">
        <f t="shared" si="74"/>
        <v>1996</v>
      </c>
      <c r="C319" s="8">
        <f t="shared" si="75"/>
        <v>10</v>
      </c>
      <c r="D319" s="8">
        <f t="shared" si="76"/>
        <v>22</v>
      </c>
      <c r="E319" s="8" t="s">
        <v>31</v>
      </c>
      <c r="F319" s="8">
        <v>2</v>
      </c>
      <c r="G319">
        <v>5</v>
      </c>
      <c r="H319" s="2" t="s">
        <v>2</v>
      </c>
      <c r="M319" s="3">
        <v>6.22</v>
      </c>
      <c r="O319" s="3">
        <v>2.27</v>
      </c>
      <c r="P319" s="3">
        <v>24.85</v>
      </c>
      <c r="Q319" s="3">
        <v>3.76</v>
      </c>
      <c r="R319" s="3">
        <v>1.01</v>
      </c>
      <c r="S319" s="3">
        <v>1.39</v>
      </c>
      <c r="T319" s="3">
        <v>0.24</v>
      </c>
      <c r="U319" s="6">
        <f t="shared" si="87"/>
        <v>0</v>
      </c>
      <c r="W319" s="6">
        <f t="shared" si="88"/>
        <v>175.45839210155145</v>
      </c>
      <c r="X319" s="6">
        <f t="shared" si="77"/>
        <v>0</v>
      </c>
      <c r="Y319" s="6">
        <f t="shared" si="78"/>
        <v>47.291666666666671</v>
      </c>
      <c r="Z319" s="6">
        <f t="shared" si="79"/>
        <v>1242.5000000000002</v>
      </c>
      <c r="AA319" s="6">
        <f t="shared" si="80"/>
        <v>309.46502057613168</v>
      </c>
      <c r="AB319" s="6">
        <f t="shared" si="81"/>
        <v>43.913043478260867</v>
      </c>
      <c r="AC319" s="6">
        <f t="shared" si="82"/>
        <v>35.558966487592727</v>
      </c>
      <c r="AD319" s="6">
        <f t="shared" si="86"/>
        <v>13.333333333333332</v>
      </c>
      <c r="AE319" s="6">
        <f t="shared" si="89"/>
        <v>0</v>
      </c>
    </row>
    <row r="320" spans="1:31" x14ac:dyDescent="0.15">
      <c r="A320" s="38">
        <v>35360</v>
      </c>
      <c r="B320" s="8">
        <f t="shared" si="74"/>
        <v>1996</v>
      </c>
      <c r="C320" s="8">
        <f t="shared" si="75"/>
        <v>10</v>
      </c>
      <c r="D320" s="8">
        <f t="shared" si="76"/>
        <v>22</v>
      </c>
      <c r="E320" s="8" t="s">
        <v>30</v>
      </c>
      <c r="F320" s="8">
        <v>4</v>
      </c>
      <c r="G320">
        <v>14</v>
      </c>
      <c r="H320" s="2" t="s">
        <v>1</v>
      </c>
      <c r="M320" s="3">
        <v>4.05</v>
      </c>
      <c r="N320" s="3">
        <v>0.93</v>
      </c>
      <c r="O320" s="3">
        <v>5.17</v>
      </c>
      <c r="P320" s="3">
        <v>5.28</v>
      </c>
      <c r="Q320" s="3">
        <v>0.81</v>
      </c>
      <c r="R320" s="3">
        <v>0.85</v>
      </c>
      <c r="S320" s="3">
        <v>1.26</v>
      </c>
      <c r="T320" s="3">
        <v>0.13</v>
      </c>
      <c r="U320" s="6">
        <f t="shared" si="87"/>
        <v>0.22962962962962966</v>
      </c>
      <c r="W320" s="6">
        <f t="shared" si="88"/>
        <v>114.24541607898448</v>
      </c>
      <c r="X320" s="6">
        <f t="shared" si="77"/>
        <v>15.000000000000002</v>
      </c>
      <c r="Y320" s="6">
        <f t="shared" si="78"/>
        <v>107.70833333333334</v>
      </c>
      <c r="Z320" s="6">
        <f t="shared" si="79"/>
        <v>264</v>
      </c>
      <c r="AA320" s="6">
        <f t="shared" si="80"/>
        <v>66.666666666666671</v>
      </c>
      <c r="AB320" s="6">
        <f t="shared" si="81"/>
        <v>36.956521739130437</v>
      </c>
      <c r="AC320" s="6">
        <f t="shared" si="82"/>
        <v>32.233307751343055</v>
      </c>
      <c r="AD320" s="6">
        <f t="shared" si="86"/>
        <v>7.2222222222222223</v>
      </c>
      <c r="AE320" s="6">
        <f t="shared" si="89"/>
        <v>0.13129629629629633</v>
      </c>
    </row>
    <row r="321" spans="1:31" x14ac:dyDescent="0.15">
      <c r="A321" s="38">
        <v>35360</v>
      </c>
      <c r="B321" s="8">
        <f t="shared" si="74"/>
        <v>1996</v>
      </c>
      <c r="C321" s="8">
        <f t="shared" si="75"/>
        <v>10</v>
      </c>
      <c r="D321" s="8">
        <f t="shared" si="76"/>
        <v>22</v>
      </c>
      <c r="E321" s="8" t="s">
        <v>31</v>
      </c>
      <c r="F321" s="8">
        <v>3</v>
      </c>
      <c r="G321">
        <v>12</v>
      </c>
      <c r="H321" s="2" t="s">
        <v>0</v>
      </c>
      <c r="I321" s="3">
        <v>5.37</v>
      </c>
      <c r="J321" s="3">
        <v>28.9</v>
      </c>
      <c r="K321" s="3">
        <v>7.8</v>
      </c>
      <c r="M321" s="3">
        <v>2.62</v>
      </c>
      <c r="N321" s="3">
        <v>2.74</v>
      </c>
      <c r="O321" s="3">
        <v>4.34</v>
      </c>
      <c r="P321" s="3">
        <v>1.46</v>
      </c>
      <c r="Q321" s="3">
        <v>0.56999999999999995</v>
      </c>
      <c r="R321" s="3">
        <v>0.62</v>
      </c>
      <c r="S321" s="3">
        <v>1.48</v>
      </c>
      <c r="T321" s="3">
        <v>0.01</v>
      </c>
      <c r="U321" s="6">
        <f t="shared" si="87"/>
        <v>1.0458015267175573</v>
      </c>
      <c r="W321" s="6">
        <f t="shared" si="88"/>
        <v>73.906911142454149</v>
      </c>
      <c r="X321" s="6">
        <f t="shared" si="77"/>
        <v>44.193548387096776</v>
      </c>
      <c r="Y321" s="6">
        <f t="shared" si="78"/>
        <v>90.416666666666657</v>
      </c>
      <c r="Z321" s="6">
        <f t="shared" si="79"/>
        <v>73</v>
      </c>
      <c r="AA321" s="6">
        <f t="shared" si="80"/>
        <v>46.913580246913575</v>
      </c>
      <c r="AB321" s="6">
        <f t="shared" si="81"/>
        <v>26.956521739130434</v>
      </c>
      <c r="AC321" s="6">
        <f t="shared" si="82"/>
        <v>37.861345612688659</v>
      </c>
      <c r="AD321" s="6">
        <f t="shared" si="86"/>
        <v>0.55555555555555558</v>
      </c>
      <c r="AE321" s="6">
        <f t="shared" si="89"/>
        <v>0.59796232455060339</v>
      </c>
    </row>
    <row r="322" spans="1:31" x14ac:dyDescent="0.15">
      <c r="A322" s="38">
        <v>35360</v>
      </c>
      <c r="B322" s="8">
        <f t="shared" si="74"/>
        <v>1996</v>
      </c>
      <c r="C322" s="8">
        <f t="shared" si="75"/>
        <v>10</v>
      </c>
      <c r="D322" s="8">
        <f t="shared" si="76"/>
        <v>22</v>
      </c>
      <c r="E322" s="8" t="s">
        <v>32</v>
      </c>
      <c r="F322" s="8">
        <v>3</v>
      </c>
      <c r="G322">
        <v>11</v>
      </c>
      <c r="H322" s="2" t="s">
        <v>1</v>
      </c>
      <c r="M322" s="3">
        <v>1.61</v>
      </c>
      <c r="N322" s="3">
        <v>2.08</v>
      </c>
      <c r="O322" s="3">
        <v>3.77</v>
      </c>
      <c r="P322" s="3">
        <v>1.29</v>
      </c>
      <c r="Q322" s="3">
        <v>0.56000000000000005</v>
      </c>
      <c r="R322" s="3">
        <v>0.53</v>
      </c>
      <c r="S322" s="3">
        <v>0.46</v>
      </c>
      <c r="T322" s="3">
        <v>0</v>
      </c>
      <c r="U322" s="6">
        <f t="shared" si="87"/>
        <v>1.2919254658385093</v>
      </c>
      <c r="W322" s="6">
        <f t="shared" si="88"/>
        <v>45.416078984485189</v>
      </c>
      <c r="X322" s="6">
        <f t="shared" si="77"/>
        <v>33.548387096774192</v>
      </c>
      <c r="Y322" s="6">
        <f t="shared" si="78"/>
        <v>78.541666666666657</v>
      </c>
      <c r="Z322" s="6">
        <f t="shared" si="79"/>
        <v>64.5</v>
      </c>
      <c r="AA322" s="6">
        <f t="shared" si="80"/>
        <v>46.090534979423872</v>
      </c>
      <c r="AB322" s="6">
        <f t="shared" si="81"/>
        <v>23.043478260869566</v>
      </c>
      <c r="AC322" s="6">
        <f t="shared" si="82"/>
        <v>11.767715528268099</v>
      </c>
      <c r="AD322" s="6">
        <f t="shared" si="86"/>
        <v>0</v>
      </c>
      <c r="AE322" s="6">
        <f t="shared" si="89"/>
        <v>0.73868964135443793</v>
      </c>
    </row>
    <row r="323" spans="1:31" x14ac:dyDescent="0.15">
      <c r="A323" s="38">
        <v>35360</v>
      </c>
      <c r="B323" s="8">
        <f t="shared" si="74"/>
        <v>1996</v>
      </c>
      <c r="C323" s="8">
        <f t="shared" si="75"/>
        <v>10</v>
      </c>
      <c r="D323" s="8">
        <f t="shared" si="76"/>
        <v>22</v>
      </c>
      <c r="E323" s="8" t="s">
        <v>31</v>
      </c>
      <c r="F323" s="8">
        <v>3</v>
      </c>
      <c r="G323">
        <v>12</v>
      </c>
      <c r="H323" s="2" t="s">
        <v>1</v>
      </c>
      <c r="I323" s="3">
        <v>6.03</v>
      </c>
      <c r="J323" s="3">
        <v>27.7</v>
      </c>
      <c r="K323" s="3">
        <v>7.2</v>
      </c>
      <c r="M323" s="3">
        <v>0.94</v>
      </c>
      <c r="N323" s="3">
        <v>1.24</v>
      </c>
      <c r="O323" s="3">
        <v>5.85</v>
      </c>
      <c r="P323" s="3">
        <v>1.62</v>
      </c>
      <c r="Q323" s="3">
        <v>0.87</v>
      </c>
      <c r="R323" s="3">
        <v>0.31</v>
      </c>
      <c r="S323" s="3">
        <v>1.18</v>
      </c>
      <c r="T323" s="3">
        <v>0.03</v>
      </c>
      <c r="U323" s="6">
        <f t="shared" si="87"/>
        <v>1.3191489361702129</v>
      </c>
      <c r="W323" s="6">
        <f t="shared" si="88"/>
        <v>26.516220028208743</v>
      </c>
      <c r="X323" s="6">
        <f t="shared" si="77"/>
        <v>20</v>
      </c>
      <c r="Y323" s="6">
        <f t="shared" si="78"/>
        <v>121.875</v>
      </c>
      <c r="Z323" s="6">
        <f t="shared" si="79"/>
        <v>81</v>
      </c>
      <c r="AA323" s="6">
        <f t="shared" si="80"/>
        <v>71.604938271604937</v>
      </c>
      <c r="AB323" s="6">
        <f t="shared" si="81"/>
        <v>13.478260869565217</v>
      </c>
      <c r="AC323" s="6">
        <f t="shared" si="82"/>
        <v>30.186748529035555</v>
      </c>
      <c r="AD323" s="6">
        <f t="shared" si="86"/>
        <v>1.6666666666666665</v>
      </c>
      <c r="AE323" s="6">
        <f t="shared" si="89"/>
        <v>0.75425531914893618</v>
      </c>
    </row>
    <row r="324" spans="1:31" x14ac:dyDescent="0.15">
      <c r="A324" s="38">
        <v>35360</v>
      </c>
      <c r="B324" s="8">
        <f t="shared" si="74"/>
        <v>1996</v>
      </c>
      <c r="C324" s="8">
        <f t="shared" si="75"/>
        <v>10</v>
      </c>
      <c r="D324" s="8">
        <f t="shared" si="76"/>
        <v>22</v>
      </c>
      <c r="E324" s="8" t="s">
        <v>29</v>
      </c>
      <c r="F324" s="8">
        <v>1</v>
      </c>
      <c r="G324">
        <v>1</v>
      </c>
      <c r="H324" s="2" t="s">
        <v>0</v>
      </c>
      <c r="M324" s="3">
        <v>1.63</v>
      </c>
      <c r="N324" s="3">
        <v>2.21</v>
      </c>
      <c r="O324" s="3">
        <v>8.65</v>
      </c>
      <c r="P324" s="3">
        <v>3.66</v>
      </c>
      <c r="Q324" s="3">
        <v>0.71</v>
      </c>
      <c r="R324" s="3">
        <v>0.79</v>
      </c>
      <c r="S324" s="3">
        <v>0.72</v>
      </c>
      <c r="U324" s="6">
        <f t="shared" si="87"/>
        <v>1.3558282208588959</v>
      </c>
      <c r="W324" s="6">
        <f t="shared" si="88"/>
        <v>45.980253878702392</v>
      </c>
      <c r="X324" s="6">
        <f t="shared" si="77"/>
        <v>35.645161290322577</v>
      </c>
      <c r="Y324" s="6">
        <f t="shared" si="78"/>
        <v>180.20833333333334</v>
      </c>
      <c r="Z324" s="6">
        <f t="shared" si="79"/>
        <v>183</v>
      </c>
      <c r="AA324" s="6">
        <f t="shared" si="80"/>
        <v>58.436213991769542</v>
      </c>
      <c r="AB324" s="6">
        <f t="shared" si="81"/>
        <v>34.347826086956523</v>
      </c>
      <c r="AC324" s="6">
        <f t="shared" si="82"/>
        <v>18.419033000767456</v>
      </c>
      <c r="AD324" s="6">
        <f t="shared" si="86"/>
        <v>0</v>
      </c>
      <c r="AE324" s="6">
        <f t="shared" si="89"/>
        <v>0.7752275875717396</v>
      </c>
    </row>
    <row r="325" spans="1:31" x14ac:dyDescent="0.15">
      <c r="A325" s="38">
        <v>35360</v>
      </c>
      <c r="B325" s="8">
        <f t="shared" si="74"/>
        <v>1996</v>
      </c>
      <c r="C325" s="8">
        <f t="shared" si="75"/>
        <v>10</v>
      </c>
      <c r="D325" s="8">
        <f t="shared" si="76"/>
        <v>22</v>
      </c>
      <c r="E325" s="8" t="s">
        <v>32</v>
      </c>
      <c r="F325" s="8">
        <v>2</v>
      </c>
      <c r="G325">
        <v>8</v>
      </c>
      <c r="H325" s="2" t="s">
        <v>1</v>
      </c>
      <c r="I325" s="3">
        <v>6.34</v>
      </c>
      <c r="J325" s="3">
        <v>33.9</v>
      </c>
      <c r="M325" s="3">
        <v>1.63</v>
      </c>
      <c r="N325" s="3">
        <v>2.7</v>
      </c>
      <c r="O325" s="3">
        <v>5.93</v>
      </c>
      <c r="P325" s="3">
        <v>2.97</v>
      </c>
      <c r="Q325" s="3">
        <v>0.51</v>
      </c>
      <c r="R325" s="3">
        <v>0.45</v>
      </c>
      <c r="S325" s="3">
        <v>0.67</v>
      </c>
      <c r="T325" s="3">
        <v>0.01</v>
      </c>
      <c r="U325" s="6">
        <f t="shared" si="87"/>
        <v>1.6564417177914113</v>
      </c>
      <c r="W325" s="6">
        <f t="shared" si="88"/>
        <v>45.980253878702392</v>
      </c>
      <c r="X325" s="6">
        <f t="shared" si="77"/>
        <v>43.548387096774192</v>
      </c>
      <c r="Y325" s="6">
        <f t="shared" si="78"/>
        <v>123.54166666666666</v>
      </c>
      <c r="Z325" s="6">
        <f t="shared" si="79"/>
        <v>148.50000000000003</v>
      </c>
      <c r="AA325" s="6">
        <f t="shared" si="80"/>
        <v>41.97530864197531</v>
      </c>
      <c r="AB325" s="6">
        <f t="shared" si="81"/>
        <v>19.565217391304348</v>
      </c>
      <c r="AC325" s="6">
        <f t="shared" si="82"/>
        <v>17.139933486825274</v>
      </c>
      <c r="AD325" s="6">
        <f t="shared" si="86"/>
        <v>0.55555555555555558</v>
      </c>
      <c r="AE325" s="6">
        <f t="shared" si="89"/>
        <v>0.94711062735008911</v>
      </c>
    </row>
    <row r="326" spans="1:31" x14ac:dyDescent="0.15">
      <c r="A326" s="38">
        <v>35360</v>
      </c>
      <c r="B326" s="8">
        <f t="shared" si="74"/>
        <v>1996</v>
      </c>
      <c r="C326" s="8">
        <f t="shared" si="75"/>
        <v>10</v>
      </c>
      <c r="D326" s="8">
        <f t="shared" si="76"/>
        <v>22</v>
      </c>
      <c r="E326" s="8" t="s">
        <v>30</v>
      </c>
      <c r="F326" s="8">
        <v>3</v>
      </c>
      <c r="G326">
        <v>9</v>
      </c>
      <c r="H326" s="2" t="s">
        <v>1</v>
      </c>
      <c r="M326" s="3">
        <v>1.26</v>
      </c>
      <c r="N326" s="3">
        <v>2.21</v>
      </c>
      <c r="O326" s="3">
        <v>18.27</v>
      </c>
      <c r="P326" s="3">
        <v>2.09</v>
      </c>
      <c r="Q326" s="3">
        <v>0.69</v>
      </c>
      <c r="R326" s="3">
        <v>0.63</v>
      </c>
      <c r="S326" s="3">
        <v>6.56</v>
      </c>
      <c r="T326" s="3">
        <v>0.13</v>
      </c>
      <c r="U326" s="6">
        <f t="shared" si="87"/>
        <v>1.753968253968254</v>
      </c>
      <c r="W326" s="6">
        <f t="shared" si="88"/>
        <v>35.54301833568406</v>
      </c>
      <c r="X326" s="6">
        <f t="shared" si="77"/>
        <v>35.645161290322577</v>
      </c>
      <c r="Y326" s="6">
        <f t="shared" si="78"/>
        <v>380.625</v>
      </c>
      <c r="Z326" s="6">
        <f t="shared" si="79"/>
        <v>104.5</v>
      </c>
      <c r="AA326" s="6">
        <f t="shared" si="80"/>
        <v>56.79012345679012</v>
      </c>
      <c r="AB326" s="6">
        <f t="shared" si="81"/>
        <v>27.391304347826086</v>
      </c>
      <c r="AC326" s="6">
        <f t="shared" si="82"/>
        <v>167.81785622921461</v>
      </c>
      <c r="AD326" s="6">
        <f t="shared" si="86"/>
        <v>7.2222222222222223</v>
      </c>
      <c r="AE326" s="6">
        <f t="shared" si="89"/>
        <v>1.0028737839221709</v>
      </c>
    </row>
    <row r="327" spans="1:31" x14ac:dyDescent="0.15">
      <c r="A327" s="38">
        <v>35360</v>
      </c>
      <c r="B327" s="8">
        <f t="shared" si="74"/>
        <v>1996</v>
      </c>
      <c r="C327" s="8">
        <f t="shared" si="75"/>
        <v>10</v>
      </c>
      <c r="D327" s="8">
        <f t="shared" si="76"/>
        <v>22</v>
      </c>
      <c r="E327" s="8" t="s">
        <v>30</v>
      </c>
      <c r="F327" s="8">
        <v>4</v>
      </c>
      <c r="G327">
        <v>14</v>
      </c>
      <c r="H327" s="2" t="s">
        <v>2</v>
      </c>
      <c r="M327" s="3">
        <v>1.0900000000000001</v>
      </c>
      <c r="N327" s="3">
        <v>2.48</v>
      </c>
      <c r="O327" s="3">
        <v>5.21</v>
      </c>
      <c r="P327" s="3">
        <v>1.06</v>
      </c>
      <c r="Q327" s="3">
        <v>0.75</v>
      </c>
      <c r="R327" s="3">
        <v>0.45</v>
      </c>
      <c r="S327" s="3">
        <v>1.03</v>
      </c>
      <c r="T327" s="3">
        <v>0.09</v>
      </c>
      <c r="U327" s="6">
        <f t="shared" si="87"/>
        <v>2.2752293577981648</v>
      </c>
      <c r="W327" s="6">
        <f t="shared" si="88"/>
        <v>30.7475317348378</v>
      </c>
      <c r="X327" s="6">
        <f t="shared" si="77"/>
        <v>40</v>
      </c>
      <c r="Y327" s="6">
        <f t="shared" si="78"/>
        <v>108.54166666666666</v>
      </c>
      <c r="Z327" s="6">
        <f t="shared" si="79"/>
        <v>53.000000000000007</v>
      </c>
      <c r="AA327" s="6">
        <f t="shared" si="80"/>
        <v>61.728395061728392</v>
      </c>
      <c r="AB327" s="6">
        <f t="shared" si="81"/>
        <v>19.565217391304348</v>
      </c>
      <c r="AC327" s="6">
        <f t="shared" si="82"/>
        <v>26.349449987209002</v>
      </c>
      <c r="AD327" s="6">
        <f t="shared" si="86"/>
        <v>5</v>
      </c>
      <c r="AE327" s="6">
        <f t="shared" si="89"/>
        <v>1.3009174311926606</v>
      </c>
    </row>
    <row r="328" spans="1:31" x14ac:dyDescent="0.15">
      <c r="A328" s="38">
        <v>35360</v>
      </c>
      <c r="B328" s="8">
        <f t="shared" si="74"/>
        <v>1996</v>
      </c>
      <c r="C328" s="8">
        <f t="shared" si="75"/>
        <v>10</v>
      </c>
      <c r="D328" s="8">
        <f t="shared" si="76"/>
        <v>22</v>
      </c>
      <c r="E328" s="8" t="s">
        <v>32</v>
      </c>
      <c r="F328" s="8">
        <v>4</v>
      </c>
      <c r="G328">
        <v>16</v>
      </c>
      <c r="H328" s="2" t="s">
        <v>2</v>
      </c>
      <c r="M328" s="3">
        <v>2.37</v>
      </c>
      <c r="N328" s="3">
        <v>6.15</v>
      </c>
      <c r="O328" s="3">
        <v>7.28</v>
      </c>
      <c r="P328" s="3">
        <v>2.89</v>
      </c>
      <c r="Q328" s="3">
        <v>0.7</v>
      </c>
      <c r="R328" s="3">
        <v>2.1</v>
      </c>
      <c r="S328" s="3">
        <v>1.05</v>
      </c>
      <c r="U328" s="6">
        <f t="shared" si="87"/>
        <v>2.5949367088607596</v>
      </c>
      <c r="W328" s="6">
        <f t="shared" si="88"/>
        <v>66.854724964739077</v>
      </c>
      <c r="X328" s="6">
        <f t="shared" si="77"/>
        <v>99.193548387096783</v>
      </c>
      <c r="Y328" s="6">
        <f t="shared" si="78"/>
        <v>151.66666666666669</v>
      </c>
      <c r="Z328" s="6">
        <f t="shared" si="79"/>
        <v>144.50000000000003</v>
      </c>
      <c r="AA328" s="6">
        <f t="shared" si="80"/>
        <v>57.613168724279831</v>
      </c>
      <c r="AB328" s="6">
        <f t="shared" si="81"/>
        <v>91.304347826086953</v>
      </c>
      <c r="AC328" s="6">
        <f t="shared" si="82"/>
        <v>26.861089792785876</v>
      </c>
      <c r="AD328" s="6">
        <f t="shared" si="86"/>
        <v>0</v>
      </c>
      <c r="AE328" s="6">
        <f t="shared" si="89"/>
        <v>1.4837178440179666</v>
      </c>
    </row>
    <row r="329" spans="1:31" x14ac:dyDescent="0.15">
      <c r="A329" s="38">
        <v>35360</v>
      </c>
      <c r="B329" s="8">
        <f t="shared" si="74"/>
        <v>1996</v>
      </c>
      <c r="C329" s="8">
        <f t="shared" si="75"/>
        <v>10</v>
      </c>
      <c r="D329" s="8">
        <f t="shared" si="76"/>
        <v>22</v>
      </c>
      <c r="E329" s="8" t="s">
        <v>32</v>
      </c>
      <c r="F329" s="8">
        <v>3</v>
      </c>
      <c r="G329">
        <v>11</v>
      </c>
      <c r="H329" s="2" t="s">
        <v>0</v>
      </c>
      <c r="M329" s="3">
        <v>1.96</v>
      </c>
      <c r="N329" s="3">
        <v>5.93</v>
      </c>
      <c r="O329" s="3">
        <v>5.62</v>
      </c>
      <c r="P329" s="3">
        <v>1.93</v>
      </c>
      <c r="Q329" s="3">
        <v>0.51</v>
      </c>
      <c r="R329" s="3">
        <v>0.52</v>
      </c>
      <c r="S329" s="3">
        <v>0.89</v>
      </c>
      <c r="T329" s="3">
        <v>0</v>
      </c>
      <c r="U329" s="6">
        <f t="shared" si="87"/>
        <v>3.0255102040816326</v>
      </c>
      <c r="W329" s="6">
        <f t="shared" si="88"/>
        <v>55.289139633286311</v>
      </c>
      <c r="X329" s="6">
        <f t="shared" si="77"/>
        <v>95.645161290322577</v>
      </c>
      <c r="Y329" s="6">
        <f t="shared" si="78"/>
        <v>117.08333333333333</v>
      </c>
      <c r="Z329" s="6">
        <f t="shared" si="79"/>
        <v>96.5</v>
      </c>
      <c r="AA329" s="6">
        <f t="shared" si="80"/>
        <v>41.97530864197531</v>
      </c>
      <c r="AB329" s="6">
        <f t="shared" si="81"/>
        <v>22.608695652173914</v>
      </c>
      <c r="AC329" s="6">
        <f t="shared" si="82"/>
        <v>22.767971348170885</v>
      </c>
      <c r="AD329" s="6">
        <f t="shared" si="86"/>
        <v>0</v>
      </c>
      <c r="AE329" s="6">
        <f t="shared" si="89"/>
        <v>1.7299086570111917</v>
      </c>
    </row>
    <row r="330" spans="1:31" x14ac:dyDescent="0.15">
      <c r="A330" s="38">
        <v>35360</v>
      </c>
      <c r="B330" s="8">
        <f t="shared" ref="B330:B393" si="90">YEAR(A330)</f>
        <v>1996</v>
      </c>
      <c r="C330" s="8">
        <f t="shared" ref="C330:C393" si="91">MONTH(A330)</f>
        <v>10</v>
      </c>
      <c r="D330" s="8">
        <f t="shared" ref="D330:D393" si="92">DAY(A330)</f>
        <v>22</v>
      </c>
      <c r="E330" s="8" t="s">
        <v>29</v>
      </c>
      <c r="F330" s="8">
        <v>1</v>
      </c>
      <c r="G330">
        <v>1</v>
      </c>
      <c r="H330" s="2" t="s">
        <v>1</v>
      </c>
      <c r="M330" s="3">
        <v>4</v>
      </c>
      <c r="N330" s="3">
        <v>13.24</v>
      </c>
      <c r="O330" s="3">
        <v>6.57</v>
      </c>
      <c r="P330" s="3">
        <v>4.3899999999999997</v>
      </c>
      <c r="Q330" s="3">
        <v>0.71</v>
      </c>
      <c r="R330" s="3">
        <v>1.1399999999999999</v>
      </c>
      <c r="S330" s="3">
        <v>2.4500000000000002</v>
      </c>
      <c r="T330" s="3">
        <v>0.08</v>
      </c>
      <c r="U330" s="6">
        <f t="shared" si="87"/>
        <v>3.31</v>
      </c>
      <c r="W330" s="6">
        <f t="shared" si="88"/>
        <v>112.83497884344146</v>
      </c>
      <c r="X330" s="6">
        <f t="shared" ref="X330:X395" si="93">(N330/62)*1000</f>
        <v>213.54838709677421</v>
      </c>
      <c r="Y330" s="6">
        <f t="shared" ref="Y330:Y395" si="94">(O330/96)*1000*2</f>
        <v>136.875</v>
      </c>
      <c r="Z330" s="6">
        <f t="shared" ref="Z330:Z395" si="95">(P330/40)*1000*2</f>
        <v>219.49999999999997</v>
      </c>
      <c r="AA330" s="6">
        <f t="shared" ref="AA330:AA395" si="96">(Q330/24.3)*1000*2</f>
        <v>58.436213991769542</v>
      </c>
      <c r="AB330" s="6">
        <f t="shared" ref="AB330:AB395" si="97">(R330/23)*1000</f>
        <v>49.565217391304344</v>
      </c>
      <c r="AC330" s="6">
        <f t="shared" ref="AC330:AC395" si="98">(S330/39.09)*1000</f>
        <v>62.675876183167055</v>
      </c>
      <c r="AD330" s="6">
        <f t="shared" si="86"/>
        <v>4.4444444444444446</v>
      </c>
      <c r="AE330" s="6">
        <f t="shared" si="89"/>
        <v>1.8925725806451614</v>
      </c>
    </row>
    <row r="331" spans="1:31" x14ac:dyDescent="0.15">
      <c r="A331" s="38">
        <v>35360</v>
      </c>
      <c r="B331" s="8">
        <f t="shared" si="90"/>
        <v>1996</v>
      </c>
      <c r="C331" s="8">
        <f t="shared" si="91"/>
        <v>10</v>
      </c>
      <c r="D331" s="8">
        <f t="shared" si="92"/>
        <v>22</v>
      </c>
      <c r="E331" s="8" t="s">
        <v>32</v>
      </c>
      <c r="F331" s="8">
        <v>2</v>
      </c>
      <c r="G331">
        <v>8</v>
      </c>
      <c r="H331" s="2" t="s">
        <v>2</v>
      </c>
      <c r="I331" s="3">
        <v>5.37</v>
      </c>
      <c r="J331" s="3">
        <v>30.7</v>
      </c>
      <c r="K331" s="3">
        <v>6.3</v>
      </c>
      <c r="M331" s="3">
        <v>0.36</v>
      </c>
      <c r="N331" s="3">
        <v>1.28</v>
      </c>
      <c r="O331" s="3">
        <v>9.6300000000000008</v>
      </c>
      <c r="P331" s="3">
        <v>2.73</v>
      </c>
      <c r="Q331" s="3">
        <v>0.5</v>
      </c>
      <c r="R331" s="3">
        <v>0.41</v>
      </c>
      <c r="S331" s="3">
        <v>0.41</v>
      </c>
      <c r="T331" s="3">
        <v>0</v>
      </c>
      <c r="U331" s="6">
        <f t="shared" si="87"/>
        <v>3.5555555555555558</v>
      </c>
      <c r="W331" s="6">
        <f t="shared" si="88"/>
        <v>10.15514809590973</v>
      </c>
      <c r="X331" s="6">
        <f t="shared" si="93"/>
        <v>20.64516129032258</v>
      </c>
      <c r="Y331" s="6">
        <f t="shared" si="94"/>
        <v>200.62500000000003</v>
      </c>
      <c r="Z331" s="6">
        <f t="shared" si="95"/>
        <v>136.5</v>
      </c>
      <c r="AA331" s="6">
        <f t="shared" si="96"/>
        <v>41.152263374485599</v>
      </c>
      <c r="AB331" s="6">
        <f t="shared" si="97"/>
        <v>17.826086956521738</v>
      </c>
      <c r="AC331" s="6">
        <f t="shared" si="98"/>
        <v>10.488616014325913</v>
      </c>
      <c r="AD331" s="6">
        <f t="shared" si="86"/>
        <v>0</v>
      </c>
      <c r="AE331" s="6">
        <f t="shared" si="89"/>
        <v>2.0329749103942656</v>
      </c>
    </row>
    <row r="332" spans="1:31" x14ac:dyDescent="0.15">
      <c r="A332" s="38">
        <v>35360</v>
      </c>
      <c r="B332" s="8">
        <f t="shared" si="90"/>
        <v>1996</v>
      </c>
      <c r="C332" s="8">
        <f t="shared" si="91"/>
        <v>10</v>
      </c>
      <c r="D332" s="8">
        <f t="shared" si="92"/>
        <v>22</v>
      </c>
      <c r="E332" s="8" t="s">
        <v>31</v>
      </c>
      <c r="F332" s="8">
        <v>1</v>
      </c>
      <c r="G332">
        <v>3</v>
      </c>
      <c r="H332" s="2" t="s">
        <v>1</v>
      </c>
      <c r="I332" s="3">
        <v>5.46</v>
      </c>
      <c r="J332" s="3">
        <v>25.1</v>
      </c>
      <c r="K332" s="3">
        <v>7.7</v>
      </c>
      <c r="M332" s="3">
        <v>1.17</v>
      </c>
      <c r="N332" s="3">
        <v>4.34</v>
      </c>
      <c r="O332" s="3">
        <v>3.26</v>
      </c>
      <c r="P332" s="3">
        <v>1.57</v>
      </c>
      <c r="Q332" s="3">
        <v>0.57999999999999996</v>
      </c>
      <c r="R332" s="3">
        <v>0.45</v>
      </c>
      <c r="S332" s="3">
        <v>1.1000000000000001</v>
      </c>
      <c r="T332" s="3">
        <v>0</v>
      </c>
      <c r="U332" s="6">
        <f t="shared" si="87"/>
        <v>3.7094017094017095</v>
      </c>
      <c r="W332" s="6">
        <f t="shared" si="88"/>
        <v>33.004231311706626</v>
      </c>
      <c r="X332" s="6">
        <f t="shared" si="93"/>
        <v>69.999999999999986</v>
      </c>
      <c r="Y332" s="6">
        <f t="shared" si="94"/>
        <v>67.916666666666671</v>
      </c>
      <c r="Z332" s="6">
        <f t="shared" si="95"/>
        <v>78.5</v>
      </c>
      <c r="AA332" s="6">
        <f t="shared" si="96"/>
        <v>47.736625514403286</v>
      </c>
      <c r="AB332" s="6">
        <f t="shared" si="97"/>
        <v>19.565217391304348</v>
      </c>
      <c r="AC332" s="6">
        <f t="shared" si="98"/>
        <v>28.140189306728061</v>
      </c>
      <c r="AD332" s="6">
        <f t="shared" si="86"/>
        <v>0</v>
      </c>
      <c r="AE332" s="6">
        <f t="shared" si="89"/>
        <v>2.1209401709401705</v>
      </c>
    </row>
    <row r="333" spans="1:31" x14ac:dyDescent="0.15">
      <c r="A333" s="38">
        <v>35360</v>
      </c>
      <c r="B333" s="8">
        <f t="shared" si="90"/>
        <v>1996</v>
      </c>
      <c r="C333" s="8">
        <f t="shared" si="91"/>
        <v>10</v>
      </c>
      <c r="D333" s="8">
        <f t="shared" si="92"/>
        <v>22</v>
      </c>
      <c r="E333" s="8" t="s">
        <v>31</v>
      </c>
      <c r="F333" s="8">
        <v>1</v>
      </c>
      <c r="G333">
        <v>3</v>
      </c>
      <c r="H333" s="2" t="s">
        <v>2</v>
      </c>
      <c r="M333" s="3">
        <v>2.81</v>
      </c>
      <c r="N333" s="3">
        <v>12.75</v>
      </c>
      <c r="O333" s="3">
        <v>7.02</v>
      </c>
      <c r="P333" s="3">
        <v>3.46</v>
      </c>
      <c r="Q333" s="3">
        <v>0.82</v>
      </c>
      <c r="R333" s="3">
        <v>0.72</v>
      </c>
      <c r="S333" s="3">
        <v>2.2000000000000002</v>
      </c>
      <c r="T333" s="3">
        <v>0.03</v>
      </c>
      <c r="U333" s="6">
        <f t="shared" si="87"/>
        <v>4.5373665480427041</v>
      </c>
      <c r="W333" s="6">
        <f t="shared" si="88"/>
        <v>79.266572637517626</v>
      </c>
      <c r="X333" s="6">
        <f t="shared" si="93"/>
        <v>205.64516129032259</v>
      </c>
      <c r="Y333" s="6">
        <f t="shared" si="94"/>
        <v>146.25</v>
      </c>
      <c r="Z333" s="6">
        <f t="shared" si="95"/>
        <v>173</v>
      </c>
      <c r="AA333" s="6">
        <f t="shared" si="96"/>
        <v>67.489711934156375</v>
      </c>
      <c r="AB333" s="6">
        <f t="shared" si="97"/>
        <v>31.304347826086953</v>
      </c>
      <c r="AC333" s="6">
        <f t="shared" si="98"/>
        <v>56.280378613456122</v>
      </c>
      <c r="AD333" s="6">
        <f t="shared" si="86"/>
        <v>1.6666666666666665</v>
      </c>
      <c r="AE333" s="6">
        <f t="shared" si="89"/>
        <v>2.5943490988405467</v>
      </c>
    </row>
    <row r="334" spans="1:31" x14ac:dyDescent="0.15">
      <c r="A334" s="38">
        <v>35360</v>
      </c>
      <c r="B334" s="8">
        <f t="shared" si="90"/>
        <v>1996</v>
      </c>
      <c r="C334" s="8">
        <f t="shared" si="91"/>
        <v>10</v>
      </c>
      <c r="D334" s="8">
        <f t="shared" si="92"/>
        <v>22</v>
      </c>
      <c r="E334" s="8" t="s">
        <v>32</v>
      </c>
      <c r="F334" s="8">
        <v>1</v>
      </c>
      <c r="G334">
        <v>4</v>
      </c>
      <c r="H334" s="2" t="s">
        <v>0</v>
      </c>
      <c r="M334" s="3">
        <v>2.38</v>
      </c>
      <c r="N334" s="3">
        <v>12.04</v>
      </c>
      <c r="O334" s="3">
        <v>10.42</v>
      </c>
      <c r="P334" s="3">
        <v>6.68</v>
      </c>
      <c r="Q334" s="3">
        <v>1.01</v>
      </c>
      <c r="R334" s="3">
        <v>0.57999999999999996</v>
      </c>
      <c r="S334" s="3">
        <v>2.56</v>
      </c>
      <c r="T334" s="3">
        <v>0</v>
      </c>
      <c r="U334" s="6">
        <f t="shared" si="87"/>
        <v>5.0588235294117645</v>
      </c>
      <c r="W334" s="6">
        <f t="shared" si="88"/>
        <v>67.136812411847671</v>
      </c>
      <c r="X334" s="6">
        <f t="shared" si="93"/>
        <v>194.19354838709677</v>
      </c>
      <c r="Y334" s="6">
        <f t="shared" si="94"/>
        <v>217.08333333333331</v>
      </c>
      <c r="Z334" s="6">
        <f t="shared" si="95"/>
        <v>333.99999999999994</v>
      </c>
      <c r="AA334" s="6">
        <f t="shared" si="96"/>
        <v>83.127572016460903</v>
      </c>
      <c r="AB334" s="6">
        <f t="shared" si="97"/>
        <v>25.217391304347824</v>
      </c>
      <c r="AC334" s="6">
        <f t="shared" si="98"/>
        <v>65.48989511383985</v>
      </c>
      <c r="AD334" s="6">
        <f t="shared" si="86"/>
        <v>0</v>
      </c>
      <c r="AE334" s="6">
        <f t="shared" si="89"/>
        <v>2.8925047438330171</v>
      </c>
    </row>
    <row r="335" spans="1:31" x14ac:dyDescent="0.15">
      <c r="A335" s="38">
        <v>35360</v>
      </c>
      <c r="B335" s="8">
        <f t="shared" si="90"/>
        <v>1996</v>
      </c>
      <c r="C335" s="8">
        <f t="shared" si="91"/>
        <v>10</v>
      </c>
      <c r="D335" s="8">
        <f t="shared" si="92"/>
        <v>22</v>
      </c>
      <c r="E335" s="8" t="s">
        <v>29</v>
      </c>
      <c r="F335" s="8">
        <v>2</v>
      </c>
      <c r="G335">
        <v>6</v>
      </c>
      <c r="H335" s="2" t="s">
        <v>2</v>
      </c>
      <c r="M335" s="3">
        <v>1.1499999999999999</v>
      </c>
      <c r="N335" s="3">
        <v>6.06</v>
      </c>
      <c r="O335" s="3">
        <v>10.35</v>
      </c>
      <c r="P335" s="3">
        <v>3.3</v>
      </c>
      <c r="Q335" s="3">
        <v>0.78</v>
      </c>
      <c r="R335" s="3">
        <v>0.34</v>
      </c>
      <c r="S335" s="3">
        <v>2.99</v>
      </c>
      <c r="T335" s="3">
        <v>0.03</v>
      </c>
      <c r="U335" s="6">
        <f t="shared" si="87"/>
        <v>5.2695652173913041</v>
      </c>
      <c r="W335" s="6">
        <f t="shared" si="88"/>
        <v>32.440056417489423</v>
      </c>
      <c r="X335" s="6">
        <f t="shared" si="93"/>
        <v>97.741935483870961</v>
      </c>
      <c r="Y335" s="6">
        <f t="shared" si="94"/>
        <v>215.62499999999997</v>
      </c>
      <c r="Z335" s="6">
        <f t="shared" si="95"/>
        <v>164.99999999999997</v>
      </c>
      <c r="AA335" s="6">
        <f t="shared" si="96"/>
        <v>64.197530864197532</v>
      </c>
      <c r="AB335" s="6">
        <f t="shared" si="97"/>
        <v>14.782608695652176</v>
      </c>
      <c r="AC335" s="6">
        <f t="shared" si="98"/>
        <v>76.49015093374264</v>
      </c>
      <c r="AD335" s="6">
        <f t="shared" si="86"/>
        <v>1.6666666666666665</v>
      </c>
      <c r="AE335" s="6">
        <f t="shared" si="89"/>
        <v>3.013001402524544</v>
      </c>
    </row>
    <row r="336" spans="1:31" x14ac:dyDescent="0.15">
      <c r="A336" s="38">
        <v>35360</v>
      </c>
      <c r="B336" s="8">
        <f t="shared" si="90"/>
        <v>1996</v>
      </c>
      <c r="C336" s="8">
        <f t="shared" si="91"/>
        <v>10</v>
      </c>
      <c r="D336" s="8">
        <f t="shared" si="92"/>
        <v>22</v>
      </c>
      <c r="E336" s="8" t="s">
        <v>32</v>
      </c>
      <c r="F336" s="8">
        <v>1</v>
      </c>
      <c r="G336">
        <v>4</v>
      </c>
      <c r="H336" s="2" t="s">
        <v>2</v>
      </c>
      <c r="I336" s="3">
        <v>5.8</v>
      </c>
      <c r="J336" s="3">
        <v>48.2</v>
      </c>
      <c r="M336" s="3">
        <v>1.0900000000000001</v>
      </c>
      <c r="N336" s="3">
        <v>7.75</v>
      </c>
      <c r="O336" s="3">
        <v>11.06</v>
      </c>
      <c r="P336" s="3">
        <v>4.95</v>
      </c>
      <c r="Q336" s="3">
        <v>1.1200000000000001</v>
      </c>
      <c r="R336" s="3">
        <v>0.4</v>
      </c>
      <c r="S336" s="3">
        <v>0.68</v>
      </c>
      <c r="T336" s="3">
        <v>0.05</v>
      </c>
      <c r="U336" s="6">
        <f t="shared" si="87"/>
        <v>7.1100917431192654</v>
      </c>
      <c r="W336" s="6">
        <f t="shared" si="88"/>
        <v>30.7475317348378</v>
      </c>
      <c r="X336" s="6">
        <f t="shared" si="93"/>
        <v>125</v>
      </c>
      <c r="Y336" s="6">
        <f t="shared" si="94"/>
        <v>230.41666666666669</v>
      </c>
      <c r="Z336" s="6">
        <f t="shared" si="95"/>
        <v>247.5</v>
      </c>
      <c r="AA336" s="6">
        <f t="shared" si="96"/>
        <v>92.181069958847743</v>
      </c>
      <c r="AB336" s="6">
        <f t="shared" si="97"/>
        <v>17.391304347826086</v>
      </c>
      <c r="AC336" s="6">
        <f t="shared" si="98"/>
        <v>17.395753389613713</v>
      </c>
      <c r="AD336" s="6">
        <f t="shared" si="86"/>
        <v>2.7777777777777777</v>
      </c>
      <c r="AE336" s="6">
        <f t="shared" si="89"/>
        <v>4.0653669724770642</v>
      </c>
    </row>
    <row r="337" spans="1:31" x14ac:dyDescent="0.15">
      <c r="A337" s="38">
        <v>35360</v>
      </c>
      <c r="B337" s="8">
        <f t="shared" si="90"/>
        <v>1996</v>
      </c>
      <c r="C337" s="8">
        <f t="shared" si="91"/>
        <v>10</v>
      </c>
      <c r="D337" s="8">
        <f t="shared" si="92"/>
        <v>22</v>
      </c>
      <c r="E337" s="8" t="s">
        <v>32</v>
      </c>
      <c r="F337" s="8">
        <v>3</v>
      </c>
      <c r="G337">
        <v>11</v>
      </c>
      <c r="H337" s="2" t="s">
        <v>2</v>
      </c>
      <c r="I337" s="3">
        <v>5.28</v>
      </c>
      <c r="J337" s="3">
        <v>20.6</v>
      </c>
      <c r="K337" s="3">
        <v>5.5</v>
      </c>
      <c r="M337" s="3">
        <v>0.55000000000000004</v>
      </c>
      <c r="N337" s="3">
        <v>3.98</v>
      </c>
      <c r="O337" s="3">
        <v>3.03</v>
      </c>
      <c r="P337" s="3">
        <v>1.49</v>
      </c>
      <c r="Q337" s="3">
        <v>0.36</v>
      </c>
      <c r="R337" s="3">
        <v>0.25</v>
      </c>
      <c r="S337" s="3">
        <v>0.53</v>
      </c>
      <c r="T337" s="3">
        <v>0</v>
      </c>
      <c r="U337" s="6">
        <f t="shared" si="87"/>
        <v>7.2363636363636354</v>
      </c>
      <c r="W337" s="6">
        <f t="shared" si="88"/>
        <v>15.514809590973202</v>
      </c>
      <c r="X337" s="6">
        <f t="shared" si="93"/>
        <v>64.193548387096769</v>
      </c>
      <c r="Y337" s="6">
        <f t="shared" si="94"/>
        <v>63.125</v>
      </c>
      <c r="Z337" s="6">
        <f t="shared" si="95"/>
        <v>74.5</v>
      </c>
      <c r="AA337" s="6">
        <f t="shared" si="96"/>
        <v>29.629629629629626</v>
      </c>
      <c r="AB337" s="6">
        <f t="shared" si="97"/>
        <v>10.869565217391305</v>
      </c>
      <c r="AC337" s="6">
        <f t="shared" si="98"/>
        <v>13.558454847787157</v>
      </c>
      <c r="AD337" s="6">
        <f t="shared" si="86"/>
        <v>0</v>
      </c>
      <c r="AE337" s="6">
        <f t="shared" si="89"/>
        <v>4.1375659824046913</v>
      </c>
    </row>
    <row r="338" spans="1:31" x14ac:dyDescent="0.15">
      <c r="A338" s="38">
        <v>35360</v>
      </c>
      <c r="B338" s="8">
        <f t="shared" si="90"/>
        <v>1996</v>
      </c>
      <c r="C338" s="8">
        <f t="shared" si="91"/>
        <v>10</v>
      </c>
      <c r="D338" s="8">
        <f t="shared" si="92"/>
        <v>22</v>
      </c>
      <c r="E338" s="8" t="s">
        <v>32</v>
      </c>
      <c r="F338" s="8">
        <v>1</v>
      </c>
      <c r="G338">
        <v>4</v>
      </c>
      <c r="H338" s="2" t="s">
        <v>1</v>
      </c>
      <c r="I338" s="3">
        <v>5.83</v>
      </c>
      <c r="J338" s="3">
        <v>47.4</v>
      </c>
      <c r="M338" s="3">
        <v>0.76</v>
      </c>
      <c r="N338" s="3">
        <v>6.99</v>
      </c>
      <c r="O338" s="3">
        <v>10.55</v>
      </c>
      <c r="P338" s="3">
        <v>4.95</v>
      </c>
      <c r="Q338" s="3">
        <v>1.06</v>
      </c>
      <c r="R338" s="3">
        <v>0.37</v>
      </c>
      <c r="S338" s="3">
        <v>0.93</v>
      </c>
      <c r="T338" s="3">
        <v>0.03</v>
      </c>
      <c r="U338" s="6">
        <f t="shared" si="87"/>
        <v>9.1973684210526319</v>
      </c>
      <c r="W338" s="6">
        <f t="shared" si="88"/>
        <v>21.438645980253877</v>
      </c>
      <c r="X338" s="6">
        <f t="shared" si="93"/>
        <v>112.74193548387098</v>
      </c>
      <c r="Y338" s="6">
        <f t="shared" si="94"/>
        <v>219.79166666666669</v>
      </c>
      <c r="Z338" s="6">
        <f t="shared" si="95"/>
        <v>247.5</v>
      </c>
      <c r="AA338" s="6">
        <f t="shared" si="96"/>
        <v>87.242798353909464</v>
      </c>
      <c r="AB338" s="6">
        <f t="shared" si="97"/>
        <v>16.086956521739129</v>
      </c>
      <c r="AC338" s="6">
        <f t="shared" si="98"/>
        <v>23.791250959324632</v>
      </c>
      <c r="AD338" s="6">
        <f t="shared" si="86"/>
        <v>1.6666666666666665</v>
      </c>
      <c r="AE338" s="6">
        <f t="shared" si="89"/>
        <v>5.2588179117147718</v>
      </c>
    </row>
    <row r="339" spans="1:31" x14ac:dyDescent="0.15">
      <c r="A339" s="38">
        <v>35360</v>
      </c>
      <c r="B339" s="8">
        <f t="shared" si="90"/>
        <v>1996</v>
      </c>
      <c r="C339" s="8">
        <f t="shared" si="91"/>
        <v>10</v>
      </c>
      <c r="D339" s="8">
        <f t="shared" si="92"/>
        <v>22</v>
      </c>
      <c r="E339" s="8" t="s">
        <v>30</v>
      </c>
      <c r="F339" s="8">
        <v>3</v>
      </c>
      <c r="G339">
        <v>9</v>
      </c>
      <c r="H339" s="2" t="s">
        <v>2</v>
      </c>
      <c r="I339" s="3">
        <v>5.35</v>
      </c>
      <c r="J339" s="3">
        <v>69.5</v>
      </c>
      <c r="M339" s="3">
        <v>1.04</v>
      </c>
      <c r="N339" s="3">
        <v>24.61</v>
      </c>
      <c r="O339" s="3">
        <v>7.21</v>
      </c>
      <c r="P339" s="3">
        <v>5.82</v>
      </c>
      <c r="Q339" s="3">
        <v>1.51</v>
      </c>
      <c r="R339" s="3">
        <v>0.4</v>
      </c>
      <c r="S339" s="3">
        <v>2.94</v>
      </c>
      <c r="T339" s="3">
        <v>0.05</v>
      </c>
      <c r="U339" s="6">
        <f t="shared" si="87"/>
        <v>23.663461538461537</v>
      </c>
      <c r="W339" s="6">
        <f t="shared" si="88"/>
        <v>29.337094499294778</v>
      </c>
      <c r="X339" s="6">
        <f t="shared" si="93"/>
        <v>396.93548387096774</v>
      </c>
      <c r="Y339" s="6">
        <f t="shared" si="94"/>
        <v>150.20833333333334</v>
      </c>
      <c r="Z339" s="6">
        <f t="shared" si="95"/>
        <v>291.00000000000006</v>
      </c>
      <c r="AA339" s="6">
        <f t="shared" si="96"/>
        <v>124.2798353909465</v>
      </c>
      <c r="AB339" s="6">
        <f t="shared" si="97"/>
        <v>17.391304347826086</v>
      </c>
      <c r="AC339" s="6">
        <f t="shared" si="98"/>
        <v>75.211051419800455</v>
      </c>
      <c r="AD339" s="6">
        <f t="shared" si="86"/>
        <v>2.7777777777777777</v>
      </c>
      <c r="AE339" s="6">
        <f t="shared" si="89"/>
        <v>13.530156637717123</v>
      </c>
    </row>
    <row r="340" spans="1:31" x14ac:dyDescent="0.15">
      <c r="A340" s="38">
        <v>35366</v>
      </c>
      <c r="B340" s="8">
        <f t="shared" si="90"/>
        <v>1996</v>
      </c>
      <c r="C340" s="8">
        <f t="shared" si="91"/>
        <v>10</v>
      </c>
      <c r="D340" s="8">
        <f t="shared" si="92"/>
        <v>28</v>
      </c>
      <c r="E340" s="8" t="s">
        <v>31</v>
      </c>
      <c r="F340" s="8">
        <v>2</v>
      </c>
      <c r="G340">
        <v>5</v>
      </c>
      <c r="H340" s="2" t="s">
        <v>2</v>
      </c>
      <c r="M340" s="3">
        <v>3.66</v>
      </c>
      <c r="O340" s="3">
        <v>2.54</v>
      </c>
      <c r="P340" s="3">
        <v>19.38</v>
      </c>
      <c r="Q340" s="3">
        <v>5.7</v>
      </c>
      <c r="R340" s="3">
        <v>0.83</v>
      </c>
      <c r="S340" s="3">
        <v>1.1100000000000001</v>
      </c>
      <c r="T340" s="3">
        <v>0.06</v>
      </c>
      <c r="U340" s="6">
        <f t="shared" si="87"/>
        <v>0</v>
      </c>
      <c r="W340" s="6">
        <f t="shared" si="88"/>
        <v>103.24400564174893</v>
      </c>
      <c r="X340" s="6">
        <f t="shared" si="93"/>
        <v>0</v>
      </c>
      <c r="Y340" s="6">
        <f t="shared" si="94"/>
        <v>52.916666666666664</v>
      </c>
      <c r="Z340" s="6">
        <f t="shared" si="95"/>
        <v>969</v>
      </c>
      <c r="AA340" s="6">
        <f t="shared" si="96"/>
        <v>469.1358024691358</v>
      </c>
      <c r="AB340" s="6">
        <f t="shared" si="97"/>
        <v>36.086956521739125</v>
      </c>
      <c r="AC340" s="6">
        <f t="shared" si="98"/>
        <v>28.3960092095165</v>
      </c>
      <c r="AD340" s="6">
        <f t="shared" si="86"/>
        <v>3.333333333333333</v>
      </c>
      <c r="AE340" s="6">
        <f t="shared" si="89"/>
        <v>0</v>
      </c>
    </row>
    <row r="341" spans="1:31" x14ac:dyDescent="0.15">
      <c r="A341" s="38">
        <v>35366</v>
      </c>
      <c r="B341" s="8">
        <f t="shared" si="90"/>
        <v>1996</v>
      </c>
      <c r="C341" s="8">
        <f t="shared" si="91"/>
        <v>10</v>
      </c>
      <c r="D341" s="8">
        <f t="shared" si="92"/>
        <v>28</v>
      </c>
      <c r="E341" s="8" t="s">
        <v>30</v>
      </c>
      <c r="F341" s="8">
        <v>3</v>
      </c>
      <c r="G341">
        <v>9</v>
      </c>
      <c r="H341" s="2" t="s">
        <v>1</v>
      </c>
      <c r="I341" s="3">
        <v>6.07</v>
      </c>
      <c r="J341" s="3">
        <v>66.7</v>
      </c>
      <c r="K341" s="3">
        <v>11.3</v>
      </c>
      <c r="M341" s="3">
        <v>1.34</v>
      </c>
      <c r="N341" s="11">
        <v>0</v>
      </c>
      <c r="O341" s="3">
        <v>17.84</v>
      </c>
      <c r="P341" s="3">
        <v>6.35</v>
      </c>
      <c r="Q341" s="3">
        <v>0.52</v>
      </c>
      <c r="R341" s="3">
        <v>0.9</v>
      </c>
      <c r="S341" s="3">
        <v>6.31</v>
      </c>
      <c r="T341" s="3">
        <v>0.03</v>
      </c>
      <c r="U341" s="6">
        <f t="shared" si="87"/>
        <v>0</v>
      </c>
      <c r="W341" s="6">
        <f t="shared" si="88"/>
        <v>37.799717912552893</v>
      </c>
      <c r="X341" s="6">
        <f t="shared" si="93"/>
        <v>0</v>
      </c>
      <c r="Y341" s="6">
        <f t="shared" si="94"/>
        <v>371.66666666666663</v>
      </c>
      <c r="Z341" s="6">
        <f t="shared" si="95"/>
        <v>317.5</v>
      </c>
      <c r="AA341" s="6">
        <f t="shared" si="96"/>
        <v>42.798353909465021</v>
      </c>
      <c r="AB341" s="6">
        <f t="shared" si="97"/>
        <v>39.130434782608695</v>
      </c>
      <c r="AC341" s="6">
        <f t="shared" si="98"/>
        <v>161.42235865950369</v>
      </c>
      <c r="AD341" s="6">
        <f t="shared" si="86"/>
        <v>1.6666666666666665</v>
      </c>
      <c r="AE341" s="6">
        <f t="shared" si="89"/>
        <v>0</v>
      </c>
    </row>
    <row r="342" spans="1:31" x14ac:dyDescent="0.15">
      <c r="A342" s="38">
        <v>35366</v>
      </c>
      <c r="B342" s="8">
        <f t="shared" si="90"/>
        <v>1996</v>
      </c>
      <c r="C342" s="8">
        <f t="shared" si="91"/>
        <v>10</v>
      </c>
      <c r="D342" s="8">
        <f t="shared" si="92"/>
        <v>28</v>
      </c>
      <c r="E342" s="8" t="s">
        <v>30</v>
      </c>
      <c r="F342" s="8">
        <v>4</v>
      </c>
      <c r="G342">
        <v>14</v>
      </c>
      <c r="H342" s="2" t="s">
        <v>1</v>
      </c>
      <c r="M342" s="3">
        <v>3.65</v>
      </c>
      <c r="N342" s="3">
        <v>0.57999999999999996</v>
      </c>
      <c r="O342" s="3">
        <v>4.6900000000000004</v>
      </c>
      <c r="P342" s="3">
        <v>1.21</v>
      </c>
      <c r="Q342" s="3">
        <v>0.37</v>
      </c>
      <c r="R342" s="3">
        <v>0.57999999999999996</v>
      </c>
      <c r="S342" s="3">
        <v>1.1299999999999999</v>
      </c>
      <c r="T342" s="3">
        <v>0.05</v>
      </c>
      <c r="U342" s="6">
        <f t="shared" si="87"/>
        <v>0.15890410958904108</v>
      </c>
      <c r="W342" s="6">
        <f t="shared" si="88"/>
        <v>102.96191819464033</v>
      </c>
      <c r="X342" s="6">
        <f t="shared" si="93"/>
        <v>9.3548387096774182</v>
      </c>
      <c r="Y342" s="6">
        <f t="shared" si="94"/>
        <v>97.708333333333343</v>
      </c>
      <c r="Z342" s="6">
        <f t="shared" si="95"/>
        <v>60.5</v>
      </c>
      <c r="AA342" s="6">
        <f t="shared" si="96"/>
        <v>30.452674897119341</v>
      </c>
      <c r="AB342" s="6">
        <f t="shared" si="97"/>
        <v>25.217391304347824</v>
      </c>
      <c r="AC342" s="6">
        <f t="shared" si="98"/>
        <v>28.907649015093369</v>
      </c>
      <c r="AD342" s="6">
        <f t="shared" si="86"/>
        <v>2.7777777777777777</v>
      </c>
      <c r="AE342" s="6">
        <f t="shared" si="89"/>
        <v>9.0857269111798492E-2</v>
      </c>
    </row>
    <row r="343" spans="1:31" x14ac:dyDescent="0.15">
      <c r="A343" s="38">
        <v>35366</v>
      </c>
      <c r="B343" s="8">
        <f t="shared" si="90"/>
        <v>1996</v>
      </c>
      <c r="C343" s="8">
        <f t="shared" si="91"/>
        <v>10</v>
      </c>
      <c r="D343" s="8">
        <f t="shared" si="92"/>
        <v>28</v>
      </c>
      <c r="E343" s="8" t="s">
        <v>32</v>
      </c>
      <c r="F343" s="8">
        <v>2</v>
      </c>
      <c r="G343">
        <v>8</v>
      </c>
      <c r="H343" s="2" t="s">
        <v>0</v>
      </c>
      <c r="M343" s="3">
        <v>0.91</v>
      </c>
      <c r="N343" s="3">
        <v>0.35</v>
      </c>
      <c r="O343" s="3">
        <v>12.46</v>
      </c>
      <c r="P343" s="3">
        <v>1.3</v>
      </c>
      <c r="Q343" s="3">
        <v>0.28000000000000003</v>
      </c>
      <c r="R343" s="3">
        <v>0.48</v>
      </c>
      <c r="S343" s="3">
        <v>0.65</v>
      </c>
      <c r="T343" s="3">
        <v>0.06</v>
      </c>
      <c r="U343" s="6">
        <f t="shared" si="87"/>
        <v>0.38461538461538458</v>
      </c>
      <c r="W343" s="6">
        <f t="shared" si="88"/>
        <v>25.669957686882931</v>
      </c>
      <c r="X343" s="6">
        <f t="shared" si="93"/>
        <v>5.6451612903225801</v>
      </c>
      <c r="Y343" s="6">
        <f t="shared" si="94"/>
        <v>259.58333333333331</v>
      </c>
      <c r="Z343" s="6">
        <f t="shared" si="95"/>
        <v>65</v>
      </c>
      <c r="AA343" s="6">
        <f t="shared" si="96"/>
        <v>23.045267489711936</v>
      </c>
      <c r="AB343" s="6">
        <f t="shared" si="97"/>
        <v>20.869565217391301</v>
      </c>
      <c r="AC343" s="6">
        <f t="shared" si="98"/>
        <v>16.628293681248401</v>
      </c>
      <c r="AD343" s="6">
        <f t="shared" si="86"/>
        <v>3.333333333333333</v>
      </c>
      <c r="AE343" s="6">
        <f t="shared" si="89"/>
        <v>0.21991315136476428</v>
      </c>
    </row>
    <row r="344" spans="1:31" x14ac:dyDescent="0.15">
      <c r="A344" s="38">
        <v>35366</v>
      </c>
      <c r="B344" s="8">
        <f t="shared" si="90"/>
        <v>1996</v>
      </c>
      <c r="C344" s="8">
        <f t="shared" si="91"/>
        <v>10</v>
      </c>
      <c r="D344" s="8">
        <f t="shared" si="92"/>
        <v>28</v>
      </c>
      <c r="E344" s="8" t="s">
        <v>30</v>
      </c>
      <c r="F344" s="8">
        <v>4</v>
      </c>
      <c r="G344">
        <v>14</v>
      </c>
      <c r="H344" s="2" t="s">
        <v>0</v>
      </c>
      <c r="M344" s="3">
        <v>3.09</v>
      </c>
      <c r="N344" s="3">
        <v>3.72</v>
      </c>
      <c r="O344" s="3">
        <v>4.9400000000000004</v>
      </c>
      <c r="P344" s="3">
        <v>0.69</v>
      </c>
      <c r="Q344" s="3">
        <v>0.52</v>
      </c>
      <c r="R344" s="3">
        <v>0.79</v>
      </c>
      <c r="S344" s="3">
        <v>1.51</v>
      </c>
      <c r="U344" s="6">
        <f t="shared" ref="U344:U361" si="99">(N344/M344)</f>
        <v>1.2038834951456312</v>
      </c>
      <c r="W344" s="6">
        <f t="shared" ref="W344:W375" si="100">(M344/35.45)*1000</f>
        <v>87.165021156558524</v>
      </c>
      <c r="X344" s="6">
        <f t="shared" si="93"/>
        <v>60.000000000000007</v>
      </c>
      <c r="Y344" s="6">
        <f t="shared" si="94"/>
        <v>102.91666666666667</v>
      </c>
      <c r="Z344" s="6">
        <f t="shared" si="95"/>
        <v>34.499999999999993</v>
      </c>
      <c r="AA344" s="6">
        <f t="shared" si="96"/>
        <v>42.798353909465021</v>
      </c>
      <c r="AB344" s="6">
        <f t="shared" si="97"/>
        <v>34.347826086956523</v>
      </c>
      <c r="AC344" s="6">
        <f t="shared" si="98"/>
        <v>38.628805321053974</v>
      </c>
      <c r="AD344" s="6">
        <f t="shared" si="86"/>
        <v>0</v>
      </c>
      <c r="AE344" s="6">
        <f t="shared" ref="AE344:AE361" si="101">(X344/W344)</f>
        <v>0.688349514563107</v>
      </c>
    </row>
    <row r="345" spans="1:31" x14ac:dyDescent="0.15">
      <c r="A345" s="38">
        <v>35366</v>
      </c>
      <c r="B345" s="8">
        <f t="shared" si="90"/>
        <v>1996</v>
      </c>
      <c r="C345" s="8">
        <f t="shared" si="91"/>
        <v>10</v>
      </c>
      <c r="D345" s="8">
        <f t="shared" si="92"/>
        <v>28</v>
      </c>
      <c r="E345" s="8" t="s">
        <v>31</v>
      </c>
      <c r="F345" s="8">
        <v>3</v>
      </c>
      <c r="G345">
        <v>12</v>
      </c>
      <c r="H345" s="2" t="s">
        <v>0</v>
      </c>
      <c r="I345" s="3">
        <v>5.43</v>
      </c>
      <c r="J345" s="3">
        <v>30.6</v>
      </c>
      <c r="K345" s="3">
        <v>7.6</v>
      </c>
      <c r="M345" s="3">
        <v>0.91</v>
      </c>
      <c r="N345" s="3">
        <v>1.24</v>
      </c>
      <c r="O345" s="3">
        <v>6.01</v>
      </c>
      <c r="P345" s="3">
        <v>1.59</v>
      </c>
      <c r="Q345" s="3">
        <v>0.38</v>
      </c>
      <c r="R345" s="3">
        <v>0.52</v>
      </c>
      <c r="S345" s="3">
        <v>1.38</v>
      </c>
      <c r="T345" s="3">
        <v>0.04</v>
      </c>
      <c r="U345" s="6">
        <f t="shared" si="99"/>
        <v>1.3626373626373627</v>
      </c>
      <c r="W345" s="6">
        <f t="shared" si="100"/>
        <v>25.669957686882931</v>
      </c>
      <c r="X345" s="6">
        <f t="shared" si="93"/>
        <v>20</v>
      </c>
      <c r="Y345" s="6">
        <f t="shared" si="94"/>
        <v>125.20833333333334</v>
      </c>
      <c r="Z345" s="6">
        <f t="shared" si="95"/>
        <v>79.5</v>
      </c>
      <c r="AA345" s="6">
        <f t="shared" si="96"/>
        <v>31.275720164609055</v>
      </c>
      <c r="AB345" s="6">
        <f t="shared" si="97"/>
        <v>22.608695652173914</v>
      </c>
      <c r="AC345" s="6">
        <f t="shared" si="98"/>
        <v>35.303146584804288</v>
      </c>
      <c r="AD345" s="6">
        <f t="shared" si="86"/>
        <v>2.2222222222222223</v>
      </c>
      <c r="AE345" s="6">
        <f t="shared" si="101"/>
        <v>0.77912087912087924</v>
      </c>
    </row>
    <row r="346" spans="1:31" x14ac:dyDescent="0.15">
      <c r="A346" s="38">
        <v>35366</v>
      </c>
      <c r="B346" s="8">
        <f t="shared" si="90"/>
        <v>1996</v>
      </c>
      <c r="C346" s="8">
        <f t="shared" si="91"/>
        <v>10</v>
      </c>
      <c r="D346" s="8">
        <f t="shared" si="92"/>
        <v>28</v>
      </c>
      <c r="E346" s="8" t="s">
        <v>32</v>
      </c>
      <c r="F346" s="8">
        <v>2</v>
      </c>
      <c r="G346">
        <v>8</v>
      </c>
      <c r="H346" s="2" t="s">
        <v>1</v>
      </c>
      <c r="M346" s="3">
        <v>1.48</v>
      </c>
      <c r="N346" s="3">
        <v>2.48</v>
      </c>
      <c r="O346" s="3">
        <v>6.15</v>
      </c>
      <c r="P346" s="3">
        <v>2.5099999999999998</v>
      </c>
      <c r="Q346" s="3">
        <v>0.36</v>
      </c>
      <c r="R346" s="3">
        <v>0.5</v>
      </c>
      <c r="S346" s="3">
        <v>0.65</v>
      </c>
      <c r="T346" s="3">
        <v>0.04</v>
      </c>
      <c r="U346" s="6">
        <f t="shared" si="99"/>
        <v>1.6756756756756757</v>
      </c>
      <c r="W346" s="6">
        <f t="shared" si="100"/>
        <v>41.748942172073342</v>
      </c>
      <c r="X346" s="6">
        <f t="shared" si="93"/>
        <v>40</v>
      </c>
      <c r="Y346" s="6">
        <f t="shared" si="94"/>
        <v>128.12500000000003</v>
      </c>
      <c r="Z346" s="6">
        <f t="shared" si="95"/>
        <v>125.5</v>
      </c>
      <c r="AA346" s="6">
        <f t="shared" si="96"/>
        <v>29.629629629629626</v>
      </c>
      <c r="AB346" s="6">
        <f t="shared" si="97"/>
        <v>21.739130434782609</v>
      </c>
      <c r="AC346" s="6">
        <f t="shared" si="98"/>
        <v>16.628293681248401</v>
      </c>
      <c r="AD346" s="6">
        <f t="shared" si="86"/>
        <v>2.2222222222222223</v>
      </c>
      <c r="AE346" s="6">
        <f t="shared" si="101"/>
        <v>0.95810810810810809</v>
      </c>
    </row>
    <row r="347" spans="1:31" x14ac:dyDescent="0.15">
      <c r="A347" s="38">
        <v>35366</v>
      </c>
      <c r="B347" s="8">
        <f t="shared" si="90"/>
        <v>1996</v>
      </c>
      <c r="C347" s="8">
        <f t="shared" si="91"/>
        <v>10</v>
      </c>
      <c r="D347" s="8">
        <f t="shared" si="92"/>
        <v>28</v>
      </c>
      <c r="E347" s="8" t="s">
        <v>29</v>
      </c>
      <c r="F347" s="8">
        <v>1</v>
      </c>
      <c r="G347">
        <v>1</v>
      </c>
      <c r="H347" s="2" t="s">
        <v>0</v>
      </c>
      <c r="M347" s="3">
        <v>2.2599999999999998</v>
      </c>
      <c r="N347" s="3">
        <v>3.85</v>
      </c>
      <c r="O347" s="3">
        <v>8.24</v>
      </c>
      <c r="P347" s="3">
        <v>4</v>
      </c>
      <c r="Q347" s="3">
        <v>0.72</v>
      </c>
      <c r="R347" s="3">
        <v>0.53</v>
      </c>
      <c r="S347" s="3">
        <v>0.78</v>
      </c>
      <c r="T347" s="3">
        <v>0.14000000000000001</v>
      </c>
      <c r="U347" s="6">
        <f t="shared" si="99"/>
        <v>1.7035398230088497</v>
      </c>
      <c r="W347" s="6">
        <f t="shared" si="100"/>
        <v>63.751763046544426</v>
      </c>
      <c r="X347" s="6">
        <f t="shared" si="93"/>
        <v>62.096774193548384</v>
      </c>
      <c r="Y347" s="6">
        <f t="shared" si="94"/>
        <v>171.66666666666666</v>
      </c>
      <c r="Z347" s="6">
        <f t="shared" si="95"/>
        <v>200</v>
      </c>
      <c r="AA347" s="6">
        <f t="shared" si="96"/>
        <v>59.259259259259252</v>
      </c>
      <c r="AB347" s="6">
        <f t="shared" si="97"/>
        <v>23.043478260869566</v>
      </c>
      <c r="AC347" s="6">
        <f t="shared" si="98"/>
        <v>19.953952417498083</v>
      </c>
      <c r="AD347" s="6">
        <f t="shared" ref="AD347:AD395" si="102">(T347/18)*1000</f>
        <v>7.7777777777777786</v>
      </c>
      <c r="AE347" s="6">
        <f t="shared" si="101"/>
        <v>0.97404010847844702</v>
      </c>
    </row>
    <row r="348" spans="1:31" x14ac:dyDescent="0.15">
      <c r="A348" s="38">
        <v>35366</v>
      </c>
      <c r="B348" s="8">
        <f t="shared" si="90"/>
        <v>1996</v>
      </c>
      <c r="C348" s="8">
        <f t="shared" si="91"/>
        <v>10</v>
      </c>
      <c r="D348" s="8">
        <f t="shared" si="92"/>
        <v>28</v>
      </c>
      <c r="E348" s="8" t="s">
        <v>32</v>
      </c>
      <c r="F348" s="8">
        <v>3</v>
      </c>
      <c r="G348">
        <v>11</v>
      </c>
      <c r="H348" s="2" t="s">
        <v>1</v>
      </c>
      <c r="I348" s="3">
        <v>5.36</v>
      </c>
      <c r="J348" s="3">
        <v>22.4</v>
      </c>
      <c r="K348" s="3">
        <v>6.9</v>
      </c>
      <c r="M348" s="3">
        <v>1.23</v>
      </c>
      <c r="N348" s="3">
        <v>2.17</v>
      </c>
      <c r="O348" s="3">
        <v>9.9700000000000006</v>
      </c>
      <c r="P348" s="3">
        <v>1.24</v>
      </c>
      <c r="Q348" s="3">
        <v>0.35</v>
      </c>
      <c r="R348" s="3">
        <v>0.44</v>
      </c>
      <c r="S348" s="3">
        <v>0.43</v>
      </c>
      <c r="T348" s="3">
        <v>0.04</v>
      </c>
      <c r="U348" s="6">
        <f t="shared" si="99"/>
        <v>1.7642276422764227</v>
      </c>
      <c r="W348" s="6">
        <f t="shared" si="100"/>
        <v>34.696755994358242</v>
      </c>
      <c r="X348" s="6">
        <f t="shared" si="93"/>
        <v>34.999999999999993</v>
      </c>
      <c r="Y348" s="6">
        <f t="shared" si="94"/>
        <v>207.70833333333334</v>
      </c>
      <c r="Z348" s="6">
        <f t="shared" si="95"/>
        <v>62</v>
      </c>
      <c r="AA348" s="6">
        <f t="shared" si="96"/>
        <v>28.806584362139915</v>
      </c>
      <c r="AB348" s="6">
        <f t="shared" si="97"/>
        <v>19.130434782608695</v>
      </c>
      <c r="AC348" s="6">
        <f t="shared" si="98"/>
        <v>11.000255819902787</v>
      </c>
      <c r="AD348" s="6">
        <f t="shared" si="102"/>
        <v>2.2222222222222223</v>
      </c>
      <c r="AE348" s="6">
        <f t="shared" si="101"/>
        <v>1.008739837398374</v>
      </c>
    </row>
    <row r="349" spans="1:31" x14ac:dyDescent="0.15">
      <c r="A349" s="38">
        <v>35366</v>
      </c>
      <c r="B349" s="8">
        <f t="shared" si="90"/>
        <v>1996</v>
      </c>
      <c r="C349" s="8">
        <f t="shared" si="91"/>
        <v>10</v>
      </c>
      <c r="D349" s="8">
        <f t="shared" si="92"/>
        <v>28</v>
      </c>
      <c r="E349" s="8" t="s">
        <v>31</v>
      </c>
      <c r="F349" s="8">
        <v>1</v>
      </c>
      <c r="G349">
        <v>3</v>
      </c>
      <c r="H349" s="2" t="s">
        <v>0</v>
      </c>
      <c r="M349" s="3">
        <v>2.6</v>
      </c>
      <c r="N349" s="3">
        <v>4.6900000000000004</v>
      </c>
      <c r="O349" s="3">
        <v>5.38</v>
      </c>
      <c r="P349" s="3">
        <v>2.66</v>
      </c>
      <c r="Q349" s="3">
        <v>0.45</v>
      </c>
      <c r="R349" s="3">
        <v>0.46</v>
      </c>
      <c r="S349" s="3">
        <v>1.72</v>
      </c>
      <c r="T349" s="3">
        <v>0.09</v>
      </c>
      <c r="U349" s="6">
        <f t="shared" si="99"/>
        <v>1.8038461538461539</v>
      </c>
      <c r="W349" s="6">
        <f t="shared" si="100"/>
        <v>73.342736248236946</v>
      </c>
      <c r="X349" s="6">
        <f t="shared" si="93"/>
        <v>75.645161290322591</v>
      </c>
      <c r="Y349" s="6">
        <f t="shared" si="94"/>
        <v>112.08333333333333</v>
      </c>
      <c r="Z349" s="6">
        <f t="shared" si="95"/>
        <v>133</v>
      </c>
      <c r="AA349" s="6">
        <f t="shared" si="96"/>
        <v>37.037037037037038</v>
      </c>
      <c r="AB349" s="6">
        <f t="shared" si="97"/>
        <v>20</v>
      </c>
      <c r="AC349" s="6">
        <f t="shared" si="98"/>
        <v>44.001023279611147</v>
      </c>
      <c r="AD349" s="6">
        <f t="shared" si="102"/>
        <v>5</v>
      </c>
      <c r="AE349" s="6">
        <f t="shared" si="101"/>
        <v>1.0313926799007447</v>
      </c>
    </row>
    <row r="350" spans="1:31" x14ac:dyDescent="0.15">
      <c r="A350" s="38">
        <v>35366</v>
      </c>
      <c r="B350" s="8">
        <f t="shared" si="90"/>
        <v>1996</v>
      </c>
      <c r="C350" s="8">
        <f t="shared" si="91"/>
        <v>10</v>
      </c>
      <c r="D350" s="8">
        <f t="shared" si="92"/>
        <v>28</v>
      </c>
      <c r="E350" s="8" t="s">
        <v>30</v>
      </c>
      <c r="F350" s="8">
        <v>4</v>
      </c>
      <c r="G350">
        <v>14</v>
      </c>
      <c r="H350" s="2" t="s">
        <v>2</v>
      </c>
      <c r="I350" s="3">
        <v>5.76</v>
      </c>
      <c r="J350" s="3">
        <v>27.3</v>
      </c>
      <c r="K350" s="3">
        <v>6.3</v>
      </c>
      <c r="M350" s="3">
        <v>1.1299999999999999</v>
      </c>
      <c r="N350" s="3">
        <v>2.66</v>
      </c>
      <c r="O350" s="3">
        <v>6.08</v>
      </c>
      <c r="P350" s="3">
        <v>1.33</v>
      </c>
      <c r="Q350" s="3">
        <v>0.46</v>
      </c>
      <c r="R350" s="3">
        <v>0.39</v>
      </c>
      <c r="S350" s="3">
        <v>1</v>
      </c>
      <c r="T350" s="3">
        <v>0.04</v>
      </c>
      <c r="U350" s="6">
        <f t="shared" si="99"/>
        <v>2.3539823008849563</v>
      </c>
      <c r="W350" s="6">
        <f t="shared" si="100"/>
        <v>31.875881523272213</v>
      </c>
      <c r="X350" s="6">
        <f t="shared" si="93"/>
        <v>42.903225806451616</v>
      </c>
      <c r="Y350" s="6">
        <f t="shared" si="94"/>
        <v>126.66666666666667</v>
      </c>
      <c r="Z350" s="6">
        <f t="shared" si="95"/>
        <v>66.5</v>
      </c>
      <c r="AA350" s="6">
        <f t="shared" si="96"/>
        <v>37.860082304526749</v>
      </c>
      <c r="AB350" s="6">
        <f t="shared" si="97"/>
        <v>16.956521739130437</v>
      </c>
      <c r="AC350" s="6">
        <f t="shared" si="98"/>
        <v>25.581990278843691</v>
      </c>
      <c r="AD350" s="6">
        <f t="shared" si="102"/>
        <v>2.2222222222222223</v>
      </c>
      <c r="AE350" s="6">
        <f t="shared" si="101"/>
        <v>1.3459463317156724</v>
      </c>
    </row>
    <row r="351" spans="1:31" x14ac:dyDescent="0.15">
      <c r="A351" s="38">
        <v>35366</v>
      </c>
      <c r="B351" s="8">
        <f t="shared" si="90"/>
        <v>1996</v>
      </c>
      <c r="C351" s="8">
        <f t="shared" si="91"/>
        <v>10</v>
      </c>
      <c r="D351" s="8">
        <f t="shared" si="92"/>
        <v>28</v>
      </c>
      <c r="E351" s="8" t="s">
        <v>32</v>
      </c>
      <c r="F351" s="8">
        <v>3</v>
      </c>
      <c r="G351">
        <v>11</v>
      </c>
      <c r="H351" s="2" t="s">
        <v>2</v>
      </c>
      <c r="I351" s="3">
        <v>5.5</v>
      </c>
      <c r="J351" s="3">
        <v>23.9</v>
      </c>
      <c r="K351" s="3">
        <v>5.4</v>
      </c>
      <c r="M351" s="3">
        <v>1.37</v>
      </c>
      <c r="N351" s="3">
        <v>3.94</v>
      </c>
      <c r="O351" s="3">
        <v>3.15</v>
      </c>
      <c r="P351" s="3">
        <v>1.79</v>
      </c>
      <c r="Q351" s="3">
        <v>0.25</v>
      </c>
      <c r="R351" s="3">
        <v>0.52</v>
      </c>
      <c r="S351" s="3">
        <v>0.51</v>
      </c>
      <c r="T351" s="3">
        <v>0.03</v>
      </c>
      <c r="U351" s="6">
        <f t="shared" si="99"/>
        <v>2.8759124087591239</v>
      </c>
      <c r="W351" s="6">
        <f t="shared" si="100"/>
        <v>38.645980253878697</v>
      </c>
      <c r="X351" s="6">
        <f t="shared" si="93"/>
        <v>63.548387096774199</v>
      </c>
      <c r="Y351" s="6">
        <f t="shared" si="94"/>
        <v>65.625</v>
      </c>
      <c r="Z351" s="6">
        <f t="shared" si="95"/>
        <v>89.5</v>
      </c>
      <c r="AA351" s="6">
        <f t="shared" si="96"/>
        <v>20.5761316872428</v>
      </c>
      <c r="AB351" s="6">
        <f t="shared" si="97"/>
        <v>22.608695652173914</v>
      </c>
      <c r="AC351" s="6">
        <f t="shared" si="98"/>
        <v>13.046815042210284</v>
      </c>
      <c r="AD351" s="6">
        <f t="shared" si="102"/>
        <v>1.6666666666666665</v>
      </c>
      <c r="AE351" s="6">
        <f t="shared" si="101"/>
        <v>1.644372498234048</v>
      </c>
    </row>
    <row r="352" spans="1:31" x14ac:dyDescent="0.15">
      <c r="A352" s="38">
        <v>35366</v>
      </c>
      <c r="B352" s="8">
        <f t="shared" si="90"/>
        <v>1996</v>
      </c>
      <c r="C352" s="8">
        <f t="shared" si="91"/>
        <v>10</v>
      </c>
      <c r="D352" s="8">
        <f t="shared" si="92"/>
        <v>28</v>
      </c>
      <c r="E352" s="8" t="s">
        <v>32</v>
      </c>
      <c r="F352" s="8">
        <v>4</v>
      </c>
      <c r="G352">
        <v>16</v>
      </c>
      <c r="H352" s="2" t="s">
        <v>2</v>
      </c>
      <c r="M352" s="3">
        <v>1.71</v>
      </c>
      <c r="N352" s="3">
        <v>5.89</v>
      </c>
      <c r="O352" s="3">
        <v>6.17</v>
      </c>
      <c r="P352" s="3">
        <v>2.8</v>
      </c>
      <c r="Q352" s="3">
        <v>0.5</v>
      </c>
      <c r="R352" s="3">
        <v>1.19</v>
      </c>
      <c r="S352" s="3">
        <v>0.5</v>
      </c>
      <c r="T352" s="3">
        <v>0.05</v>
      </c>
      <c r="U352" s="6">
        <f t="shared" si="99"/>
        <v>3.4444444444444442</v>
      </c>
      <c r="W352" s="6">
        <f t="shared" si="100"/>
        <v>48.236953455571225</v>
      </c>
      <c r="X352" s="6">
        <f t="shared" si="93"/>
        <v>95</v>
      </c>
      <c r="Y352" s="6">
        <f t="shared" si="94"/>
        <v>128.54166666666666</v>
      </c>
      <c r="Z352" s="6">
        <f t="shared" si="95"/>
        <v>139.99999999999997</v>
      </c>
      <c r="AA352" s="6">
        <f t="shared" si="96"/>
        <v>41.152263374485599</v>
      </c>
      <c r="AB352" s="6">
        <f t="shared" si="97"/>
        <v>51.739130434782609</v>
      </c>
      <c r="AC352" s="6">
        <f t="shared" si="98"/>
        <v>12.790995139421845</v>
      </c>
      <c r="AD352" s="6">
        <f t="shared" si="102"/>
        <v>2.7777777777777777</v>
      </c>
      <c r="AE352" s="6">
        <f t="shared" si="101"/>
        <v>1.9694444444444446</v>
      </c>
    </row>
    <row r="353" spans="1:31" x14ac:dyDescent="0.15">
      <c r="A353" s="38">
        <v>35366</v>
      </c>
      <c r="B353" s="8">
        <f t="shared" si="90"/>
        <v>1996</v>
      </c>
      <c r="C353" s="8">
        <f t="shared" si="91"/>
        <v>10</v>
      </c>
      <c r="D353" s="8">
        <f t="shared" si="92"/>
        <v>28</v>
      </c>
      <c r="E353" s="8" t="s">
        <v>32</v>
      </c>
      <c r="F353" s="8">
        <v>2</v>
      </c>
      <c r="G353">
        <v>8</v>
      </c>
      <c r="H353" s="2" t="s">
        <v>2</v>
      </c>
      <c r="I353" s="3">
        <v>5.12</v>
      </c>
      <c r="J353" s="3">
        <v>32.4</v>
      </c>
      <c r="K353" s="3">
        <v>8.4</v>
      </c>
      <c r="M353" s="3">
        <v>0.37</v>
      </c>
      <c r="N353" s="3">
        <v>1.37</v>
      </c>
      <c r="O353" s="3">
        <v>10.23</v>
      </c>
      <c r="P353" s="3">
        <v>2.85</v>
      </c>
      <c r="Q353" s="3">
        <v>0.39</v>
      </c>
      <c r="R353" s="3">
        <v>0.4</v>
      </c>
      <c r="S353" s="3">
        <v>0.38</v>
      </c>
      <c r="T353" s="3">
        <v>0.04</v>
      </c>
      <c r="U353" s="6">
        <f t="shared" si="99"/>
        <v>3.7027027027027031</v>
      </c>
      <c r="W353" s="6">
        <f t="shared" si="100"/>
        <v>10.437235543018335</v>
      </c>
      <c r="X353" s="6">
        <f t="shared" si="93"/>
        <v>22.096774193548388</v>
      </c>
      <c r="Y353" s="6">
        <f t="shared" si="94"/>
        <v>213.125</v>
      </c>
      <c r="Z353" s="6">
        <f t="shared" si="95"/>
        <v>142.50000000000003</v>
      </c>
      <c r="AA353" s="6">
        <f t="shared" si="96"/>
        <v>32.098765432098766</v>
      </c>
      <c r="AB353" s="6">
        <f t="shared" si="97"/>
        <v>17.391304347826086</v>
      </c>
      <c r="AC353" s="6">
        <f t="shared" si="98"/>
        <v>9.7211563059606014</v>
      </c>
      <c r="AD353" s="6">
        <f t="shared" si="102"/>
        <v>2.2222222222222223</v>
      </c>
      <c r="AE353" s="6">
        <f t="shared" si="101"/>
        <v>2.1171098517872711</v>
      </c>
    </row>
    <row r="354" spans="1:31" x14ac:dyDescent="0.15">
      <c r="A354" s="38">
        <v>35366</v>
      </c>
      <c r="B354" s="8">
        <f t="shared" si="90"/>
        <v>1996</v>
      </c>
      <c r="C354" s="8">
        <f t="shared" si="91"/>
        <v>10</v>
      </c>
      <c r="D354" s="8">
        <f t="shared" si="92"/>
        <v>28</v>
      </c>
      <c r="E354" s="8" t="s">
        <v>31</v>
      </c>
      <c r="F354" s="8">
        <v>1</v>
      </c>
      <c r="G354">
        <v>3</v>
      </c>
      <c r="H354" s="2" t="s">
        <v>1</v>
      </c>
      <c r="I354" s="3">
        <v>5.39</v>
      </c>
      <c r="J354" s="3">
        <v>25.3</v>
      </c>
      <c r="K354" s="3">
        <v>7.3</v>
      </c>
      <c r="M354" s="3">
        <v>0.94</v>
      </c>
      <c r="N354" s="3">
        <v>4.21</v>
      </c>
      <c r="O354" s="3">
        <v>3.3</v>
      </c>
      <c r="P354" s="3">
        <v>1.55</v>
      </c>
      <c r="Q354" s="3">
        <v>0.38</v>
      </c>
      <c r="R354" s="3">
        <v>0.44</v>
      </c>
      <c r="S354" s="3">
        <v>1.04</v>
      </c>
      <c r="T354" s="3">
        <v>0.03</v>
      </c>
      <c r="U354" s="6">
        <f t="shared" si="99"/>
        <v>4.4787234042553195</v>
      </c>
      <c r="W354" s="6">
        <f t="shared" si="100"/>
        <v>26.516220028208743</v>
      </c>
      <c r="X354" s="6">
        <f t="shared" si="93"/>
        <v>67.903225806451616</v>
      </c>
      <c r="Y354" s="6">
        <f t="shared" si="94"/>
        <v>68.749999999999986</v>
      </c>
      <c r="Z354" s="6">
        <f t="shared" si="95"/>
        <v>77.5</v>
      </c>
      <c r="AA354" s="6">
        <f t="shared" si="96"/>
        <v>31.275720164609055</v>
      </c>
      <c r="AB354" s="6">
        <f t="shared" si="97"/>
        <v>19.130434782608695</v>
      </c>
      <c r="AC354" s="6">
        <f t="shared" si="98"/>
        <v>26.605269889997441</v>
      </c>
      <c r="AD354" s="6">
        <f t="shared" si="102"/>
        <v>1.6666666666666665</v>
      </c>
      <c r="AE354" s="6">
        <f t="shared" si="101"/>
        <v>2.5608184625943724</v>
      </c>
    </row>
    <row r="355" spans="1:31" x14ac:dyDescent="0.15">
      <c r="A355" s="38">
        <v>35366</v>
      </c>
      <c r="B355" s="8">
        <f t="shared" si="90"/>
        <v>1996</v>
      </c>
      <c r="C355" s="8">
        <f t="shared" si="91"/>
        <v>10</v>
      </c>
      <c r="D355" s="8">
        <f t="shared" si="92"/>
        <v>28</v>
      </c>
      <c r="E355" s="8" t="s">
        <v>32</v>
      </c>
      <c r="F355" s="8">
        <v>3</v>
      </c>
      <c r="G355">
        <v>11</v>
      </c>
      <c r="H355" s="2" t="s">
        <v>0</v>
      </c>
      <c r="M355" s="3">
        <v>1.39</v>
      </c>
      <c r="N355" s="3">
        <v>6.33</v>
      </c>
      <c r="O355" s="3">
        <v>5.94</v>
      </c>
      <c r="P355" s="3">
        <v>1.85</v>
      </c>
      <c r="Q355" s="3">
        <v>0.32</v>
      </c>
      <c r="R355" s="3">
        <v>0.45</v>
      </c>
      <c r="S355" s="3">
        <v>0.82</v>
      </c>
      <c r="T355" s="3">
        <v>0.03</v>
      </c>
      <c r="U355" s="6">
        <f t="shared" si="99"/>
        <v>4.5539568345323742</v>
      </c>
      <c r="W355" s="6">
        <f t="shared" si="100"/>
        <v>39.210155148095907</v>
      </c>
      <c r="X355" s="6">
        <f t="shared" si="93"/>
        <v>102.09677419354838</v>
      </c>
      <c r="Y355" s="6">
        <f t="shared" si="94"/>
        <v>123.75000000000001</v>
      </c>
      <c r="Z355" s="6">
        <f t="shared" si="95"/>
        <v>92.5</v>
      </c>
      <c r="AA355" s="6">
        <f t="shared" si="96"/>
        <v>26.337448559670783</v>
      </c>
      <c r="AB355" s="6">
        <f t="shared" si="97"/>
        <v>19.565217391304348</v>
      </c>
      <c r="AC355" s="6">
        <f t="shared" si="98"/>
        <v>20.977232028651827</v>
      </c>
      <c r="AD355" s="6">
        <f t="shared" si="102"/>
        <v>1.6666666666666665</v>
      </c>
      <c r="AE355" s="6">
        <f t="shared" si="101"/>
        <v>2.603834996518914</v>
      </c>
    </row>
    <row r="356" spans="1:31" x14ac:dyDescent="0.15">
      <c r="A356" s="38">
        <v>35366</v>
      </c>
      <c r="B356" s="8">
        <f t="shared" si="90"/>
        <v>1996</v>
      </c>
      <c r="C356" s="8">
        <f t="shared" si="91"/>
        <v>10</v>
      </c>
      <c r="D356" s="8">
        <f t="shared" si="92"/>
        <v>28</v>
      </c>
      <c r="E356" s="8" t="s">
        <v>29</v>
      </c>
      <c r="F356" s="8">
        <v>2</v>
      </c>
      <c r="G356">
        <v>6</v>
      </c>
      <c r="H356" s="2" t="s">
        <v>2</v>
      </c>
      <c r="M356" s="3">
        <v>0.87</v>
      </c>
      <c r="N356" s="3">
        <v>4.21</v>
      </c>
      <c r="O356" s="3">
        <v>10.96</v>
      </c>
      <c r="P356" s="3">
        <v>2.92</v>
      </c>
      <c r="Q356" s="3">
        <v>0.5</v>
      </c>
      <c r="R356" s="3">
        <v>0.32</v>
      </c>
      <c r="S356" s="3">
        <v>2.83</v>
      </c>
      <c r="T356" s="3">
        <v>0.05</v>
      </c>
      <c r="U356" s="6">
        <f t="shared" si="99"/>
        <v>4.8390804597701154</v>
      </c>
      <c r="W356" s="6">
        <f t="shared" si="100"/>
        <v>24.541607898448518</v>
      </c>
      <c r="X356" s="6">
        <f t="shared" si="93"/>
        <v>67.903225806451616</v>
      </c>
      <c r="Y356" s="6">
        <f t="shared" si="94"/>
        <v>228.33333333333337</v>
      </c>
      <c r="Z356" s="6">
        <f t="shared" si="95"/>
        <v>146</v>
      </c>
      <c r="AA356" s="6">
        <f t="shared" si="96"/>
        <v>41.152263374485599</v>
      </c>
      <c r="AB356" s="6">
        <f t="shared" si="97"/>
        <v>13.913043478260871</v>
      </c>
      <c r="AC356" s="6">
        <f t="shared" si="98"/>
        <v>72.397032489127653</v>
      </c>
      <c r="AD356" s="6">
        <f t="shared" si="102"/>
        <v>2.7777777777777777</v>
      </c>
      <c r="AE356" s="6">
        <f t="shared" si="101"/>
        <v>2.7668613274008158</v>
      </c>
    </row>
    <row r="357" spans="1:31" x14ac:dyDescent="0.15">
      <c r="A357" s="38">
        <v>35366</v>
      </c>
      <c r="B357" s="8">
        <f t="shared" si="90"/>
        <v>1996</v>
      </c>
      <c r="C357" s="8">
        <f t="shared" si="91"/>
        <v>10</v>
      </c>
      <c r="D357" s="8">
        <f t="shared" si="92"/>
        <v>28</v>
      </c>
      <c r="E357" s="8" t="s">
        <v>29</v>
      </c>
      <c r="F357" s="8">
        <v>1</v>
      </c>
      <c r="G357">
        <v>1</v>
      </c>
      <c r="H357" s="2" t="s">
        <v>1</v>
      </c>
      <c r="M357" s="3">
        <v>2.4300000000000002</v>
      </c>
      <c r="N357" s="3">
        <v>12.31</v>
      </c>
      <c r="O357" s="3">
        <v>5.49</v>
      </c>
      <c r="P357" s="3">
        <v>3.63</v>
      </c>
      <c r="Q357" s="3">
        <v>0.48</v>
      </c>
      <c r="R357" s="3">
        <v>0.88</v>
      </c>
      <c r="S357" s="3">
        <v>2.2799999999999998</v>
      </c>
      <c r="T357" s="3">
        <v>0.1</v>
      </c>
      <c r="U357" s="6">
        <f t="shared" si="99"/>
        <v>5.0658436213991767</v>
      </c>
      <c r="W357" s="6">
        <f t="shared" si="100"/>
        <v>68.547249647390686</v>
      </c>
      <c r="X357" s="6">
        <f t="shared" si="93"/>
        <v>198.54838709677421</v>
      </c>
      <c r="Y357" s="6">
        <f t="shared" si="94"/>
        <v>114.375</v>
      </c>
      <c r="Z357" s="6">
        <f t="shared" si="95"/>
        <v>181.5</v>
      </c>
      <c r="AA357" s="6">
        <f t="shared" si="96"/>
        <v>39.506172839506171</v>
      </c>
      <c r="AB357" s="6">
        <f t="shared" si="97"/>
        <v>38.260869565217391</v>
      </c>
      <c r="AC357" s="6">
        <f t="shared" si="98"/>
        <v>58.326937835763616</v>
      </c>
      <c r="AD357" s="6">
        <f t="shared" si="102"/>
        <v>5.5555555555555554</v>
      </c>
      <c r="AE357" s="6">
        <f t="shared" si="101"/>
        <v>2.8965186512677557</v>
      </c>
    </row>
    <row r="358" spans="1:31" x14ac:dyDescent="0.15">
      <c r="A358" s="38">
        <v>35366</v>
      </c>
      <c r="B358" s="8">
        <f t="shared" si="90"/>
        <v>1996</v>
      </c>
      <c r="C358" s="8">
        <f t="shared" si="91"/>
        <v>10</v>
      </c>
      <c r="D358" s="8">
        <f t="shared" si="92"/>
        <v>28</v>
      </c>
      <c r="E358" s="8" t="s">
        <v>32</v>
      </c>
      <c r="F358" s="8">
        <v>1</v>
      </c>
      <c r="G358">
        <v>4</v>
      </c>
      <c r="H358" s="2" t="s">
        <v>0</v>
      </c>
      <c r="M358" s="3">
        <v>2.16</v>
      </c>
      <c r="N358" s="3">
        <v>11.55</v>
      </c>
      <c r="O358" s="3">
        <v>10.92</v>
      </c>
      <c r="P358" s="3">
        <v>6.35</v>
      </c>
      <c r="Q358" s="3">
        <v>0.89</v>
      </c>
      <c r="R358" s="3">
        <v>0.65</v>
      </c>
      <c r="S358" s="3">
        <v>2.37</v>
      </c>
      <c r="T358" s="3">
        <v>0.04</v>
      </c>
      <c r="U358" s="6">
        <f t="shared" si="99"/>
        <v>5.3472222222222223</v>
      </c>
      <c r="W358" s="6">
        <f t="shared" si="100"/>
        <v>60.93088857545839</v>
      </c>
      <c r="X358" s="6">
        <f t="shared" si="93"/>
        <v>186.29032258064518</v>
      </c>
      <c r="Y358" s="6">
        <f t="shared" si="94"/>
        <v>227.5</v>
      </c>
      <c r="Z358" s="6">
        <f t="shared" si="95"/>
        <v>317.5</v>
      </c>
      <c r="AA358" s="6">
        <f t="shared" si="96"/>
        <v>73.251028806584358</v>
      </c>
      <c r="AB358" s="6">
        <f t="shared" si="97"/>
        <v>28.260869565217391</v>
      </c>
      <c r="AC358" s="6">
        <f t="shared" si="98"/>
        <v>60.629316960859555</v>
      </c>
      <c r="AD358" s="6">
        <f t="shared" si="102"/>
        <v>2.2222222222222223</v>
      </c>
      <c r="AE358" s="6">
        <f t="shared" si="101"/>
        <v>3.0574036738351258</v>
      </c>
    </row>
    <row r="359" spans="1:31" x14ac:dyDescent="0.15">
      <c r="A359" s="38">
        <v>35366</v>
      </c>
      <c r="B359" s="8">
        <f t="shared" si="90"/>
        <v>1996</v>
      </c>
      <c r="C359" s="8">
        <f t="shared" si="91"/>
        <v>10</v>
      </c>
      <c r="D359" s="8">
        <f t="shared" si="92"/>
        <v>28</v>
      </c>
      <c r="E359" s="8" t="s">
        <v>32</v>
      </c>
      <c r="F359" s="8">
        <v>1</v>
      </c>
      <c r="G359">
        <v>4</v>
      </c>
      <c r="H359" s="2" t="s">
        <v>2</v>
      </c>
      <c r="I359" s="3">
        <v>5.84</v>
      </c>
      <c r="J359" s="3">
        <v>48.8</v>
      </c>
      <c r="M359" s="3">
        <v>0.85</v>
      </c>
      <c r="N359" s="3">
        <v>6.86</v>
      </c>
      <c r="O359" s="3">
        <v>10.98</v>
      </c>
      <c r="P359" s="3">
        <v>4.83</v>
      </c>
      <c r="Q359" s="3">
        <v>0.98</v>
      </c>
      <c r="R359" s="3">
        <v>0.34</v>
      </c>
      <c r="S359" s="3">
        <v>0.59</v>
      </c>
      <c r="T359" s="3">
        <v>0.01</v>
      </c>
      <c r="U359" s="6">
        <f t="shared" si="99"/>
        <v>8.0705882352941174</v>
      </c>
      <c r="W359" s="6">
        <f t="shared" si="100"/>
        <v>23.977433004231308</v>
      </c>
      <c r="X359" s="6">
        <f t="shared" si="93"/>
        <v>110.64516129032259</v>
      </c>
      <c r="Y359" s="6">
        <f t="shared" si="94"/>
        <v>228.75</v>
      </c>
      <c r="Z359" s="6">
        <f t="shared" si="95"/>
        <v>241.5</v>
      </c>
      <c r="AA359" s="6">
        <f t="shared" si="96"/>
        <v>80.658436213991763</v>
      </c>
      <c r="AB359" s="6">
        <f t="shared" si="97"/>
        <v>14.782608695652176</v>
      </c>
      <c r="AC359" s="6">
        <f t="shared" si="98"/>
        <v>15.093374264517777</v>
      </c>
      <c r="AD359" s="6">
        <f t="shared" si="102"/>
        <v>0.55555555555555558</v>
      </c>
      <c r="AE359" s="6">
        <f t="shared" si="101"/>
        <v>4.6145540796963962</v>
      </c>
    </row>
    <row r="360" spans="1:31" x14ac:dyDescent="0.15">
      <c r="A360" s="38">
        <v>35366</v>
      </c>
      <c r="B360" s="8">
        <f t="shared" si="90"/>
        <v>1996</v>
      </c>
      <c r="C360" s="8">
        <f t="shared" si="91"/>
        <v>10</v>
      </c>
      <c r="D360" s="8">
        <f t="shared" si="92"/>
        <v>28</v>
      </c>
      <c r="E360" s="8" t="s">
        <v>32</v>
      </c>
      <c r="F360" s="8">
        <v>1</v>
      </c>
      <c r="G360">
        <v>4</v>
      </c>
      <c r="H360" s="2" t="s">
        <v>1</v>
      </c>
      <c r="I360" s="3">
        <v>5.71</v>
      </c>
      <c r="J360" s="3">
        <v>45.4</v>
      </c>
      <c r="M360" s="3">
        <v>0.62</v>
      </c>
      <c r="N360" s="3">
        <v>5.27</v>
      </c>
      <c r="O360" s="3">
        <v>11.15</v>
      </c>
      <c r="P360" s="3">
        <v>4.6900000000000004</v>
      </c>
      <c r="Q360" s="3">
        <v>0.82</v>
      </c>
      <c r="R360" s="3">
        <v>0.36</v>
      </c>
      <c r="S360" s="3">
        <v>0.84</v>
      </c>
      <c r="T360" s="3">
        <v>0</v>
      </c>
      <c r="U360" s="6">
        <f t="shared" si="99"/>
        <v>8.5</v>
      </c>
      <c r="W360" s="6">
        <f t="shared" si="100"/>
        <v>17.489421720733425</v>
      </c>
      <c r="X360" s="6">
        <f t="shared" si="93"/>
        <v>84.999999999999986</v>
      </c>
      <c r="Y360" s="6">
        <f t="shared" si="94"/>
        <v>232.29166666666669</v>
      </c>
      <c r="Z360" s="6">
        <f t="shared" si="95"/>
        <v>234.5</v>
      </c>
      <c r="AA360" s="6">
        <f t="shared" si="96"/>
        <v>67.489711934156375</v>
      </c>
      <c r="AB360" s="6">
        <f t="shared" si="97"/>
        <v>15.652173913043477</v>
      </c>
      <c r="AC360" s="6">
        <f t="shared" si="98"/>
        <v>21.4888718342287</v>
      </c>
      <c r="AD360" s="6">
        <f t="shared" si="102"/>
        <v>0</v>
      </c>
      <c r="AE360" s="6">
        <f t="shared" si="101"/>
        <v>4.8600806451612906</v>
      </c>
    </row>
    <row r="361" spans="1:31" x14ac:dyDescent="0.15">
      <c r="A361" s="38">
        <v>35366</v>
      </c>
      <c r="B361" s="8">
        <f t="shared" si="90"/>
        <v>1996</v>
      </c>
      <c r="C361" s="8">
        <f t="shared" si="91"/>
        <v>10</v>
      </c>
      <c r="D361" s="8">
        <f t="shared" si="92"/>
        <v>28</v>
      </c>
      <c r="E361" s="8" t="s">
        <v>30</v>
      </c>
      <c r="F361" s="8">
        <v>3</v>
      </c>
      <c r="G361">
        <v>9</v>
      </c>
      <c r="H361" s="2" t="s">
        <v>2</v>
      </c>
      <c r="I361" s="3">
        <v>5.13</v>
      </c>
      <c r="J361" s="3">
        <v>73.599999999999994</v>
      </c>
      <c r="M361" s="3">
        <v>0.9</v>
      </c>
      <c r="N361" s="3">
        <v>26.08</v>
      </c>
      <c r="O361" s="3">
        <v>7.22</v>
      </c>
      <c r="P361" s="3">
        <v>3.55</v>
      </c>
      <c r="Q361" s="3">
        <v>1.25</v>
      </c>
      <c r="R361" s="3">
        <v>0.4</v>
      </c>
      <c r="S361" s="3">
        <v>2.91</v>
      </c>
      <c r="T361" s="3">
        <v>0.04</v>
      </c>
      <c r="U361" s="6">
        <f t="shared" si="99"/>
        <v>28.977777777777774</v>
      </c>
      <c r="W361" s="6">
        <f t="shared" si="100"/>
        <v>25.38787023977433</v>
      </c>
      <c r="X361" s="6">
        <f t="shared" si="93"/>
        <v>420.64516129032251</v>
      </c>
      <c r="Y361" s="6">
        <f t="shared" si="94"/>
        <v>150.41666666666666</v>
      </c>
      <c r="Z361" s="6">
        <f t="shared" si="95"/>
        <v>177.5</v>
      </c>
      <c r="AA361" s="6">
        <f t="shared" si="96"/>
        <v>102.88065843621399</v>
      </c>
      <c r="AB361" s="6">
        <f t="shared" si="97"/>
        <v>17.391304347826086</v>
      </c>
      <c r="AC361" s="6">
        <f t="shared" si="98"/>
        <v>74.443591711435147</v>
      </c>
      <c r="AD361" s="6">
        <f t="shared" si="102"/>
        <v>2.2222222222222223</v>
      </c>
      <c r="AE361" s="6">
        <f t="shared" si="101"/>
        <v>16.568745519713261</v>
      </c>
    </row>
    <row r="362" spans="1:31" x14ac:dyDescent="0.15">
      <c r="A362" s="38">
        <v>35366</v>
      </c>
      <c r="B362" s="8">
        <f t="shared" si="90"/>
        <v>1996</v>
      </c>
      <c r="C362" s="8">
        <f t="shared" si="91"/>
        <v>10</v>
      </c>
      <c r="D362" s="8">
        <f t="shared" si="92"/>
        <v>28</v>
      </c>
      <c r="E362" s="8" t="s">
        <v>31</v>
      </c>
      <c r="F362" s="8">
        <v>3</v>
      </c>
      <c r="G362">
        <v>12</v>
      </c>
      <c r="H362" s="2" t="s">
        <v>1</v>
      </c>
      <c r="I362" s="3">
        <v>5.52</v>
      </c>
      <c r="J362" s="3">
        <v>24.1</v>
      </c>
      <c r="M362" s="3">
        <v>0</v>
      </c>
      <c r="N362" s="11">
        <v>0</v>
      </c>
      <c r="O362" s="11">
        <v>0</v>
      </c>
      <c r="P362" s="3">
        <v>0.93</v>
      </c>
      <c r="Q362" s="3">
        <v>0.45</v>
      </c>
      <c r="R362" s="3">
        <v>0.37</v>
      </c>
      <c r="S362" s="3">
        <v>1.1299999999999999</v>
      </c>
      <c r="T362" s="3">
        <v>0.05</v>
      </c>
      <c r="W362" s="6">
        <f t="shared" si="100"/>
        <v>0</v>
      </c>
      <c r="X362" s="6">
        <f t="shared" si="93"/>
        <v>0</v>
      </c>
      <c r="Y362" s="6">
        <f t="shared" si="94"/>
        <v>0</v>
      </c>
      <c r="Z362" s="6">
        <f t="shared" si="95"/>
        <v>46.5</v>
      </c>
      <c r="AA362" s="6">
        <f t="shared" si="96"/>
        <v>37.037037037037038</v>
      </c>
      <c r="AB362" s="6">
        <f t="shared" si="97"/>
        <v>16.086956521739129</v>
      </c>
      <c r="AC362" s="6">
        <f t="shared" si="98"/>
        <v>28.907649015093369</v>
      </c>
      <c r="AD362" s="6">
        <f t="shared" si="102"/>
        <v>2.7777777777777777</v>
      </c>
    </row>
    <row r="363" spans="1:31" x14ac:dyDescent="0.15">
      <c r="A363" s="38">
        <v>35373</v>
      </c>
      <c r="B363" s="8">
        <f t="shared" si="90"/>
        <v>1996</v>
      </c>
      <c r="C363" s="8">
        <f t="shared" si="91"/>
        <v>11</v>
      </c>
      <c r="D363" s="8">
        <f t="shared" si="92"/>
        <v>4</v>
      </c>
      <c r="E363" s="8" t="s">
        <v>30</v>
      </c>
      <c r="F363" s="8">
        <v>3</v>
      </c>
      <c r="G363">
        <v>9</v>
      </c>
      <c r="H363" s="2" t="s">
        <v>1</v>
      </c>
      <c r="I363" s="3">
        <v>5.17</v>
      </c>
      <c r="J363" s="3">
        <v>53.4</v>
      </c>
      <c r="M363" s="3">
        <v>1.1499999999999999</v>
      </c>
      <c r="N363" s="3">
        <v>0.35</v>
      </c>
      <c r="O363" s="3">
        <v>17.68</v>
      </c>
      <c r="P363" s="3">
        <v>2.02</v>
      </c>
      <c r="Q363" s="3">
        <v>0.52</v>
      </c>
      <c r="R363" s="3">
        <v>0.57999999999999996</v>
      </c>
      <c r="S363" s="3">
        <v>6.31</v>
      </c>
      <c r="T363" s="3">
        <v>0</v>
      </c>
      <c r="U363" s="6">
        <f t="shared" ref="U363:U395" si="103">(N363/M363)</f>
        <v>0.30434782608695654</v>
      </c>
      <c r="W363" s="6">
        <f t="shared" si="100"/>
        <v>32.440056417489423</v>
      </c>
      <c r="X363" s="6">
        <f t="shared" si="93"/>
        <v>5.6451612903225801</v>
      </c>
      <c r="Y363" s="6">
        <f t="shared" si="94"/>
        <v>368.33333333333337</v>
      </c>
      <c r="Z363" s="6">
        <f t="shared" si="95"/>
        <v>101</v>
      </c>
      <c r="AA363" s="6">
        <f t="shared" si="96"/>
        <v>42.798353909465021</v>
      </c>
      <c r="AB363" s="6">
        <f t="shared" si="97"/>
        <v>25.217391304347824</v>
      </c>
      <c r="AC363" s="6">
        <f t="shared" si="98"/>
        <v>161.42235865950369</v>
      </c>
      <c r="AD363" s="6">
        <f t="shared" si="102"/>
        <v>0</v>
      </c>
      <c r="AE363" s="6">
        <f t="shared" ref="AE363:AE395" si="104">(X363/W363)</f>
        <v>0.1740182328190743</v>
      </c>
    </row>
    <row r="364" spans="1:31" x14ac:dyDescent="0.15">
      <c r="A364" s="38">
        <v>35373</v>
      </c>
      <c r="B364" s="8">
        <f t="shared" si="90"/>
        <v>1996</v>
      </c>
      <c r="C364" s="8">
        <f t="shared" si="91"/>
        <v>11</v>
      </c>
      <c r="D364" s="8">
        <f t="shared" si="92"/>
        <v>4</v>
      </c>
      <c r="E364" s="8" t="s">
        <v>32</v>
      </c>
      <c r="F364" s="8">
        <v>2</v>
      </c>
      <c r="G364">
        <v>8</v>
      </c>
      <c r="H364" s="2" t="s">
        <v>0</v>
      </c>
      <c r="I364" s="3">
        <v>4.7</v>
      </c>
      <c r="J364" s="3">
        <v>36.200000000000003</v>
      </c>
      <c r="K364" s="3">
        <v>12.4</v>
      </c>
      <c r="M364" s="3">
        <v>0.95</v>
      </c>
      <c r="N364" s="3">
        <v>0.31</v>
      </c>
      <c r="O364" s="3">
        <v>11.47</v>
      </c>
      <c r="P364" s="3">
        <v>1.35</v>
      </c>
      <c r="Q364" s="3">
        <v>0.31</v>
      </c>
      <c r="R364" s="3">
        <v>0.56000000000000005</v>
      </c>
      <c r="S364" s="3">
        <v>0.61</v>
      </c>
      <c r="T364" s="3">
        <v>0</v>
      </c>
      <c r="U364" s="6">
        <f t="shared" si="103"/>
        <v>0.32631578947368423</v>
      </c>
      <c r="W364" s="6">
        <f t="shared" si="100"/>
        <v>26.798307475317344</v>
      </c>
      <c r="X364" s="6">
        <f t="shared" si="93"/>
        <v>5</v>
      </c>
      <c r="Y364" s="6">
        <f t="shared" si="94"/>
        <v>238.95833333333334</v>
      </c>
      <c r="Z364" s="6">
        <f t="shared" si="95"/>
        <v>67.5</v>
      </c>
      <c r="AA364" s="6">
        <f t="shared" si="96"/>
        <v>25.514403292181068</v>
      </c>
      <c r="AB364" s="6">
        <f t="shared" si="97"/>
        <v>24.347826086956523</v>
      </c>
      <c r="AC364" s="6">
        <f t="shared" si="98"/>
        <v>15.605014070094651</v>
      </c>
      <c r="AD364" s="6">
        <f t="shared" si="102"/>
        <v>0</v>
      </c>
      <c r="AE364" s="6">
        <f t="shared" si="104"/>
        <v>0.18657894736842109</v>
      </c>
    </row>
    <row r="365" spans="1:31" x14ac:dyDescent="0.15">
      <c r="A365" s="38">
        <v>35373</v>
      </c>
      <c r="B365" s="8">
        <f t="shared" si="90"/>
        <v>1996</v>
      </c>
      <c r="C365" s="8">
        <f t="shared" si="91"/>
        <v>11</v>
      </c>
      <c r="D365" s="8">
        <f t="shared" si="92"/>
        <v>4</v>
      </c>
      <c r="E365" s="8" t="s">
        <v>30</v>
      </c>
      <c r="F365" s="8">
        <v>3</v>
      </c>
      <c r="G365">
        <v>9</v>
      </c>
      <c r="H365" s="2" t="s">
        <v>0</v>
      </c>
      <c r="I365" s="3">
        <v>5.18</v>
      </c>
      <c r="J365" s="3">
        <v>40.6</v>
      </c>
      <c r="M365" s="3">
        <v>3.37</v>
      </c>
      <c r="N365" s="3">
        <v>4.6500000000000004</v>
      </c>
      <c r="O365" s="3">
        <v>6.41</v>
      </c>
      <c r="P365" s="3">
        <v>1.61</v>
      </c>
      <c r="Q365" s="3">
        <v>0.6</v>
      </c>
      <c r="R365" s="3">
        <v>0.65</v>
      </c>
      <c r="S365" s="3">
        <v>1.5</v>
      </c>
      <c r="T365" s="3">
        <v>0.17</v>
      </c>
      <c r="U365" s="6">
        <f t="shared" si="103"/>
        <v>1.3798219584569733</v>
      </c>
      <c r="W365" s="6">
        <f t="shared" si="100"/>
        <v>95.063469675599436</v>
      </c>
      <c r="X365" s="6">
        <f t="shared" si="93"/>
        <v>75.000000000000014</v>
      </c>
      <c r="Y365" s="6">
        <f t="shared" si="94"/>
        <v>133.54166666666666</v>
      </c>
      <c r="Z365" s="6">
        <f t="shared" si="95"/>
        <v>80.5</v>
      </c>
      <c r="AA365" s="6">
        <f t="shared" si="96"/>
        <v>49.382716049382715</v>
      </c>
      <c r="AB365" s="6">
        <f t="shared" si="97"/>
        <v>28.260869565217391</v>
      </c>
      <c r="AC365" s="6">
        <f t="shared" si="98"/>
        <v>38.372985418265536</v>
      </c>
      <c r="AD365" s="6">
        <f t="shared" si="102"/>
        <v>9.4444444444444446</v>
      </c>
      <c r="AE365" s="6">
        <f t="shared" si="104"/>
        <v>0.78894658753709213</v>
      </c>
    </row>
    <row r="366" spans="1:31" x14ac:dyDescent="0.15">
      <c r="A366" s="38">
        <v>35373</v>
      </c>
      <c r="B366" s="8">
        <f t="shared" si="90"/>
        <v>1996</v>
      </c>
      <c r="C366" s="8">
        <f t="shared" si="91"/>
        <v>11</v>
      </c>
      <c r="D366" s="8">
        <f t="shared" si="92"/>
        <v>4</v>
      </c>
      <c r="E366" s="8" t="s">
        <v>32</v>
      </c>
      <c r="F366" s="8">
        <v>2</v>
      </c>
      <c r="G366">
        <v>8</v>
      </c>
      <c r="H366" s="2" t="s">
        <v>1</v>
      </c>
      <c r="I366" s="3">
        <v>5.28</v>
      </c>
      <c r="J366" s="3">
        <v>26.8</v>
      </c>
      <c r="K366" s="3">
        <v>6.1</v>
      </c>
      <c r="M366" s="3">
        <v>1.22</v>
      </c>
      <c r="N366" s="3">
        <v>2.2999999999999998</v>
      </c>
      <c r="O366" s="3">
        <v>6.18</v>
      </c>
      <c r="P366" s="3">
        <v>2.4</v>
      </c>
      <c r="Q366" s="3">
        <v>0.33</v>
      </c>
      <c r="R366" s="3">
        <v>0.44</v>
      </c>
      <c r="S366" s="3">
        <v>0.6</v>
      </c>
      <c r="T366" s="3">
        <v>0</v>
      </c>
      <c r="U366" s="6">
        <f t="shared" si="103"/>
        <v>1.8852459016393441</v>
      </c>
      <c r="W366" s="6">
        <f t="shared" si="100"/>
        <v>34.414668547249647</v>
      </c>
      <c r="X366" s="6">
        <f t="shared" si="93"/>
        <v>37.096774193548384</v>
      </c>
      <c r="Y366" s="6">
        <f t="shared" si="94"/>
        <v>128.75</v>
      </c>
      <c r="Z366" s="6">
        <f t="shared" si="95"/>
        <v>120</v>
      </c>
      <c r="AA366" s="6">
        <f t="shared" si="96"/>
        <v>27.160493827160494</v>
      </c>
      <c r="AB366" s="6">
        <f t="shared" si="97"/>
        <v>19.130434782608695</v>
      </c>
      <c r="AC366" s="6">
        <f t="shared" si="98"/>
        <v>15.349194167306214</v>
      </c>
      <c r="AD366" s="6">
        <f t="shared" si="102"/>
        <v>0</v>
      </c>
      <c r="AE366" s="6">
        <f t="shared" si="104"/>
        <v>1.077934955050238</v>
      </c>
    </row>
    <row r="367" spans="1:31" x14ac:dyDescent="0.15">
      <c r="A367" s="38">
        <v>35373</v>
      </c>
      <c r="B367" s="8">
        <f t="shared" si="90"/>
        <v>1996</v>
      </c>
      <c r="C367" s="8">
        <f t="shared" si="91"/>
        <v>11</v>
      </c>
      <c r="D367" s="8">
        <f t="shared" si="92"/>
        <v>4</v>
      </c>
      <c r="E367" s="8" t="s">
        <v>32</v>
      </c>
      <c r="F367" s="8">
        <v>2</v>
      </c>
      <c r="G367">
        <v>8</v>
      </c>
      <c r="H367" s="2" t="s">
        <v>2</v>
      </c>
      <c r="I367" s="3">
        <v>5.66</v>
      </c>
      <c r="J367" s="3">
        <v>31.9</v>
      </c>
      <c r="K367" s="3">
        <v>6.7</v>
      </c>
      <c r="M367" s="3">
        <v>0.52</v>
      </c>
      <c r="N367" s="3">
        <v>1.24</v>
      </c>
      <c r="O367" s="3">
        <v>9.89</v>
      </c>
      <c r="P367" s="3">
        <v>3.87</v>
      </c>
      <c r="Q367" s="3">
        <v>0.43</v>
      </c>
      <c r="R367" s="3">
        <v>0.44</v>
      </c>
      <c r="S367" s="3">
        <v>0.37</v>
      </c>
      <c r="T367" s="3">
        <v>0</v>
      </c>
      <c r="U367" s="6">
        <f t="shared" si="103"/>
        <v>2.3846153846153846</v>
      </c>
      <c r="W367" s="6">
        <f t="shared" si="100"/>
        <v>14.668547249647389</v>
      </c>
      <c r="X367" s="6">
        <f t="shared" si="93"/>
        <v>20</v>
      </c>
      <c r="Y367" s="6">
        <f t="shared" si="94"/>
        <v>206.04166666666669</v>
      </c>
      <c r="Z367" s="6">
        <f t="shared" si="95"/>
        <v>193.5</v>
      </c>
      <c r="AA367" s="6">
        <f t="shared" si="96"/>
        <v>35.390946502057609</v>
      </c>
      <c r="AB367" s="6">
        <f t="shared" si="97"/>
        <v>19.130434782608695</v>
      </c>
      <c r="AC367" s="6">
        <f t="shared" si="98"/>
        <v>9.4653364031721647</v>
      </c>
      <c r="AD367" s="6">
        <f t="shared" si="102"/>
        <v>0</v>
      </c>
      <c r="AE367" s="6">
        <f t="shared" si="104"/>
        <v>1.3634615384615385</v>
      </c>
    </row>
    <row r="368" spans="1:31" x14ac:dyDescent="0.15">
      <c r="A368" s="38">
        <v>35373</v>
      </c>
      <c r="B368" s="8">
        <f t="shared" si="90"/>
        <v>1996</v>
      </c>
      <c r="C368" s="8">
        <f t="shared" si="91"/>
        <v>11</v>
      </c>
      <c r="D368" s="8">
        <f t="shared" si="92"/>
        <v>4</v>
      </c>
      <c r="E368" s="8" t="s">
        <v>32</v>
      </c>
      <c r="F368" s="8">
        <v>1</v>
      </c>
      <c r="G368">
        <v>4</v>
      </c>
      <c r="H368" s="2" t="s">
        <v>1</v>
      </c>
      <c r="I368" s="3">
        <v>5.5</v>
      </c>
      <c r="J368" s="3">
        <v>46.1</v>
      </c>
      <c r="K368" s="3">
        <v>9.3000000000000007</v>
      </c>
      <c r="M368" s="3">
        <v>1.17</v>
      </c>
      <c r="N368" s="3">
        <v>5.93</v>
      </c>
      <c r="O368" s="3">
        <v>10.44</v>
      </c>
      <c r="P368" s="3">
        <v>4.88</v>
      </c>
      <c r="Q368" s="3">
        <v>0.84</v>
      </c>
      <c r="R368" s="3">
        <v>0.5</v>
      </c>
      <c r="S368" s="3">
        <v>0.87</v>
      </c>
      <c r="T368" s="3">
        <v>0</v>
      </c>
      <c r="U368" s="6">
        <f t="shared" si="103"/>
        <v>5.0683760683760681</v>
      </c>
      <c r="W368" s="6">
        <f t="shared" si="100"/>
        <v>33.004231311706626</v>
      </c>
      <c r="X368" s="6">
        <f t="shared" si="93"/>
        <v>95.645161290322577</v>
      </c>
      <c r="Y368" s="6">
        <f t="shared" si="94"/>
        <v>217.5</v>
      </c>
      <c r="Z368" s="6">
        <f t="shared" si="95"/>
        <v>244</v>
      </c>
      <c r="AA368" s="6">
        <f t="shared" si="96"/>
        <v>69.135802469135797</v>
      </c>
      <c r="AB368" s="6">
        <f t="shared" si="97"/>
        <v>21.739130434782609</v>
      </c>
      <c r="AC368" s="6">
        <f t="shared" si="98"/>
        <v>22.256331542594012</v>
      </c>
      <c r="AD368" s="6">
        <f t="shared" si="102"/>
        <v>0</v>
      </c>
      <c r="AE368" s="6">
        <f t="shared" si="104"/>
        <v>2.8979666390956713</v>
      </c>
    </row>
    <row r="369" spans="1:31" x14ac:dyDescent="0.15">
      <c r="A369" s="38">
        <v>35373</v>
      </c>
      <c r="B369" s="8">
        <f t="shared" si="90"/>
        <v>1996</v>
      </c>
      <c r="C369" s="8">
        <f t="shared" si="91"/>
        <v>11</v>
      </c>
      <c r="D369" s="8">
        <f t="shared" si="92"/>
        <v>4</v>
      </c>
      <c r="E369" s="8" t="s">
        <v>32</v>
      </c>
      <c r="F369" s="8">
        <v>1</v>
      </c>
      <c r="G369">
        <v>4</v>
      </c>
      <c r="H369" s="2" t="s">
        <v>2</v>
      </c>
      <c r="M369" s="3">
        <v>0.88</v>
      </c>
      <c r="N369" s="3">
        <v>6.29</v>
      </c>
      <c r="O369" s="3">
        <v>10.6</v>
      </c>
      <c r="P369" s="3">
        <v>4.87</v>
      </c>
      <c r="Q369" s="3">
        <v>0.9</v>
      </c>
      <c r="R369" s="3">
        <v>0.33</v>
      </c>
      <c r="S369" s="3">
        <v>0.56000000000000005</v>
      </c>
      <c r="T369" s="3">
        <v>0</v>
      </c>
      <c r="U369" s="6">
        <f t="shared" si="103"/>
        <v>7.1477272727272725</v>
      </c>
      <c r="W369" s="6">
        <f t="shared" si="100"/>
        <v>24.82369534555712</v>
      </c>
      <c r="X369" s="6">
        <f t="shared" si="93"/>
        <v>101.45161290322581</v>
      </c>
      <c r="Y369" s="6">
        <f t="shared" si="94"/>
        <v>220.83333333333331</v>
      </c>
      <c r="Z369" s="6">
        <f t="shared" si="95"/>
        <v>243.5</v>
      </c>
      <c r="AA369" s="6">
        <f t="shared" si="96"/>
        <v>74.074074074074076</v>
      </c>
      <c r="AB369" s="6">
        <f t="shared" si="97"/>
        <v>14.347826086956523</v>
      </c>
      <c r="AC369" s="6">
        <f t="shared" si="98"/>
        <v>14.325914556152469</v>
      </c>
      <c r="AD369" s="6">
        <f t="shared" si="102"/>
        <v>0</v>
      </c>
      <c r="AE369" s="6">
        <f t="shared" si="104"/>
        <v>4.0868859970674496</v>
      </c>
    </row>
    <row r="370" spans="1:31" x14ac:dyDescent="0.15">
      <c r="A370" s="38">
        <v>35373</v>
      </c>
      <c r="B370" s="8">
        <f t="shared" si="90"/>
        <v>1996</v>
      </c>
      <c r="C370" s="8">
        <f t="shared" si="91"/>
        <v>11</v>
      </c>
      <c r="D370" s="8">
        <f t="shared" si="92"/>
        <v>4</v>
      </c>
      <c r="E370" s="8" t="s">
        <v>32</v>
      </c>
      <c r="F370" s="8">
        <v>1</v>
      </c>
      <c r="G370">
        <v>4</v>
      </c>
      <c r="H370" s="2" t="s">
        <v>0</v>
      </c>
      <c r="M370" s="3">
        <v>1.59</v>
      </c>
      <c r="N370" s="3">
        <v>11.6</v>
      </c>
      <c r="O370" s="3">
        <v>10.44</v>
      </c>
      <c r="P370" s="3">
        <v>6.13</v>
      </c>
      <c r="Q370" s="3">
        <v>0.72</v>
      </c>
      <c r="R370" s="3">
        <v>0.5</v>
      </c>
      <c r="S370" s="3">
        <v>2.2599999999999998</v>
      </c>
      <c r="T370" s="3">
        <v>0</v>
      </c>
      <c r="U370" s="6">
        <f t="shared" si="103"/>
        <v>7.2955974842767288</v>
      </c>
      <c r="W370" s="6">
        <f t="shared" si="100"/>
        <v>44.851904090267979</v>
      </c>
      <c r="X370" s="6">
        <f t="shared" si="93"/>
        <v>187.09677419354838</v>
      </c>
      <c r="Y370" s="6">
        <f t="shared" si="94"/>
        <v>217.5</v>
      </c>
      <c r="Z370" s="6">
        <f t="shared" si="95"/>
        <v>306.5</v>
      </c>
      <c r="AA370" s="6">
        <f t="shared" si="96"/>
        <v>59.259259259259252</v>
      </c>
      <c r="AB370" s="6">
        <f t="shared" si="97"/>
        <v>21.739130434782609</v>
      </c>
      <c r="AC370" s="6">
        <f t="shared" si="98"/>
        <v>57.815298030186739</v>
      </c>
      <c r="AD370" s="6">
        <f t="shared" si="102"/>
        <v>0</v>
      </c>
      <c r="AE370" s="6">
        <f t="shared" si="104"/>
        <v>4.1714343680259693</v>
      </c>
    </row>
    <row r="371" spans="1:31" x14ac:dyDescent="0.15">
      <c r="A371" s="38">
        <v>35373</v>
      </c>
      <c r="B371" s="8">
        <f t="shared" si="90"/>
        <v>1996</v>
      </c>
      <c r="C371" s="8">
        <f t="shared" si="91"/>
        <v>11</v>
      </c>
      <c r="D371" s="8">
        <f t="shared" si="92"/>
        <v>4</v>
      </c>
      <c r="E371" s="8" t="s">
        <v>30</v>
      </c>
      <c r="F371" s="8">
        <v>3</v>
      </c>
      <c r="G371">
        <v>9</v>
      </c>
      <c r="H371" s="2" t="s">
        <v>2</v>
      </c>
      <c r="I371" s="3">
        <v>4.99</v>
      </c>
      <c r="J371" s="3">
        <v>76.5</v>
      </c>
      <c r="M371" s="3">
        <v>1.24</v>
      </c>
      <c r="N371" s="3">
        <v>28.42</v>
      </c>
      <c r="O371" s="3">
        <v>6.73</v>
      </c>
      <c r="P371" s="3">
        <v>5.91</v>
      </c>
      <c r="Q371" s="3">
        <v>1.34</v>
      </c>
      <c r="R371" s="3">
        <v>0.46</v>
      </c>
      <c r="S371" s="3">
        <v>2.91</v>
      </c>
      <c r="T371" s="3">
        <v>0</v>
      </c>
      <c r="U371" s="6">
        <f t="shared" si="103"/>
        <v>22.91935483870968</v>
      </c>
      <c r="W371" s="6">
        <f t="shared" si="100"/>
        <v>34.97884344146685</v>
      </c>
      <c r="X371" s="6">
        <f t="shared" si="93"/>
        <v>458.38709677419359</v>
      </c>
      <c r="Y371" s="6">
        <f t="shared" si="94"/>
        <v>140.20833333333334</v>
      </c>
      <c r="Z371" s="6">
        <f t="shared" si="95"/>
        <v>295.5</v>
      </c>
      <c r="AA371" s="6">
        <f t="shared" si="96"/>
        <v>110.2880658436214</v>
      </c>
      <c r="AB371" s="6">
        <f t="shared" si="97"/>
        <v>20</v>
      </c>
      <c r="AC371" s="6">
        <f t="shared" si="98"/>
        <v>74.443591711435147</v>
      </c>
      <c r="AD371" s="6">
        <f t="shared" si="102"/>
        <v>0</v>
      </c>
      <c r="AE371" s="6">
        <f t="shared" si="104"/>
        <v>13.104695629552552</v>
      </c>
    </row>
    <row r="372" spans="1:31" x14ac:dyDescent="0.15">
      <c r="A372" s="38">
        <v>35388</v>
      </c>
      <c r="B372" s="8">
        <f t="shared" si="90"/>
        <v>1996</v>
      </c>
      <c r="C372" s="8">
        <f t="shared" si="91"/>
        <v>11</v>
      </c>
      <c r="D372" s="8">
        <f t="shared" si="92"/>
        <v>19</v>
      </c>
      <c r="E372" s="8" t="s">
        <v>30</v>
      </c>
      <c r="F372" s="8">
        <v>3</v>
      </c>
      <c r="G372">
        <v>9</v>
      </c>
      <c r="H372" s="2" t="s">
        <v>1</v>
      </c>
      <c r="I372" s="3">
        <v>5.34</v>
      </c>
      <c r="J372" s="3">
        <v>56.5</v>
      </c>
      <c r="K372" s="3">
        <v>10.1</v>
      </c>
      <c r="M372" s="3">
        <v>1.31</v>
      </c>
      <c r="N372" s="3">
        <v>0.71</v>
      </c>
      <c r="O372" s="3">
        <v>18.48</v>
      </c>
      <c r="P372" s="3">
        <v>2.1800000000000002</v>
      </c>
      <c r="Q372" s="3">
        <v>0.53</v>
      </c>
      <c r="R372" s="3">
        <v>1.2</v>
      </c>
      <c r="S372" s="3">
        <v>6.4</v>
      </c>
      <c r="T372" s="3">
        <v>0</v>
      </c>
      <c r="U372" s="6">
        <f t="shared" si="103"/>
        <v>0.54198473282442738</v>
      </c>
      <c r="W372" s="6">
        <f t="shared" si="100"/>
        <v>36.953455571227074</v>
      </c>
      <c r="X372" s="6">
        <f t="shared" si="93"/>
        <v>11.451612903225806</v>
      </c>
      <c r="Y372" s="6">
        <f t="shared" si="94"/>
        <v>385</v>
      </c>
      <c r="Z372" s="6">
        <f t="shared" si="95"/>
        <v>109.00000000000001</v>
      </c>
      <c r="AA372" s="6">
        <f t="shared" si="96"/>
        <v>43.621399176954732</v>
      </c>
      <c r="AB372" s="6">
        <f t="shared" si="97"/>
        <v>52.173913043478258</v>
      </c>
      <c r="AC372" s="6">
        <f t="shared" si="98"/>
        <v>163.72473778459965</v>
      </c>
      <c r="AD372" s="6">
        <f t="shared" si="102"/>
        <v>0</v>
      </c>
      <c r="AE372" s="6">
        <f t="shared" si="104"/>
        <v>0.30989288352622513</v>
      </c>
    </row>
    <row r="373" spans="1:31" x14ac:dyDescent="0.15">
      <c r="A373" s="38">
        <v>35388</v>
      </c>
      <c r="B373" s="8">
        <f t="shared" si="90"/>
        <v>1996</v>
      </c>
      <c r="C373" s="8">
        <f t="shared" si="91"/>
        <v>11</v>
      </c>
      <c r="D373" s="8">
        <f t="shared" si="92"/>
        <v>19</v>
      </c>
      <c r="E373" s="8" t="s">
        <v>32</v>
      </c>
      <c r="F373" s="8">
        <v>2</v>
      </c>
      <c r="G373">
        <v>8</v>
      </c>
      <c r="H373" s="2" t="s">
        <v>0</v>
      </c>
      <c r="M373" s="3">
        <v>0.82</v>
      </c>
      <c r="N373" s="3">
        <v>0.53</v>
      </c>
      <c r="O373" s="3">
        <v>12.04</v>
      </c>
      <c r="P373" s="3">
        <v>1.19</v>
      </c>
      <c r="Q373" s="3">
        <v>0.34</v>
      </c>
      <c r="R373" s="3">
        <v>0.62</v>
      </c>
      <c r="S373" s="3">
        <v>0.56000000000000005</v>
      </c>
      <c r="T373" s="3">
        <v>0</v>
      </c>
      <c r="U373" s="6">
        <f t="shared" si="103"/>
        <v>0.64634146341463417</v>
      </c>
      <c r="W373" s="6">
        <f t="shared" si="100"/>
        <v>23.131170662905497</v>
      </c>
      <c r="X373" s="6">
        <f t="shared" si="93"/>
        <v>8.5483870967741939</v>
      </c>
      <c r="Y373" s="6">
        <f t="shared" si="94"/>
        <v>250.83333333333329</v>
      </c>
      <c r="Z373" s="6">
        <f t="shared" si="95"/>
        <v>59.5</v>
      </c>
      <c r="AA373" s="6">
        <f t="shared" si="96"/>
        <v>27.983539094650205</v>
      </c>
      <c r="AB373" s="6">
        <f t="shared" si="97"/>
        <v>26.956521739130434</v>
      </c>
      <c r="AC373" s="6">
        <f t="shared" si="98"/>
        <v>14.325914556152469</v>
      </c>
      <c r="AD373" s="6">
        <f t="shared" si="102"/>
        <v>0</v>
      </c>
      <c r="AE373" s="6">
        <f t="shared" si="104"/>
        <v>0.36956136900078684</v>
      </c>
    </row>
    <row r="374" spans="1:31" x14ac:dyDescent="0.15">
      <c r="A374" s="38">
        <v>35388</v>
      </c>
      <c r="B374" s="8">
        <f t="shared" si="90"/>
        <v>1996</v>
      </c>
      <c r="C374" s="8">
        <f t="shared" si="91"/>
        <v>11</v>
      </c>
      <c r="D374" s="8">
        <f t="shared" si="92"/>
        <v>19</v>
      </c>
      <c r="E374" s="8" t="s">
        <v>32</v>
      </c>
      <c r="F374" s="8">
        <v>2</v>
      </c>
      <c r="G374">
        <v>8</v>
      </c>
      <c r="H374" s="2" t="s">
        <v>1</v>
      </c>
      <c r="I374" s="3">
        <v>5.5</v>
      </c>
      <c r="J374" s="3">
        <v>28.3</v>
      </c>
      <c r="K374" s="3">
        <v>6.7</v>
      </c>
      <c r="M374" s="3">
        <v>1.54</v>
      </c>
      <c r="N374" s="3">
        <v>2.2599999999999998</v>
      </c>
      <c r="O374" s="3">
        <v>6.22</v>
      </c>
      <c r="P374" s="3">
        <v>2.4700000000000002</v>
      </c>
      <c r="Q374" s="3">
        <v>0.36</v>
      </c>
      <c r="R374" s="3">
        <v>0.62</v>
      </c>
      <c r="S374" s="3">
        <v>0.56999999999999995</v>
      </c>
      <c r="T374" s="3">
        <v>0</v>
      </c>
      <c r="U374" s="6">
        <f t="shared" si="103"/>
        <v>1.4675324675324675</v>
      </c>
      <c r="W374" s="6">
        <f t="shared" si="100"/>
        <v>43.441466854724965</v>
      </c>
      <c r="X374" s="6">
        <f t="shared" si="93"/>
        <v>36.451612903225801</v>
      </c>
      <c r="Y374" s="6">
        <f t="shared" si="94"/>
        <v>129.58333333333331</v>
      </c>
      <c r="Z374" s="6">
        <f t="shared" si="95"/>
        <v>123.50000000000001</v>
      </c>
      <c r="AA374" s="6">
        <f t="shared" si="96"/>
        <v>29.629629629629626</v>
      </c>
      <c r="AB374" s="6">
        <f t="shared" si="97"/>
        <v>26.956521739130434</v>
      </c>
      <c r="AC374" s="6">
        <f t="shared" si="98"/>
        <v>14.581734458940904</v>
      </c>
      <c r="AD374" s="6">
        <f t="shared" si="102"/>
        <v>0</v>
      </c>
      <c r="AE374" s="6">
        <f t="shared" si="104"/>
        <v>0.83909719312945108</v>
      </c>
    </row>
    <row r="375" spans="1:31" x14ac:dyDescent="0.15">
      <c r="A375" s="38">
        <v>35388</v>
      </c>
      <c r="B375" s="8">
        <f t="shared" si="90"/>
        <v>1996</v>
      </c>
      <c r="C375" s="8">
        <f t="shared" si="91"/>
        <v>11</v>
      </c>
      <c r="D375" s="8">
        <f t="shared" si="92"/>
        <v>19</v>
      </c>
      <c r="E375" s="8" t="s">
        <v>32</v>
      </c>
      <c r="F375" s="8">
        <v>2</v>
      </c>
      <c r="G375">
        <v>8</v>
      </c>
      <c r="H375" s="2" t="s">
        <v>2</v>
      </c>
      <c r="I375" s="3">
        <v>5.32</v>
      </c>
      <c r="J375" s="3">
        <v>32.1</v>
      </c>
      <c r="K375" s="3">
        <v>7.2</v>
      </c>
      <c r="M375" s="3">
        <v>0.56999999999999995</v>
      </c>
      <c r="N375" s="3">
        <v>1.1100000000000001</v>
      </c>
      <c r="O375" s="3">
        <v>10.029999999999999</v>
      </c>
      <c r="P375" s="3">
        <v>3.09</v>
      </c>
      <c r="Q375" s="3">
        <v>0.42</v>
      </c>
      <c r="R375" s="3">
        <v>0.61</v>
      </c>
      <c r="S375" s="3">
        <v>0.35</v>
      </c>
      <c r="T375" s="3">
        <v>0</v>
      </c>
      <c r="U375" s="6">
        <f t="shared" si="103"/>
        <v>1.9473684210526319</v>
      </c>
      <c r="W375" s="6">
        <f t="shared" si="100"/>
        <v>16.078984485190407</v>
      </c>
      <c r="X375" s="6">
        <f t="shared" si="93"/>
        <v>17.903225806451616</v>
      </c>
      <c r="Y375" s="6">
        <f t="shared" si="94"/>
        <v>208.95833333333334</v>
      </c>
      <c r="Z375" s="6">
        <f t="shared" si="95"/>
        <v>154.5</v>
      </c>
      <c r="AA375" s="6">
        <f t="shared" si="96"/>
        <v>34.567901234567898</v>
      </c>
      <c r="AB375" s="6">
        <f t="shared" si="97"/>
        <v>26.521739130434785</v>
      </c>
      <c r="AC375" s="6">
        <f t="shared" si="98"/>
        <v>8.9536965975952914</v>
      </c>
      <c r="AD375" s="6">
        <f t="shared" si="102"/>
        <v>0</v>
      </c>
      <c r="AE375" s="6">
        <f t="shared" si="104"/>
        <v>1.1134550084889647</v>
      </c>
    </row>
    <row r="376" spans="1:31" x14ac:dyDescent="0.15">
      <c r="A376" s="38">
        <v>35388</v>
      </c>
      <c r="B376" s="8">
        <f t="shared" si="90"/>
        <v>1996</v>
      </c>
      <c r="C376" s="8">
        <f t="shared" si="91"/>
        <v>11</v>
      </c>
      <c r="D376" s="8">
        <f t="shared" si="92"/>
        <v>19</v>
      </c>
      <c r="E376" s="8" t="s">
        <v>32</v>
      </c>
      <c r="F376" s="8">
        <v>1</v>
      </c>
      <c r="G376">
        <v>4</v>
      </c>
      <c r="H376" s="2" t="s">
        <v>2</v>
      </c>
      <c r="I376" s="3">
        <v>5.51</v>
      </c>
      <c r="J376" s="3">
        <v>43.8</v>
      </c>
      <c r="K376" s="3">
        <v>12</v>
      </c>
      <c r="M376" s="3">
        <v>1.61</v>
      </c>
      <c r="N376" s="3">
        <v>3.72</v>
      </c>
      <c r="O376" s="3">
        <v>10.6</v>
      </c>
      <c r="P376" s="3">
        <v>4.6100000000000003</v>
      </c>
      <c r="Q376" s="3">
        <v>0.84</v>
      </c>
      <c r="R376" s="3">
        <v>0.52</v>
      </c>
      <c r="S376" s="3">
        <v>0.56000000000000005</v>
      </c>
      <c r="T376" s="3">
        <v>0</v>
      </c>
      <c r="U376" s="6">
        <f t="shared" si="103"/>
        <v>2.31055900621118</v>
      </c>
      <c r="W376" s="6">
        <f t="shared" ref="W376:W395" si="105">(M376/35.45)*1000</f>
        <v>45.416078984485189</v>
      </c>
      <c r="X376" s="6">
        <f t="shared" si="93"/>
        <v>60.000000000000007</v>
      </c>
      <c r="Y376" s="6">
        <f t="shared" si="94"/>
        <v>220.83333333333331</v>
      </c>
      <c r="Z376" s="6">
        <f t="shared" si="95"/>
        <v>230.5</v>
      </c>
      <c r="AA376" s="6">
        <f t="shared" si="96"/>
        <v>69.135802469135797</v>
      </c>
      <c r="AB376" s="6">
        <f t="shared" si="97"/>
        <v>22.608695652173914</v>
      </c>
      <c r="AC376" s="6">
        <f t="shared" si="98"/>
        <v>14.325914556152469</v>
      </c>
      <c r="AD376" s="6">
        <f t="shared" si="102"/>
        <v>0</v>
      </c>
      <c r="AE376" s="6">
        <f t="shared" si="104"/>
        <v>1.3211180124223605</v>
      </c>
    </row>
    <row r="377" spans="1:31" x14ac:dyDescent="0.15">
      <c r="A377" s="38">
        <v>35388</v>
      </c>
      <c r="B377" s="8">
        <f t="shared" si="90"/>
        <v>1996</v>
      </c>
      <c r="C377" s="8">
        <f t="shared" si="91"/>
        <v>11</v>
      </c>
      <c r="D377" s="8">
        <f t="shared" si="92"/>
        <v>19</v>
      </c>
      <c r="E377" s="8" t="s">
        <v>32</v>
      </c>
      <c r="F377" s="8">
        <v>1</v>
      </c>
      <c r="G377">
        <v>4</v>
      </c>
      <c r="H377" s="2" t="s">
        <v>1</v>
      </c>
      <c r="M377" s="3">
        <v>1.94</v>
      </c>
      <c r="N377" s="3">
        <v>5.71</v>
      </c>
      <c r="O377" s="3">
        <v>11.27</v>
      </c>
      <c r="P377" s="3">
        <v>4.5599999999999996</v>
      </c>
      <c r="Q377" s="3">
        <v>1</v>
      </c>
      <c r="R377" s="3">
        <v>0.84</v>
      </c>
      <c r="S377" s="3">
        <v>0.83</v>
      </c>
      <c r="T377" s="3">
        <v>0</v>
      </c>
      <c r="U377" s="6">
        <f t="shared" si="103"/>
        <v>2.9432989690721651</v>
      </c>
      <c r="W377" s="6">
        <f t="shared" si="105"/>
        <v>54.724964739069108</v>
      </c>
      <c r="X377" s="6">
        <f t="shared" si="93"/>
        <v>92.096774193548399</v>
      </c>
      <c r="Y377" s="6">
        <f t="shared" si="94"/>
        <v>234.79166666666666</v>
      </c>
      <c r="Z377" s="6">
        <f t="shared" si="95"/>
        <v>227.99999999999997</v>
      </c>
      <c r="AA377" s="6">
        <f t="shared" si="96"/>
        <v>82.304526748971199</v>
      </c>
      <c r="AB377" s="6">
        <f t="shared" si="97"/>
        <v>36.521739130434781</v>
      </c>
      <c r="AC377" s="6">
        <f t="shared" si="98"/>
        <v>21.233051931440265</v>
      </c>
      <c r="AD377" s="6">
        <f t="shared" si="102"/>
        <v>0</v>
      </c>
      <c r="AE377" s="6">
        <f t="shared" si="104"/>
        <v>1.6829023944130366</v>
      </c>
    </row>
    <row r="378" spans="1:31" x14ac:dyDescent="0.15">
      <c r="A378" s="38">
        <v>35388</v>
      </c>
      <c r="B378" s="8">
        <f t="shared" si="90"/>
        <v>1996</v>
      </c>
      <c r="C378" s="8">
        <f t="shared" si="91"/>
        <v>11</v>
      </c>
      <c r="D378" s="8">
        <f t="shared" si="92"/>
        <v>19</v>
      </c>
      <c r="E378" s="8" t="s">
        <v>32</v>
      </c>
      <c r="F378" s="8">
        <v>1</v>
      </c>
      <c r="G378">
        <v>4</v>
      </c>
      <c r="H378" s="2" t="s">
        <v>0</v>
      </c>
      <c r="M378" s="3">
        <v>7.47</v>
      </c>
      <c r="N378" s="3">
        <v>22.31</v>
      </c>
      <c r="O378" s="3">
        <v>9.4499999999999993</v>
      </c>
      <c r="P378" s="3">
        <v>10.52</v>
      </c>
      <c r="Q378" s="3">
        <v>1.23</v>
      </c>
      <c r="R378" s="3">
        <v>0.97</v>
      </c>
      <c r="S378" s="3">
        <v>2.69</v>
      </c>
      <c r="T378" s="3">
        <v>0</v>
      </c>
      <c r="U378" s="6">
        <f t="shared" si="103"/>
        <v>2.9866131191432395</v>
      </c>
      <c r="W378" s="6">
        <f t="shared" si="105"/>
        <v>210.7193229901269</v>
      </c>
      <c r="X378" s="6">
        <f t="shared" si="93"/>
        <v>359.83870967741933</v>
      </c>
      <c r="Y378" s="6">
        <f t="shared" si="94"/>
        <v>196.875</v>
      </c>
      <c r="Z378" s="6">
        <f t="shared" si="95"/>
        <v>526</v>
      </c>
      <c r="AA378" s="6">
        <f t="shared" si="96"/>
        <v>101.23456790123456</v>
      </c>
      <c r="AB378" s="6">
        <f t="shared" si="97"/>
        <v>42.173913043478265</v>
      </c>
      <c r="AC378" s="6">
        <f t="shared" si="98"/>
        <v>68.815553850089529</v>
      </c>
      <c r="AD378" s="6">
        <f t="shared" si="102"/>
        <v>0</v>
      </c>
      <c r="AE378" s="6">
        <f t="shared" si="104"/>
        <v>1.707668307639159</v>
      </c>
    </row>
    <row r="379" spans="1:31" x14ac:dyDescent="0.15">
      <c r="A379" s="38">
        <v>35388</v>
      </c>
      <c r="B379" s="8">
        <f t="shared" si="90"/>
        <v>1996</v>
      </c>
      <c r="C379" s="8">
        <f t="shared" si="91"/>
        <v>11</v>
      </c>
      <c r="D379" s="8">
        <f t="shared" si="92"/>
        <v>19</v>
      </c>
      <c r="E379" s="8" t="s">
        <v>30</v>
      </c>
      <c r="F379" s="8">
        <v>3</v>
      </c>
      <c r="G379">
        <v>9</v>
      </c>
      <c r="H379" s="2" t="s">
        <v>0</v>
      </c>
      <c r="M379" s="3">
        <v>1.4</v>
      </c>
      <c r="N379" s="3">
        <v>8.4600000000000009</v>
      </c>
      <c r="O379" s="3">
        <v>7.85</v>
      </c>
      <c r="P379" s="3">
        <v>3.39</v>
      </c>
      <c r="Q379" s="3">
        <v>0.8</v>
      </c>
      <c r="R379" s="3">
        <v>0.6</v>
      </c>
      <c r="S379" s="3">
        <v>1.82</v>
      </c>
      <c r="U379" s="6">
        <f t="shared" si="103"/>
        <v>6.0428571428571436</v>
      </c>
      <c r="W379" s="6">
        <f t="shared" si="105"/>
        <v>39.492242595204509</v>
      </c>
      <c r="X379" s="6">
        <f t="shared" si="93"/>
        <v>136.45161290322582</v>
      </c>
      <c r="Y379" s="6">
        <f t="shared" si="94"/>
        <v>163.54166666666666</v>
      </c>
      <c r="Z379" s="6">
        <f t="shared" si="95"/>
        <v>169.5</v>
      </c>
      <c r="AA379" s="6">
        <f t="shared" si="96"/>
        <v>65.843621399176953</v>
      </c>
      <c r="AB379" s="6">
        <f t="shared" si="97"/>
        <v>26.086956521739129</v>
      </c>
      <c r="AC379" s="6">
        <f t="shared" si="98"/>
        <v>46.559222307495517</v>
      </c>
      <c r="AD379" s="6">
        <f t="shared" si="102"/>
        <v>0</v>
      </c>
      <c r="AE379" s="6">
        <f t="shared" si="104"/>
        <v>3.4551497695852542</v>
      </c>
    </row>
    <row r="380" spans="1:31" x14ac:dyDescent="0.15">
      <c r="A380" s="38">
        <v>35388</v>
      </c>
      <c r="B380" s="8">
        <f t="shared" si="90"/>
        <v>1996</v>
      </c>
      <c r="C380" s="8">
        <f t="shared" si="91"/>
        <v>11</v>
      </c>
      <c r="D380" s="8">
        <f t="shared" si="92"/>
        <v>19</v>
      </c>
      <c r="E380" s="8" t="s">
        <v>30</v>
      </c>
      <c r="F380" s="8">
        <v>3</v>
      </c>
      <c r="G380">
        <v>9</v>
      </c>
      <c r="H380" s="2" t="s">
        <v>2</v>
      </c>
      <c r="I380" s="3">
        <v>5.24</v>
      </c>
      <c r="J380" s="3">
        <v>49.9</v>
      </c>
      <c r="K380" s="3">
        <v>8.3000000000000007</v>
      </c>
      <c r="M380" s="3">
        <v>1.1499999999999999</v>
      </c>
      <c r="N380" s="3">
        <v>11.73</v>
      </c>
      <c r="O380" s="3">
        <v>9.4</v>
      </c>
      <c r="P380" s="3">
        <v>4.3600000000000003</v>
      </c>
      <c r="Q380" s="3">
        <v>0.85</v>
      </c>
      <c r="R380" s="3">
        <v>0.46</v>
      </c>
      <c r="S380" s="3">
        <v>2.15</v>
      </c>
      <c r="T380" s="3">
        <v>0</v>
      </c>
      <c r="U380" s="6">
        <f t="shared" si="103"/>
        <v>10.200000000000001</v>
      </c>
      <c r="W380" s="6">
        <f t="shared" si="105"/>
        <v>32.440056417489423</v>
      </c>
      <c r="X380" s="6">
        <f t="shared" si="93"/>
        <v>189.1935483870968</v>
      </c>
      <c r="Y380" s="6">
        <f t="shared" si="94"/>
        <v>195.83333333333334</v>
      </c>
      <c r="Z380" s="6">
        <f t="shared" si="95"/>
        <v>218.00000000000003</v>
      </c>
      <c r="AA380" s="6">
        <f t="shared" si="96"/>
        <v>69.958847736625515</v>
      </c>
      <c r="AB380" s="6">
        <f t="shared" si="97"/>
        <v>20</v>
      </c>
      <c r="AC380" s="6">
        <f t="shared" si="98"/>
        <v>55.00127909951393</v>
      </c>
      <c r="AD380" s="6">
        <f t="shared" si="102"/>
        <v>0</v>
      </c>
      <c r="AE380" s="6">
        <f t="shared" si="104"/>
        <v>5.8320967741935492</v>
      </c>
    </row>
    <row r="381" spans="1:31" x14ac:dyDescent="0.15">
      <c r="A381" s="38">
        <v>35578</v>
      </c>
      <c r="B381" s="8">
        <f t="shared" si="90"/>
        <v>1997</v>
      </c>
      <c r="C381" s="8">
        <f t="shared" si="91"/>
        <v>5</v>
      </c>
      <c r="D381" s="8">
        <f t="shared" si="92"/>
        <v>28</v>
      </c>
      <c r="E381" s="8" t="s">
        <v>31</v>
      </c>
      <c r="F381" s="8">
        <v>3</v>
      </c>
      <c r="G381">
        <v>12</v>
      </c>
      <c r="H381" s="2" t="s">
        <v>1</v>
      </c>
      <c r="I381" s="3">
        <v>5.99</v>
      </c>
      <c r="J381" s="3">
        <v>45.4</v>
      </c>
      <c r="K381" s="3">
        <v>5.7</v>
      </c>
      <c r="M381" s="3">
        <v>0.66</v>
      </c>
      <c r="N381" s="11">
        <v>0</v>
      </c>
      <c r="O381" s="3">
        <v>13.08</v>
      </c>
      <c r="P381" s="3">
        <v>2.09</v>
      </c>
      <c r="Q381" s="3">
        <v>0.37</v>
      </c>
      <c r="R381" s="3">
        <v>2.54</v>
      </c>
      <c r="S381" s="3">
        <v>2.74</v>
      </c>
      <c r="T381" s="3">
        <v>0.09</v>
      </c>
      <c r="U381" s="6">
        <f t="shared" si="103"/>
        <v>0</v>
      </c>
      <c r="W381" s="6">
        <f t="shared" si="105"/>
        <v>18.617771509167842</v>
      </c>
      <c r="X381" s="6">
        <f t="shared" si="93"/>
        <v>0</v>
      </c>
      <c r="Y381" s="6">
        <f t="shared" si="94"/>
        <v>272.5</v>
      </c>
      <c r="Z381" s="6">
        <f t="shared" si="95"/>
        <v>104.5</v>
      </c>
      <c r="AA381" s="6">
        <f t="shared" si="96"/>
        <v>30.452674897119341</v>
      </c>
      <c r="AB381" s="6">
        <f t="shared" si="97"/>
        <v>110.43478260869566</v>
      </c>
      <c r="AC381" s="6">
        <f t="shared" si="98"/>
        <v>70.094653364031714</v>
      </c>
      <c r="AD381" s="6">
        <f t="shared" si="102"/>
        <v>5</v>
      </c>
      <c r="AE381" s="6">
        <f t="shared" si="104"/>
        <v>0</v>
      </c>
    </row>
    <row r="382" spans="1:31" x14ac:dyDescent="0.15">
      <c r="A382" s="38">
        <v>35578</v>
      </c>
      <c r="B382" s="8">
        <f t="shared" si="90"/>
        <v>1997</v>
      </c>
      <c r="C382" s="8">
        <f t="shared" si="91"/>
        <v>5</v>
      </c>
      <c r="D382" s="8">
        <f t="shared" si="92"/>
        <v>28</v>
      </c>
      <c r="E382" s="8" t="s">
        <v>29</v>
      </c>
      <c r="F382" s="8">
        <v>4</v>
      </c>
      <c r="G382">
        <v>13</v>
      </c>
      <c r="H382" s="2" t="s">
        <v>0</v>
      </c>
      <c r="I382" s="3">
        <v>6.16</v>
      </c>
      <c r="J382" s="3">
        <v>42.4</v>
      </c>
      <c r="K382" s="3">
        <v>4.7</v>
      </c>
      <c r="M382" s="3">
        <v>0.71</v>
      </c>
      <c r="N382" s="11">
        <v>0</v>
      </c>
      <c r="O382" s="3">
        <v>11.85</v>
      </c>
      <c r="P382" s="3">
        <v>2.81</v>
      </c>
      <c r="Q382" s="3">
        <v>0.53</v>
      </c>
      <c r="R382" s="3">
        <v>1.47</v>
      </c>
      <c r="S382" s="3">
        <v>1.4</v>
      </c>
      <c r="T382" s="3">
        <v>0.05</v>
      </c>
      <c r="U382" s="6">
        <f t="shared" si="103"/>
        <v>0</v>
      </c>
      <c r="W382" s="6">
        <f t="shared" si="105"/>
        <v>20.028208744710859</v>
      </c>
      <c r="X382" s="6">
        <f t="shared" si="93"/>
        <v>0</v>
      </c>
      <c r="Y382" s="6">
        <f t="shared" si="94"/>
        <v>246.87499999999997</v>
      </c>
      <c r="Z382" s="6">
        <f t="shared" si="95"/>
        <v>140.5</v>
      </c>
      <c r="AA382" s="6">
        <f t="shared" si="96"/>
        <v>43.621399176954732</v>
      </c>
      <c r="AB382" s="6">
        <f t="shared" si="97"/>
        <v>63.913043478260867</v>
      </c>
      <c r="AC382" s="6">
        <f t="shared" si="98"/>
        <v>35.814786390381165</v>
      </c>
      <c r="AD382" s="6">
        <f t="shared" si="102"/>
        <v>2.7777777777777777</v>
      </c>
      <c r="AE382" s="6">
        <f t="shared" si="104"/>
        <v>0</v>
      </c>
    </row>
    <row r="383" spans="1:31" x14ac:dyDescent="0.15">
      <c r="A383" s="38">
        <v>35578</v>
      </c>
      <c r="B383" s="8">
        <f t="shared" si="90"/>
        <v>1997</v>
      </c>
      <c r="C383" s="8">
        <f t="shared" si="91"/>
        <v>5</v>
      </c>
      <c r="D383" s="8">
        <f t="shared" si="92"/>
        <v>28</v>
      </c>
      <c r="E383" s="8" t="s">
        <v>29</v>
      </c>
      <c r="F383" s="8">
        <v>4</v>
      </c>
      <c r="G383">
        <v>13</v>
      </c>
      <c r="H383" s="2" t="s">
        <v>2</v>
      </c>
      <c r="I383" s="3">
        <v>6.04</v>
      </c>
      <c r="J383" s="3">
        <v>30.9</v>
      </c>
      <c r="K383" s="3">
        <v>3.7</v>
      </c>
      <c r="M383" s="3">
        <v>0.63</v>
      </c>
      <c r="N383" s="11">
        <v>0</v>
      </c>
      <c r="O383" s="3">
        <v>9.2200000000000006</v>
      </c>
      <c r="P383" s="3">
        <v>1.29</v>
      </c>
      <c r="Q383" s="3">
        <v>0.39</v>
      </c>
      <c r="R383" s="3">
        <v>1.52</v>
      </c>
      <c r="S383" s="3">
        <v>0.91</v>
      </c>
      <c r="T383" s="3">
        <v>0</v>
      </c>
      <c r="U383" s="6">
        <f t="shared" si="103"/>
        <v>0</v>
      </c>
      <c r="W383" s="6">
        <f t="shared" si="105"/>
        <v>17.77150916784203</v>
      </c>
      <c r="X383" s="6">
        <f t="shared" si="93"/>
        <v>0</v>
      </c>
      <c r="Y383" s="6">
        <f t="shared" si="94"/>
        <v>192.08333333333334</v>
      </c>
      <c r="Z383" s="6">
        <f t="shared" si="95"/>
        <v>64.5</v>
      </c>
      <c r="AA383" s="6">
        <f t="shared" si="96"/>
        <v>32.098765432098766</v>
      </c>
      <c r="AB383" s="6">
        <f t="shared" si="97"/>
        <v>66.086956521739125</v>
      </c>
      <c r="AC383" s="6">
        <f t="shared" si="98"/>
        <v>23.279611153747759</v>
      </c>
      <c r="AD383" s="6">
        <f t="shared" si="102"/>
        <v>0</v>
      </c>
      <c r="AE383" s="6">
        <f t="shared" si="104"/>
        <v>0</v>
      </c>
    </row>
    <row r="384" spans="1:31" x14ac:dyDescent="0.15">
      <c r="A384" s="38">
        <v>35578</v>
      </c>
      <c r="B384" s="8">
        <f t="shared" si="90"/>
        <v>1997</v>
      </c>
      <c r="C384" s="8">
        <f t="shared" si="91"/>
        <v>5</v>
      </c>
      <c r="D384" s="8">
        <f t="shared" si="92"/>
        <v>28</v>
      </c>
      <c r="E384" s="8" t="s">
        <v>29</v>
      </c>
      <c r="F384" s="8">
        <v>4</v>
      </c>
      <c r="G384">
        <v>13</v>
      </c>
      <c r="H384" s="2" t="s">
        <v>1</v>
      </c>
      <c r="I384" s="3">
        <v>6.31</v>
      </c>
      <c r="J384" s="3">
        <v>32.9</v>
      </c>
      <c r="K384" s="3">
        <v>5.5</v>
      </c>
      <c r="M384" s="3">
        <v>0.72</v>
      </c>
      <c r="N384" s="11">
        <v>0</v>
      </c>
      <c r="O384" s="3">
        <v>6.4</v>
      </c>
      <c r="P384" s="3">
        <v>2.19</v>
      </c>
      <c r="Q384" s="3">
        <v>0.86</v>
      </c>
      <c r="R384" s="3">
        <v>1.1200000000000001</v>
      </c>
      <c r="S384" s="3">
        <v>0.94</v>
      </c>
      <c r="T384" s="3">
        <v>0</v>
      </c>
      <c r="U384" s="6">
        <f t="shared" si="103"/>
        <v>0</v>
      </c>
      <c r="W384" s="6">
        <f t="shared" si="105"/>
        <v>20.310296191819461</v>
      </c>
      <c r="X384" s="6">
        <f t="shared" si="93"/>
        <v>0</v>
      </c>
      <c r="Y384" s="6">
        <f t="shared" si="94"/>
        <v>133.33333333333334</v>
      </c>
      <c r="Z384" s="6">
        <f t="shared" si="95"/>
        <v>109.5</v>
      </c>
      <c r="AA384" s="6">
        <f t="shared" si="96"/>
        <v>70.781893004115219</v>
      </c>
      <c r="AB384" s="6">
        <f t="shared" si="97"/>
        <v>48.695652173913047</v>
      </c>
      <c r="AC384" s="6">
        <f t="shared" si="98"/>
        <v>24.04707086211307</v>
      </c>
      <c r="AD384" s="6">
        <f t="shared" si="102"/>
        <v>0</v>
      </c>
      <c r="AE384" s="6">
        <f t="shared" si="104"/>
        <v>0</v>
      </c>
    </row>
    <row r="385" spans="1:31" x14ac:dyDescent="0.15">
      <c r="A385" s="38">
        <v>35578</v>
      </c>
      <c r="B385" s="8">
        <f t="shared" si="90"/>
        <v>1997</v>
      </c>
      <c r="C385" s="8">
        <f t="shared" si="91"/>
        <v>5</v>
      </c>
      <c r="D385" s="8">
        <f t="shared" si="92"/>
        <v>28</v>
      </c>
      <c r="E385" s="8" t="s">
        <v>30</v>
      </c>
      <c r="F385" s="8">
        <v>4</v>
      </c>
      <c r="G385">
        <v>14</v>
      </c>
      <c r="H385" s="2" t="s">
        <v>0</v>
      </c>
      <c r="I385" s="3">
        <v>5.29</v>
      </c>
      <c r="J385" s="3">
        <v>59.9</v>
      </c>
      <c r="K385" s="3">
        <v>22</v>
      </c>
      <c r="M385" s="3">
        <v>2.23</v>
      </c>
      <c r="N385" s="11">
        <v>0</v>
      </c>
      <c r="O385" s="3">
        <v>13.4</v>
      </c>
      <c r="P385" s="3">
        <v>3.62</v>
      </c>
      <c r="Q385" s="3">
        <v>1.41</v>
      </c>
      <c r="R385" s="3">
        <v>1.57</v>
      </c>
      <c r="S385" s="3">
        <v>1.83</v>
      </c>
      <c r="T385" s="3">
        <v>0.06</v>
      </c>
      <c r="U385" s="6">
        <f t="shared" si="103"/>
        <v>0</v>
      </c>
      <c r="W385" s="6">
        <f t="shared" si="105"/>
        <v>62.905500705218607</v>
      </c>
      <c r="X385" s="6">
        <f t="shared" si="93"/>
        <v>0</v>
      </c>
      <c r="Y385" s="6">
        <f t="shared" si="94"/>
        <v>279.16666666666669</v>
      </c>
      <c r="Z385" s="6">
        <f t="shared" si="95"/>
        <v>181</v>
      </c>
      <c r="AA385" s="6">
        <f t="shared" si="96"/>
        <v>116.04938271604938</v>
      </c>
      <c r="AB385" s="6">
        <f t="shared" si="97"/>
        <v>68.260869565217391</v>
      </c>
      <c r="AC385" s="6">
        <f t="shared" si="98"/>
        <v>46.815042210283956</v>
      </c>
      <c r="AD385" s="6">
        <f t="shared" si="102"/>
        <v>3.333333333333333</v>
      </c>
      <c r="AE385" s="6">
        <f t="shared" si="104"/>
        <v>0</v>
      </c>
    </row>
    <row r="386" spans="1:31" x14ac:dyDescent="0.15">
      <c r="A386" s="38">
        <v>35578</v>
      </c>
      <c r="B386" s="8">
        <f t="shared" si="90"/>
        <v>1997</v>
      </c>
      <c r="C386" s="8">
        <f t="shared" si="91"/>
        <v>5</v>
      </c>
      <c r="D386" s="8">
        <f t="shared" si="92"/>
        <v>28</v>
      </c>
      <c r="E386" s="8" t="s">
        <v>32</v>
      </c>
      <c r="F386" s="8">
        <v>3</v>
      </c>
      <c r="G386">
        <v>11</v>
      </c>
      <c r="H386" s="2" t="s">
        <v>1</v>
      </c>
      <c r="I386" s="3">
        <v>5.66</v>
      </c>
      <c r="J386" s="3">
        <v>98.3</v>
      </c>
      <c r="K386" s="3">
        <v>15.6</v>
      </c>
      <c r="M386" s="3">
        <v>2.11</v>
      </c>
      <c r="N386" s="3">
        <v>0.53</v>
      </c>
      <c r="O386" s="3">
        <v>21.99</v>
      </c>
      <c r="P386" s="3">
        <v>4.62</v>
      </c>
      <c r="Q386" s="3">
        <v>2.57</v>
      </c>
      <c r="R386" s="3">
        <v>2</v>
      </c>
      <c r="S386" s="3">
        <v>2.99</v>
      </c>
      <c r="T386" s="3">
        <v>1.1299999999999999</v>
      </c>
      <c r="U386" s="6">
        <f t="shared" si="103"/>
        <v>0.25118483412322279</v>
      </c>
      <c r="W386" s="6">
        <f t="shared" si="105"/>
        <v>59.520451339915368</v>
      </c>
      <c r="X386" s="6">
        <f t="shared" si="93"/>
        <v>8.5483870967741939</v>
      </c>
      <c r="Y386" s="6">
        <f t="shared" si="94"/>
        <v>458.12499999999994</v>
      </c>
      <c r="Z386" s="6">
        <f t="shared" si="95"/>
        <v>231</v>
      </c>
      <c r="AA386" s="6">
        <f t="shared" si="96"/>
        <v>211.52263374485594</v>
      </c>
      <c r="AB386" s="6">
        <f t="shared" si="97"/>
        <v>86.956521739130437</v>
      </c>
      <c r="AC386" s="6">
        <f t="shared" si="98"/>
        <v>76.49015093374264</v>
      </c>
      <c r="AD386" s="6">
        <f t="shared" si="102"/>
        <v>62.777777777777764</v>
      </c>
      <c r="AE386" s="6">
        <f t="shared" si="104"/>
        <v>0.14362100596239108</v>
      </c>
    </row>
    <row r="387" spans="1:31" x14ac:dyDescent="0.15">
      <c r="A387" s="38">
        <v>35578</v>
      </c>
      <c r="B387" s="8">
        <f t="shared" si="90"/>
        <v>1997</v>
      </c>
      <c r="C387" s="8">
        <f t="shared" si="91"/>
        <v>5</v>
      </c>
      <c r="D387" s="8">
        <f t="shared" si="92"/>
        <v>28</v>
      </c>
      <c r="E387" s="8" t="s">
        <v>30</v>
      </c>
      <c r="F387" s="8">
        <v>3</v>
      </c>
      <c r="G387">
        <v>9</v>
      </c>
      <c r="H387" s="2" t="s">
        <v>0</v>
      </c>
      <c r="I387" s="3">
        <v>6.12</v>
      </c>
      <c r="J387" s="3">
        <v>42.5</v>
      </c>
      <c r="K387" s="3">
        <v>6.8</v>
      </c>
      <c r="M387" s="3">
        <v>0.65</v>
      </c>
      <c r="N387" s="3">
        <v>0.62</v>
      </c>
      <c r="O387" s="3">
        <v>11.29</v>
      </c>
      <c r="P387" s="3">
        <v>2.96</v>
      </c>
      <c r="Q387" s="3">
        <v>0.98</v>
      </c>
      <c r="R387" s="3">
        <v>0.77</v>
      </c>
      <c r="S387" s="3">
        <v>1.98</v>
      </c>
      <c r="T387" s="3">
        <v>0.08</v>
      </c>
      <c r="U387" s="6">
        <f t="shared" si="103"/>
        <v>0.95384615384615379</v>
      </c>
      <c r="W387" s="6">
        <f t="shared" si="105"/>
        <v>18.335684062059237</v>
      </c>
      <c r="X387" s="6">
        <f t="shared" si="93"/>
        <v>10</v>
      </c>
      <c r="Y387" s="6">
        <f t="shared" si="94"/>
        <v>235.20833333333331</v>
      </c>
      <c r="Z387" s="6">
        <f t="shared" si="95"/>
        <v>148</v>
      </c>
      <c r="AA387" s="6">
        <f t="shared" si="96"/>
        <v>80.658436213991763</v>
      </c>
      <c r="AB387" s="6">
        <f t="shared" si="97"/>
        <v>33.478260869565219</v>
      </c>
      <c r="AC387" s="6">
        <f t="shared" si="98"/>
        <v>50.652340752110511</v>
      </c>
      <c r="AD387" s="6">
        <f t="shared" si="102"/>
        <v>4.4444444444444446</v>
      </c>
      <c r="AE387" s="6">
        <f t="shared" si="104"/>
        <v>0.54538461538461547</v>
      </c>
    </row>
    <row r="388" spans="1:31" x14ac:dyDescent="0.15">
      <c r="A388" s="38">
        <v>35578</v>
      </c>
      <c r="B388" s="8">
        <f t="shared" si="90"/>
        <v>1997</v>
      </c>
      <c r="C388" s="8">
        <f t="shared" si="91"/>
        <v>5</v>
      </c>
      <c r="D388" s="8">
        <f t="shared" si="92"/>
        <v>28</v>
      </c>
      <c r="E388" s="8" t="s">
        <v>32</v>
      </c>
      <c r="F388" s="8">
        <v>3</v>
      </c>
      <c r="G388">
        <v>11</v>
      </c>
      <c r="H388" s="2" t="s">
        <v>0</v>
      </c>
      <c r="I388" s="3">
        <v>6.26</v>
      </c>
      <c r="J388" s="3">
        <v>88.3</v>
      </c>
      <c r="K388" s="3">
        <v>4.3</v>
      </c>
      <c r="M388" s="3">
        <v>3.71</v>
      </c>
      <c r="N388" s="3">
        <v>18.64</v>
      </c>
      <c r="O388" s="3">
        <v>12.27</v>
      </c>
      <c r="P388" s="3">
        <v>5.26</v>
      </c>
      <c r="Q388" s="3">
        <v>1.99</v>
      </c>
      <c r="R388" s="3">
        <v>2.6</v>
      </c>
      <c r="S388" s="3">
        <v>1.68</v>
      </c>
      <c r="T388" s="3">
        <v>0.03</v>
      </c>
      <c r="U388" s="6">
        <f t="shared" si="103"/>
        <v>5.0242587601078172</v>
      </c>
      <c r="W388" s="6">
        <f t="shared" si="105"/>
        <v>104.65444287729194</v>
      </c>
      <c r="X388" s="6">
        <f t="shared" si="93"/>
        <v>300.64516129032262</v>
      </c>
      <c r="Y388" s="6">
        <f t="shared" si="94"/>
        <v>255.625</v>
      </c>
      <c r="Z388" s="6">
        <f t="shared" si="95"/>
        <v>263</v>
      </c>
      <c r="AA388" s="6">
        <f t="shared" si="96"/>
        <v>163.78600823045267</v>
      </c>
      <c r="AB388" s="6">
        <f t="shared" si="97"/>
        <v>113.04347826086956</v>
      </c>
      <c r="AC388" s="6">
        <f t="shared" si="98"/>
        <v>42.9777436684574</v>
      </c>
      <c r="AD388" s="6">
        <f t="shared" si="102"/>
        <v>1.6666666666666665</v>
      </c>
      <c r="AE388" s="6">
        <f t="shared" si="104"/>
        <v>2.8727415007390671</v>
      </c>
    </row>
    <row r="389" spans="1:31" x14ac:dyDescent="0.15">
      <c r="A389" s="38">
        <v>35578</v>
      </c>
      <c r="B389" s="8">
        <f t="shared" si="90"/>
        <v>1997</v>
      </c>
      <c r="C389" s="8">
        <f t="shared" si="91"/>
        <v>5</v>
      </c>
      <c r="D389" s="8">
        <f t="shared" si="92"/>
        <v>28</v>
      </c>
      <c r="E389" s="8" t="s">
        <v>30</v>
      </c>
      <c r="F389" s="8">
        <v>2</v>
      </c>
      <c r="G389">
        <v>7</v>
      </c>
      <c r="H389" s="2" t="s">
        <v>1</v>
      </c>
      <c r="I389" s="3">
        <v>6.3</v>
      </c>
      <c r="J389" s="3">
        <v>42.9</v>
      </c>
      <c r="K389" s="3">
        <v>4.0999999999999996</v>
      </c>
      <c r="M389" s="3">
        <v>0.84</v>
      </c>
      <c r="N389" s="3">
        <v>5.98</v>
      </c>
      <c r="O389" s="3">
        <v>5.46</v>
      </c>
      <c r="P389" s="3">
        <v>3.35</v>
      </c>
      <c r="Q389" s="3">
        <v>0.54</v>
      </c>
      <c r="R389" s="3">
        <v>1.21</v>
      </c>
      <c r="S389" s="3">
        <v>1.77</v>
      </c>
      <c r="T389" s="3">
        <v>0.14000000000000001</v>
      </c>
      <c r="U389" s="6">
        <f t="shared" si="103"/>
        <v>7.1190476190476195</v>
      </c>
      <c r="W389" s="6">
        <f t="shared" si="105"/>
        <v>23.695345557122707</v>
      </c>
      <c r="X389" s="6">
        <f t="shared" si="93"/>
        <v>96.451612903225822</v>
      </c>
      <c r="Y389" s="6">
        <f t="shared" si="94"/>
        <v>113.75</v>
      </c>
      <c r="Z389" s="6">
        <f t="shared" si="95"/>
        <v>167.5</v>
      </c>
      <c r="AA389" s="6">
        <f t="shared" si="96"/>
        <v>44.444444444444443</v>
      </c>
      <c r="AB389" s="6">
        <f t="shared" si="97"/>
        <v>52.608695652173907</v>
      </c>
      <c r="AC389" s="6">
        <f t="shared" si="98"/>
        <v>45.280122793553332</v>
      </c>
      <c r="AD389" s="6">
        <f t="shared" si="102"/>
        <v>7.7777777777777786</v>
      </c>
      <c r="AE389" s="6">
        <f t="shared" si="104"/>
        <v>4.0704877112135183</v>
      </c>
    </row>
    <row r="390" spans="1:31" x14ac:dyDescent="0.15">
      <c r="A390" s="38">
        <v>35578</v>
      </c>
      <c r="B390" s="8">
        <f t="shared" si="90"/>
        <v>1997</v>
      </c>
      <c r="C390" s="8">
        <f t="shared" si="91"/>
        <v>5</v>
      </c>
      <c r="D390" s="8">
        <f t="shared" si="92"/>
        <v>28</v>
      </c>
      <c r="E390" s="8" t="s">
        <v>32</v>
      </c>
      <c r="F390" s="8">
        <v>3</v>
      </c>
      <c r="G390">
        <v>11</v>
      </c>
      <c r="H390" s="2" t="s">
        <v>2</v>
      </c>
      <c r="I390" s="3">
        <v>5.87</v>
      </c>
      <c r="J390" s="3">
        <v>65.099999999999994</v>
      </c>
      <c r="K390" s="3">
        <v>12.1</v>
      </c>
      <c r="M390" s="3">
        <v>0.8</v>
      </c>
      <c r="N390" s="3">
        <v>6.95</v>
      </c>
      <c r="O390" s="3">
        <v>12.87</v>
      </c>
      <c r="P390" s="3">
        <v>2.68</v>
      </c>
      <c r="Q390" s="3">
        <v>0.74</v>
      </c>
      <c r="R390" s="3">
        <v>1.56</v>
      </c>
      <c r="S390" s="3">
        <v>2.78</v>
      </c>
      <c r="T390" s="3">
        <v>1.88</v>
      </c>
      <c r="U390" s="6">
        <f t="shared" si="103"/>
        <v>8.6875</v>
      </c>
      <c r="W390" s="6">
        <f t="shared" si="105"/>
        <v>22.566995768688294</v>
      </c>
      <c r="X390" s="6">
        <f t="shared" si="93"/>
        <v>112.0967741935484</v>
      </c>
      <c r="Y390" s="6">
        <f t="shared" si="94"/>
        <v>268.125</v>
      </c>
      <c r="Z390" s="6">
        <f t="shared" si="95"/>
        <v>134</v>
      </c>
      <c r="AA390" s="6">
        <f t="shared" si="96"/>
        <v>60.905349794238681</v>
      </c>
      <c r="AB390" s="6">
        <f t="shared" si="97"/>
        <v>67.826086956521749</v>
      </c>
      <c r="AC390" s="6">
        <f t="shared" si="98"/>
        <v>71.117932975185454</v>
      </c>
      <c r="AD390" s="6">
        <f t="shared" si="102"/>
        <v>104.44444444444444</v>
      </c>
      <c r="AE390" s="6">
        <f t="shared" si="104"/>
        <v>4.9672883064516133</v>
      </c>
    </row>
    <row r="391" spans="1:31" x14ac:dyDescent="0.15">
      <c r="A391" s="38">
        <v>35578</v>
      </c>
      <c r="B391" s="8">
        <f t="shared" si="90"/>
        <v>1997</v>
      </c>
      <c r="C391" s="8">
        <f t="shared" si="91"/>
        <v>5</v>
      </c>
      <c r="D391" s="8">
        <f t="shared" si="92"/>
        <v>28</v>
      </c>
      <c r="E391" s="8" t="s">
        <v>31</v>
      </c>
      <c r="F391" s="8">
        <v>4</v>
      </c>
      <c r="G391">
        <v>15</v>
      </c>
      <c r="H391" s="2" t="s">
        <v>0</v>
      </c>
      <c r="I391" s="3">
        <v>5.97</v>
      </c>
      <c r="J391" s="3">
        <v>57.9</v>
      </c>
      <c r="K391" s="3">
        <v>8.1</v>
      </c>
      <c r="M391" s="3">
        <v>1.4</v>
      </c>
      <c r="N391" s="3">
        <v>12.44</v>
      </c>
      <c r="O391" s="3">
        <v>4.4800000000000004</v>
      </c>
      <c r="P391" s="3">
        <v>5.33</v>
      </c>
      <c r="Q391" s="3">
        <v>1.37</v>
      </c>
      <c r="R391" s="3">
        <v>2.0499999999999998</v>
      </c>
      <c r="S391" s="3">
        <v>0.67</v>
      </c>
      <c r="T391" s="3">
        <v>0</v>
      </c>
      <c r="U391" s="6">
        <f t="shared" si="103"/>
        <v>8.8857142857142861</v>
      </c>
      <c r="W391" s="6">
        <f t="shared" si="105"/>
        <v>39.492242595204509</v>
      </c>
      <c r="X391" s="6">
        <f t="shared" si="93"/>
        <v>200.64516129032256</v>
      </c>
      <c r="Y391" s="6">
        <f t="shared" si="94"/>
        <v>93.333333333333343</v>
      </c>
      <c r="Z391" s="6">
        <f t="shared" si="95"/>
        <v>266.5</v>
      </c>
      <c r="AA391" s="6">
        <f t="shared" si="96"/>
        <v>112.75720164609055</v>
      </c>
      <c r="AB391" s="6">
        <f t="shared" si="97"/>
        <v>89.130434782608688</v>
      </c>
      <c r="AC391" s="6">
        <f t="shared" si="98"/>
        <v>17.139933486825274</v>
      </c>
      <c r="AD391" s="6">
        <f t="shared" si="102"/>
        <v>0</v>
      </c>
      <c r="AE391" s="6">
        <f t="shared" si="104"/>
        <v>5.0806221198156685</v>
      </c>
    </row>
    <row r="392" spans="1:31" x14ac:dyDescent="0.15">
      <c r="A392" s="38">
        <v>35578</v>
      </c>
      <c r="B392" s="8">
        <f t="shared" si="90"/>
        <v>1997</v>
      </c>
      <c r="C392" s="8">
        <f t="shared" si="91"/>
        <v>5</v>
      </c>
      <c r="D392" s="8">
        <f t="shared" si="92"/>
        <v>28</v>
      </c>
      <c r="E392" s="8" t="s">
        <v>31</v>
      </c>
      <c r="F392" s="8">
        <v>3</v>
      </c>
      <c r="G392">
        <v>12</v>
      </c>
      <c r="H392" s="2" t="s">
        <v>0</v>
      </c>
      <c r="I392" s="3">
        <v>5.74</v>
      </c>
      <c r="J392" s="3">
        <v>45.3</v>
      </c>
      <c r="K392" s="3">
        <v>8.3000000000000007</v>
      </c>
      <c r="M392" s="3">
        <v>0.93</v>
      </c>
      <c r="N392" s="3">
        <v>8.9</v>
      </c>
      <c r="O392" s="3">
        <v>6.5</v>
      </c>
      <c r="P392" s="3">
        <v>2.99</v>
      </c>
      <c r="Q392" s="3">
        <v>0.72</v>
      </c>
      <c r="R392" s="3">
        <v>1.38</v>
      </c>
      <c r="S392" s="3">
        <v>1.48</v>
      </c>
      <c r="T392" s="3">
        <v>0.1</v>
      </c>
      <c r="U392" s="6">
        <f t="shared" si="103"/>
        <v>9.56989247311828</v>
      </c>
      <c r="W392" s="6">
        <f t="shared" si="105"/>
        <v>26.234132581100141</v>
      </c>
      <c r="X392" s="6">
        <f t="shared" si="93"/>
        <v>143.54838709677421</v>
      </c>
      <c r="Y392" s="6">
        <f t="shared" si="94"/>
        <v>135.41666666666666</v>
      </c>
      <c r="Z392" s="6">
        <f t="shared" si="95"/>
        <v>149.50000000000003</v>
      </c>
      <c r="AA392" s="6">
        <f t="shared" si="96"/>
        <v>59.259259259259252</v>
      </c>
      <c r="AB392" s="6">
        <f t="shared" si="97"/>
        <v>60</v>
      </c>
      <c r="AC392" s="6">
        <f t="shared" si="98"/>
        <v>37.861345612688659</v>
      </c>
      <c r="AD392" s="6">
        <f t="shared" si="102"/>
        <v>5.5555555555555554</v>
      </c>
      <c r="AE392" s="6">
        <f t="shared" si="104"/>
        <v>5.4718175511619842</v>
      </c>
    </row>
    <row r="393" spans="1:31" x14ac:dyDescent="0.15">
      <c r="A393" s="38">
        <v>35578</v>
      </c>
      <c r="B393" s="8">
        <f t="shared" si="90"/>
        <v>1997</v>
      </c>
      <c r="C393" s="8">
        <f t="shared" si="91"/>
        <v>5</v>
      </c>
      <c r="D393" s="8">
        <f t="shared" si="92"/>
        <v>28</v>
      </c>
      <c r="E393" s="8" t="s">
        <v>29</v>
      </c>
      <c r="F393" s="8">
        <v>3</v>
      </c>
      <c r="G393">
        <v>10</v>
      </c>
      <c r="H393" s="2" t="s">
        <v>1</v>
      </c>
      <c r="I393" s="3">
        <v>6.11</v>
      </c>
      <c r="J393" s="3">
        <v>59.4</v>
      </c>
      <c r="K393" s="3">
        <v>3</v>
      </c>
      <c r="M393" s="3">
        <v>0.73</v>
      </c>
      <c r="N393" s="3">
        <v>13.24</v>
      </c>
      <c r="O393" s="3">
        <v>10.25</v>
      </c>
      <c r="P393" s="3">
        <v>3.6</v>
      </c>
      <c r="Q393" s="3">
        <v>1.05</v>
      </c>
      <c r="R393" s="3">
        <v>1.87</v>
      </c>
      <c r="S393" s="3">
        <v>1.88</v>
      </c>
      <c r="T393" s="3">
        <v>0.19</v>
      </c>
      <c r="U393" s="6">
        <f t="shared" si="103"/>
        <v>18.136986301369863</v>
      </c>
      <c r="W393" s="6">
        <f t="shared" si="105"/>
        <v>20.592383638928066</v>
      </c>
      <c r="X393" s="6">
        <f t="shared" si="93"/>
        <v>213.54838709677421</v>
      </c>
      <c r="Y393" s="6">
        <f t="shared" si="94"/>
        <v>213.54166666666666</v>
      </c>
      <c r="Z393" s="6">
        <f t="shared" si="95"/>
        <v>180</v>
      </c>
      <c r="AA393" s="6">
        <f t="shared" si="96"/>
        <v>86.419753086419746</v>
      </c>
      <c r="AB393" s="6">
        <f t="shared" si="97"/>
        <v>81.304347826086968</v>
      </c>
      <c r="AC393" s="6">
        <f t="shared" si="98"/>
        <v>48.094141724226141</v>
      </c>
      <c r="AD393" s="6">
        <f t="shared" si="102"/>
        <v>10.555555555555555</v>
      </c>
      <c r="AE393" s="6">
        <f t="shared" si="104"/>
        <v>10.3702607158639</v>
      </c>
    </row>
    <row r="394" spans="1:31" x14ac:dyDescent="0.15">
      <c r="A394" s="38">
        <v>35578</v>
      </c>
      <c r="B394" s="8">
        <f t="shared" ref="B394:B457" si="106">YEAR(A394)</f>
        <v>1997</v>
      </c>
      <c r="C394" s="8">
        <f t="shared" ref="C394:C457" si="107">MONTH(A394)</f>
        <v>5</v>
      </c>
      <c r="D394" s="8">
        <f t="shared" ref="D394:D457" si="108">DAY(A394)</f>
        <v>28</v>
      </c>
      <c r="E394" s="8" t="s">
        <v>29</v>
      </c>
      <c r="F394" s="8">
        <v>3</v>
      </c>
      <c r="G394">
        <v>10</v>
      </c>
      <c r="H394" s="2" t="s">
        <v>2</v>
      </c>
      <c r="I394" s="3">
        <v>5.99</v>
      </c>
      <c r="J394" s="3">
        <v>72.3</v>
      </c>
      <c r="K394" s="3">
        <v>8.6999999999999993</v>
      </c>
      <c r="M394" s="3">
        <v>0.85</v>
      </c>
      <c r="N394" s="3">
        <v>21.38</v>
      </c>
      <c r="O394" s="3">
        <v>6.87</v>
      </c>
      <c r="P394" s="3">
        <v>3.73</v>
      </c>
      <c r="Q394" s="3">
        <v>1.47</v>
      </c>
      <c r="R394" s="3">
        <v>0.99</v>
      </c>
      <c r="S394" s="3">
        <v>3.15</v>
      </c>
      <c r="T394" s="3">
        <v>0.32</v>
      </c>
      <c r="U394" s="6">
        <f t="shared" si="103"/>
        <v>25.152941176470588</v>
      </c>
      <c r="W394" s="6">
        <f t="shared" si="105"/>
        <v>23.977433004231308</v>
      </c>
      <c r="X394" s="6">
        <f t="shared" si="93"/>
        <v>344.83870967741939</v>
      </c>
      <c r="Y394" s="6">
        <f t="shared" si="94"/>
        <v>143.125</v>
      </c>
      <c r="Z394" s="6">
        <f t="shared" si="95"/>
        <v>186.5</v>
      </c>
      <c r="AA394" s="6">
        <f t="shared" si="96"/>
        <v>120.98765432098766</v>
      </c>
      <c r="AB394" s="6">
        <f t="shared" si="97"/>
        <v>43.043478260869563</v>
      </c>
      <c r="AC394" s="6">
        <f t="shared" si="98"/>
        <v>80.583269378357627</v>
      </c>
      <c r="AD394" s="6">
        <f t="shared" si="102"/>
        <v>17.777777777777779</v>
      </c>
      <c r="AE394" s="6">
        <f t="shared" si="104"/>
        <v>14.381802656546492</v>
      </c>
    </row>
    <row r="395" spans="1:31" x14ac:dyDescent="0.15">
      <c r="A395" s="38">
        <v>35578</v>
      </c>
      <c r="B395" s="8">
        <f t="shared" si="106"/>
        <v>1997</v>
      </c>
      <c r="C395" s="8">
        <f t="shared" si="107"/>
        <v>5</v>
      </c>
      <c r="D395" s="8">
        <f t="shared" si="108"/>
        <v>28</v>
      </c>
      <c r="E395" s="8" t="s">
        <v>31</v>
      </c>
      <c r="F395" s="8">
        <v>4</v>
      </c>
      <c r="G395">
        <v>15</v>
      </c>
      <c r="H395" s="2" t="s">
        <v>2</v>
      </c>
      <c r="I395" s="3">
        <v>5.38</v>
      </c>
      <c r="J395" s="3">
        <v>64.2</v>
      </c>
      <c r="K395" s="3">
        <v>7.5</v>
      </c>
      <c r="M395" s="3">
        <v>0.92</v>
      </c>
      <c r="N395" s="3">
        <v>23.24</v>
      </c>
      <c r="O395" s="3">
        <v>7.15</v>
      </c>
      <c r="P395" s="3">
        <v>3.33</v>
      </c>
      <c r="Q395" s="3">
        <v>1.05</v>
      </c>
      <c r="R395" s="3">
        <v>1.92</v>
      </c>
      <c r="S395" s="3">
        <v>1.67</v>
      </c>
      <c r="T395" s="3">
        <v>0.09</v>
      </c>
      <c r="U395" s="6">
        <f t="shared" si="103"/>
        <v>25.260869565217387</v>
      </c>
      <c r="W395" s="6">
        <f t="shared" si="105"/>
        <v>25.952045133991536</v>
      </c>
      <c r="X395" s="6">
        <f t="shared" si="93"/>
        <v>374.83870967741933</v>
      </c>
      <c r="Y395" s="6">
        <f t="shared" si="94"/>
        <v>148.95833333333334</v>
      </c>
      <c r="Z395" s="6">
        <f t="shared" si="95"/>
        <v>166.5</v>
      </c>
      <c r="AA395" s="6">
        <f t="shared" si="96"/>
        <v>86.419753086419746</v>
      </c>
      <c r="AB395" s="6">
        <f t="shared" si="97"/>
        <v>83.478260869565204</v>
      </c>
      <c r="AC395" s="6">
        <f t="shared" si="98"/>
        <v>42.721923765668961</v>
      </c>
      <c r="AD395" s="6">
        <f t="shared" si="102"/>
        <v>5</v>
      </c>
      <c r="AE395" s="6">
        <f t="shared" si="104"/>
        <v>14.44351332398317</v>
      </c>
    </row>
    <row r="396" spans="1:31" x14ac:dyDescent="0.15">
      <c r="A396" s="38">
        <v>35578</v>
      </c>
      <c r="B396" s="8">
        <f t="shared" si="106"/>
        <v>1997</v>
      </c>
      <c r="C396" s="8">
        <f t="shared" si="107"/>
        <v>5</v>
      </c>
      <c r="D396" s="8">
        <f t="shared" si="108"/>
        <v>28</v>
      </c>
      <c r="E396" s="8" t="s">
        <v>30</v>
      </c>
      <c r="F396" s="8">
        <v>1</v>
      </c>
      <c r="G396">
        <v>2</v>
      </c>
      <c r="H396" s="2" t="s">
        <v>0</v>
      </c>
      <c r="I396" s="3">
        <v>7.09</v>
      </c>
      <c r="J396" s="3">
        <v>50</v>
      </c>
    </row>
    <row r="397" spans="1:31" x14ac:dyDescent="0.15">
      <c r="A397" s="38">
        <v>35578</v>
      </c>
      <c r="B397" s="8">
        <f t="shared" si="106"/>
        <v>1997</v>
      </c>
      <c r="C397" s="8">
        <f t="shared" si="107"/>
        <v>5</v>
      </c>
      <c r="D397" s="8">
        <f t="shared" si="108"/>
        <v>28</v>
      </c>
      <c r="E397" s="8" t="s">
        <v>31</v>
      </c>
      <c r="F397" s="8">
        <v>1</v>
      </c>
      <c r="G397">
        <v>3</v>
      </c>
      <c r="H397" s="2" t="s">
        <v>0</v>
      </c>
      <c r="I397" s="3">
        <v>5.0199999999999996</v>
      </c>
      <c r="J397" s="3">
        <v>255</v>
      </c>
    </row>
    <row r="398" spans="1:31" x14ac:dyDescent="0.15">
      <c r="A398" s="38">
        <v>35578</v>
      </c>
      <c r="B398" s="8">
        <f t="shared" si="106"/>
        <v>1997</v>
      </c>
      <c r="C398" s="8">
        <f t="shared" si="107"/>
        <v>5</v>
      </c>
      <c r="D398" s="8">
        <f t="shared" si="108"/>
        <v>28</v>
      </c>
      <c r="E398" s="8" t="s">
        <v>32</v>
      </c>
      <c r="F398" s="8">
        <v>1</v>
      </c>
      <c r="G398">
        <v>4</v>
      </c>
      <c r="H398" s="2" t="s">
        <v>2</v>
      </c>
      <c r="I398" s="3">
        <v>5.51</v>
      </c>
      <c r="J398" s="3">
        <v>75.2</v>
      </c>
    </row>
    <row r="399" spans="1:31" x14ac:dyDescent="0.15">
      <c r="A399" s="38">
        <v>35578</v>
      </c>
      <c r="B399" s="8">
        <f t="shared" si="106"/>
        <v>1997</v>
      </c>
      <c r="C399" s="8">
        <f t="shared" si="107"/>
        <v>5</v>
      </c>
      <c r="D399" s="8">
        <f t="shared" si="108"/>
        <v>28</v>
      </c>
      <c r="E399" s="8" t="s">
        <v>32</v>
      </c>
      <c r="F399" s="8">
        <v>2</v>
      </c>
      <c r="G399">
        <v>8</v>
      </c>
      <c r="H399" s="2" t="s">
        <v>2</v>
      </c>
      <c r="I399" s="3">
        <v>5.7</v>
      </c>
      <c r="J399" s="3">
        <v>30.1</v>
      </c>
    </row>
    <row r="400" spans="1:31" x14ac:dyDescent="0.15">
      <c r="A400" s="38">
        <v>35578</v>
      </c>
      <c r="B400" s="8">
        <f t="shared" si="106"/>
        <v>1997</v>
      </c>
      <c r="C400" s="8">
        <f t="shared" si="107"/>
        <v>5</v>
      </c>
      <c r="D400" s="8">
        <f t="shared" si="108"/>
        <v>28</v>
      </c>
      <c r="E400" s="8" t="s">
        <v>29</v>
      </c>
      <c r="F400" s="8">
        <v>3</v>
      </c>
      <c r="G400">
        <v>10</v>
      </c>
      <c r="H400" s="2" t="s">
        <v>0</v>
      </c>
      <c r="I400" s="3">
        <v>6.34</v>
      </c>
      <c r="J400" s="19">
        <v>952</v>
      </c>
      <c r="K400" s="3">
        <v>82.1</v>
      </c>
      <c r="M400" s="3">
        <v>0</v>
      </c>
      <c r="N400" s="11">
        <v>0</v>
      </c>
      <c r="O400" s="11">
        <v>0</v>
      </c>
      <c r="P400" s="19">
        <v>114.32</v>
      </c>
      <c r="Q400" s="19">
        <v>14.78</v>
      </c>
      <c r="R400" s="3">
        <v>0.48</v>
      </c>
      <c r="S400" s="18">
        <v>67.14</v>
      </c>
      <c r="T400" s="19">
        <v>38</v>
      </c>
      <c r="W400" s="6">
        <f>(M400/35.45)*1000</f>
        <v>0</v>
      </c>
      <c r="X400" s="6">
        <f>(N400/62)*1000</f>
        <v>0</v>
      </c>
      <c r="Y400" s="6">
        <f>(O400/96)*1000*2</f>
        <v>0</v>
      </c>
      <c r="Z400" s="6">
        <f>(P400/40)*1000*2</f>
        <v>5715.9999999999991</v>
      </c>
      <c r="AA400" s="6">
        <f>(Q400/24.3)*1000*2</f>
        <v>1216.4609053497941</v>
      </c>
      <c r="AB400" s="6">
        <f>(R400/23)*1000</f>
        <v>20.869565217391301</v>
      </c>
      <c r="AC400" s="6">
        <f>(S400/39.09)*1000</f>
        <v>1717.5748273215654</v>
      </c>
      <c r="AD400" s="6">
        <f>(T400/18)*1000</f>
        <v>2111.1111111111113</v>
      </c>
    </row>
    <row r="401" spans="1:31" x14ac:dyDescent="0.15">
      <c r="A401" s="38">
        <v>35578</v>
      </c>
      <c r="B401" s="8">
        <f t="shared" si="106"/>
        <v>1997</v>
      </c>
      <c r="C401" s="8">
        <f t="shared" si="107"/>
        <v>5</v>
      </c>
      <c r="D401" s="8">
        <f t="shared" si="108"/>
        <v>28</v>
      </c>
      <c r="E401" s="8" t="s">
        <v>30</v>
      </c>
      <c r="F401" s="8">
        <v>4</v>
      </c>
      <c r="G401">
        <v>14</v>
      </c>
      <c r="H401" s="2" t="s">
        <v>1</v>
      </c>
      <c r="I401" s="3">
        <v>5.46</v>
      </c>
      <c r="J401" s="3">
        <v>53.8</v>
      </c>
    </row>
    <row r="402" spans="1:31" x14ac:dyDescent="0.15">
      <c r="A402" s="38">
        <v>35578</v>
      </c>
      <c r="B402" s="8">
        <f t="shared" si="106"/>
        <v>1997</v>
      </c>
      <c r="C402" s="8">
        <f t="shared" si="107"/>
        <v>5</v>
      </c>
      <c r="D402" s="8">
        <f t="shared" si="108"/>
        <v>28</v>
      </c>
      <c r="E402" s="8" t="s">
        <v>32</v>
      </c>
      <c r="F402" s="8">
        <v>4</v>
      </c>
      <c r="G402">
        <v>16</v>
      </c>
      <c r="H402" s="2" t="s">
        <v>1</v>
      </c>
      <c r="I402" s="3">
        <v>5.83</v>
      </c>
      <c r="J402" s="3">
        <v>72.5</v>
      </c>
    </row>
    <row r="403" spans="1:31" x14ac:dyDescent="0.15">
      <c r="A403" s="38">
        <v>35598</v>
      </c>
      <c r="B403" s="8">
        <f t="shared" si="106"/>
        <v>1997</v>
      </c>
      <c r="C403" s="8">
        <f t="shared" si="107"/>
        <v>6</v>
      </c>
      <c r="D403" s="8">
        <f t="shared" si="108"/>
        <v>17</v>
      </c>
      <c r="E403" s="8" t="s">
        <v>29</v>
      </c>
      <c r="F403" s="8">
        <v>4</v>
      </c>
      <c r="G403">
        <v>13</v>
      </c>
      <c r="H403" s="2" t="s">
        <v>0</v>
      </c>
      <c r="I403" s="3">
        <v>5.83</v>
      </c>
      <c r="J403" s="3">
        <v>36.6</v>
      </c>
      <c r="K403" s="3">
        <v>6.7</v>
      </c>
      <c r="M403" s="3">
        <v>0.6</v>
      </c>
      <c r="N403" s="11">
        <v>0</v>
      </c>
      <c r="O403" s="3">
        <v>11.76</v>
      </c>
      <c r="P403" s="3">
        <v>1.99</v>
      </c>
      <c r="Q403" s="3">
        <v>0.45</v>
      </c>
      <c r="R403" s="3">
        <v>1.01</v>
      </c>
      <c r="S403" s="3">
        <v>1.48</v>
      </c>
      <c r="T403" s="3">
        <v>0.27</v>
      </c>
      <c r="U403" s="6">
        <f>(N403/M403)</f>
        <v>0</v>
      </c>
      <c r="W403" s="6">
        <f>(M403/35.45)*1000</f>
        <v>16.925246826516219</v>
      </c>
      <c r="X403" s="6">
        <f>(N403/62)*1000</f>
        <v>0</v>
      </c>
      <c r="Y403" s="6">
        <f>(O403/96)*1000*2</f>
        <v>245</v>
      </c>
      <c r="Z403" s="6">
        <f>(P403/40)*1000*2</f>
        <v>99.5</v>
      </c>
      <c r="AA403" s="6">
        <f>(Q403/24.3)*1000*2</f>
        <v>37.037037037037038</v>
      </c>
      <c r="AB403" s="6">
        <f>(R403/23)*1000</f>
        <v>43.913043478260867</v>
      </c>
      <c r="AC403" s="6">
        <f>(S403/39.09)*1000</f>
        <v>37.861345612688659</v>
      </c>
      <c r="AD403" s="6">
        <f>(T403/18)*1000</f>
        <v>15.000000000000002</v>
      </c>
      <c r="AE403" s="6">
        <f>(X403/W403)</f>
        <v>0</v>
      </c>
    </row>
    <row r="404" spans="1:31" x14ac:dyDescent="0.15">
      <c r="A404" s="38">
        <v>35598</v>
      </c>
      <c r="B404" s="8">
        <f t="shared" si="106"/>
        <v>1997</v>
      </c>
      <c r="C404" s="8">
        <f t="shared" si="107"/>
        <v>6</v>
      </c>
      <c r="D404" s="8">
        <f t="shared" si="108"/>
        <v>17</v>
      </c>
      <c r="E404" s="8" t="s">
        <v>29</v>
      </c>
      <c r="F404" s="8">
        <v>4</v>
      </c>
      <c r="G404">
        <v>13</v>
      </c>
      <c r="H404" s="2" t="s">
        <v>2</v>
      </c>
      <c r="I404" s="3">
        <v>5.81</v>
      </c>
      <c r="J404" s="3">
        <v>28.4</v>
      </c>
      <c r="K404" s="3">
        <v>5.3</v>
      </c>
      <c r="M404" s="3">
        <v>0.65</v>
      </c>
      <c r="N404" s="11">
        <v>0</v>
      </c>
      <c r="O404" s="3">
        <v>9</v>
      </c>
      <c r="P404" s="3">
        <v>1.06</v>
      </c>
      <c r="Q404" s="3">
        <v>0.37</v>
      </c>
      <c r="R404" s="3">
        <v>1.1499999999999999</v>
      </c>
      <c r="S404" s="3">
        <v>0.97</v>
      </c>
      <c r="T404" s="3">
        <v>0.06</v>
      </c>
      <c r="U404" s="6">
        <f>(N404/M404)</f>
        <v>0</v>
      </c>
      <c r="W404" s="6">
        <f>(M404/35.45)*1000</f>
        <v>18.335684062059237</v>
      </c>
      <c r="X404" s="6">
        <f>(N404/62)*1000</f>
        <v>0</v>
      </c>
      <c r="Y404" s="6">
        <f>(O404/96)*1000*2</f>
        <v>187.5</v>
      </c>
      <c r="Z404" s="6">
        <f>(P404/40)*1000*2</f>
        <v>53.000000000000007</v>
      </c>
      <c r="AA404" s="6">
        <f>(Q404/24.3)*1000*2</f>
        <v>30.452674897119341</v>
      </c>
      <c r="AB404" s="6">
        <f>(R404/23)*1000</f>
        <v>49.999999999999993</v>
      </c>
      <c r="AC404" s="6">
        <f>(S404/39.09)*1000</f>
        <v>24.814530570478382</v>
      </c>
      <c r="AD404" s="6">
        <f>(T404/18)*1000</f>
        <v>3.333333333333333</v>
      </c>
      <c r="AE404" s="6">
        <f>(X404/W404)</f>
        <v>0</v>
      </c>
    </row>
    <row r="405" spans="1:31" x14ac:dyDescent="0.15">
      <c r="A405" s="38">
        <v>35598</v>
      </c>
      <c r="B405" s="8">
        <f t="shared" si="106"/>
        <v>1997</v>
      </c>
      <c r="C405" s="8">
        <f t="shared" si="107"/>
        <v>6</v>
      </c>
      <c r="D405" s="8">
        <f t="shared" si="108"/>
        <v>17</v>
      </c>
      <c r="E405" s="8" t="s">
        <v>31</v>
      </c>
      <c r="F405" s="8">
        <v>4</v>
      </c>
      <c r="G405">
        <v>15</v>
      </c>
      <c r="H405" s="2" t="s">
        <v>0</v>
      </c>
      <c r="I405" s="3">
        <v>5.8</v>
      </c>
      <c r="J405" s="3">
        <v>49.9</v>
      </c>
      <c r="K405" s="3">
        <v>13.7</v>
      </c>
      <c r="M405" s="3">
        <v>1.3</v>
      </c>
      <c r="N405" s="3">
        <v>8.6300000000000008</v>
      </c>
      <c r="O405" s="3">
        <v>5.08</v>
      </c>
      <c r="P405" s="3">
        <v>4.53</v>
      </c>
      <c r="Q405" s="3">
        <v>1.1499999999999999</v>
      </c>
      <c r="R405" s="3">
        <v>1.53</v>
      </c>
      <c r="S405" s="3">
        <v>0.65</v>
      </c>
      <c r="T405" s="3">
        <v>0</v>
      </c>
      <c r="U405" s="6">
        <f>(N405/M405)</f>
        <v>6.6384615384615389</v>
      </c>
      <c r="W405" s="6">
        <f>(M405/35.45)*1000</f>
        <v>36.671368124118473</v>
      </c>
      <c r="X405" s="6">
        <f>(N405/62)*1000</f>
        <v>139.1935483870968</v>
      </c>
      <c r="Y405" s="6">
        <f>(O405/96)*1000*2</f>
        <v>105.83333333333333</v>
      </c>
      <c r="Z405" s="6">
        <f>(P405/40)*1000*2</f>
        <v>226.5</v>
      </c>
      <c r="AA405" s="6">
        <f>(Q405/24.3)*1000*2</f>
        <v>94.650205761316855</v>
      </c>
      <c r="AB405" s="6">
        <f>(R405/23)*1000</f>
        <v>66.521739130434781</v>
      </c>
      <c r="AC405" s="6">
        <f>(S405/39.09)*1000</f>
        <v>16.628293681248401</v>
      </c>
      <c r="AD405" s="6">
        <f>(T405/18)*1000</f>
        <v>0</v>
      </c>
      <c r="AE405" s="6">
        <f>(X405/W405)</f>
        <v>3.7957009925558323</v>
      </c>
    </row>
    <row r="406" spans="1:31" x14ac:dyDescent="0.15">
      <c r="A406" s="38">
        <v>35598</v>
      </c>
      <c r="B406" s="8">
        <f t="shared" si="106"/>
        <v>1997</v>
      </c>
      <c r="C406" s="8">
        <f t="shared" si="107"/>
        <v>6</v>
      </c>
      <c r="D406" s="8">
        <f t="shared" si="108"/>
        <v>17</v>
      </c>
      <c r="E406" s="8" t="s">
        <v>32</v>
      </c>
      <c r="F406" s="8">
        <v>3</v>
      </c>
      <c r="G406">
        <v>11</v>
      </c>
      <c r="H406" s="2" t="s">
        <v>2</v>
      </c>
      <c r="I406" s="3">
        <v>5.8</v>
      </c>
      <c r="J406" s="3">
        <v>49.1</v>
      </c>
      <c r="K406" s="3">
        <v>8.6</v>
      </c>
      <c r="M406" s="3">
        <v>0.71</v>
      </c>
      <c r="N406" s="3">
        <v>9.43</v>
      </c>
      <c r="O406" s="3">
        <v>8.9700000000000006</v>
      </c>
      <c r="P406" s="3">
        <v>2.12</v>
      </c>
      <c r="Q406" s="3">
        <v>0.56000000000000005</v>
      </c>
      <c r="R406" s="3">
        <v>0.99</v>
      </c>
      <c r="S406" s="3">
        <v>2.33</v>
      </c>
      <c r="T406" s="3">
        <v>1.51</v>
      </c>
      <c r="U406" s="6">
        <f>(N406/M406)</f>
        <v>13.28169014084507</v>
      </c>
      <c r="W406" s="6">
        <f>(M406/35.45)*1000</f>
        <v>20.028208744710859</v>
      </c>
      <c r="X406" s="6">
        <f>(N406/62)*1000</f>
        <v>152.09677419354838</v>
      </c>
      <c r="Y406" s="6">
        <f>(O406/96)*1000*2</f>
        <v>186.875</v>
      </c>
      <c r="Z406" s="6">
        <f>(P406/40)*1000*2</f>
        <v>106.00000000000001</v>
      </c>
      <c r="AA406" s="6">
        <f>(Q406/24.3)*1000*2</f>
        <v>46.090534979423872</v>
      </c>
      <c r="AB406" s="6">
        <f>(R406/23)*1000</f>
        <v>43.043478260869563</v>
      </c>
      <c r="AC406" s="6">
        <f>(S406/39.09)*1000</f>
        <v>59.606037349705808</v>
      </c>
      <c r="AD406" s="6">
        <f>(T406/18)*1000</f>
        <v>83.888888888888886</v>
      </c>
      <c r="AE406" s="6">
        <f>(X406/W406)</f>
        <v>7.5941276692412538</v>
      </c>
    </row>
    <row r="407" spans="1:31" x14ac:dyDescent="0.15">
      <c r="A407" s="38">
        <v>35598</v>
      </c>
      <c r="B407" s="8">
        <f t="shared" si="106"/>
        <v>1997</v>
      </c>
      <c r="C407" s="8">
        <f t="shared" si="107"/>
        <v>6</v>
      </c>
      <c r="D407" s="8">
        <f t="shared" si="108"/>
        <v>17</v>
      </c>
      <c r="E407" s="8" t="s">
        <v>30</v>
      </c>
      <c r="F407" s="8">
        <v>2</v>
      </c>
      <c r="G407">
        <v>7</v>
      </c>
      <c r="H407" s="2" t="s">
        <v>1</v>
      </c>
      <c r="I407" s="3">
        <v>6.29</v>
      </c>
      <c r="J407" s="3">
        <v>42.8</v>
      </c>
      <c r="K407" s="3">
        <v>6</v>
      </c>
    </row>
    <row r="408" spans="1:31" x14ac:dyDescent="0.15">
      <c r="A408" s="38">
        <v>35598</v>
      </c>
      <c r="B408" s="8">
        <f t="shared" si="106"/>
        <v>1997</v>
      </c>
      <c r="C408" s="8">
        <f t="shared" si="107"/>
        <v>6</v>
      </c>
      <c r="D408" s="8">
        <f t="shared" si="108"/>
        <v>17</v>
      </c>
      <c r="E408" s="8" t="s">
        <v>29</v>
      </c>
      <c r="F408" s="8">
        <v>3</v>
      </c>
      <c r="G408">
        <v>10</v>
      </c>
      <c r="H408" s="2" t="s">
        <v>1</v>
      </c>
      <c r="I408" s="3">
        <v>6.15</v>
      </c>
      <c r="J408" s="3">
        <v>56.5</v>
      </c>
      <c r="K408" s="3">
        <v>3.7</v>
      </c>
    </row>
    <row r="409" spans="1:31" x14ac:dyDescent="0.15">
      <c r="A409" s="38">
        <v>35598</v>
      </c>
      <c r="B409" s="8">
        <f t="shared" si="106"/>
        <v>1997</v>
      </c>
      <c r="C409" s="8">
        <f t="shared" si="107"/>
        <v>6</v>
      </c>
      <c r="D409" s="8">
        <f t="shared" si="108"/>
        <v>17</v>
      </c>
      <c r="E409" s="8" t="s">
        <v>32</v>
      </c>
      <c r="F409" s="8">
        <v>3</v>
      </c>
      <c r="G409">
        <v>11</v>
      </c>
      <c r="H409" s="2" t="s">
        <v>1</v>
      </c>
      <c r="I409" s="3">
        <v>5.0999999999999996</v>
      </c>
      <c r="J409" s="3">
        <v>119.5</v>
      </c>
    </row>
    <row r="410" spans="1:31" x14ac:dyDescent="0.15">
      <c r="A410" s="38">
        <v>35598</v>
      </c>
      <c r="B410" s="8">
        <f t="shared" si="106"/>
        <v>1997</v>
      </c>
      <c r="C410" s="8">
        <f t="shared" si="107"/>
        <v>6</v>
      </c>
      <c r="D410" s="8">
        <f t="shared" si="108"/>
        <v>17</v>
      </c>
      <c r="E410" s="8" t="s">
        <v>31</v>
      </c>
      <c r="F410" s="8">
        <v>3</v>
      </c>
      <c r="G410">
        <v>12</v>
      </c>
      <c r="H410" s="2" t="s">
        <v>0</v>
      </c>
      <c r="I410" s="3">
        <v>5.76</v>
      </c>
      <c r="J410" s="3">
        <v>42.9</v>
      </c>
      <c r="K410" s="3">
        <v>6.1</v>
      </c>
    </row>
    <row r="411" spans="1:31" x14ac:dyDescent="0.15">
      <c r="A411" s="38">
        <v>35598</v>
      </c>
      <c r="B411" s="8">
        <f t="shared" si="106"/>
        <v>1997</v>
      </c>
      <c r="C411" s="8">
        <f t="shared" si="107"/>
        <v>6</v>
      </c>
      <c r="D411" s="8">
        <f t="shared" si="108"/>
        <v>17</v>
      </c>
      <c r="E411" s="8" t="s">
        <v>30</v>
      </c>
      <c r="F411" s="8">
        <v>4</v>
      </c>
      <c r="G411">
        <v>14</v>
      </c>
      <c r="H411" s="2" t="s">
        <v>0</v>
      </c>
      <c r="I411" s="3">
        <v>5.24</v>
      </c>
      <c r="J411" s="3">
        <v>125.4</v>
      </c>
    </row>
    <row r="412" spans="1:31" x14ac:dyDescent="0.15">
      <c r="A412" s="38">
        <v>35641</v>
      </c>
      <c r="B412" s="8">
        <f t="shared" si="106"/>
        <v>1997</v>
      </c>
      <c r="C412" s="8">
        <f t="shared" si="107"/>
        <v>7</v>
      </c>
      <c r="D412" s="8">
        <f t="shared" si="108"/>
        <v>30</v>
      </c>
      <c r="E412" s="8" t="s">
        <v>29</v>
      </c>
      <c r="F412" s="8">
        <v>4</v>
      </c>
      <c r="G412">
        <v>13</v>
      </c>
      <c r="H412" s="2" t="s">
        <v>2</v>
      </c>
      <c r="I412" s="3">
        <v>7.02</v>
      </c>
      <c r="J412" s="3">
        <v>48.4</v>
      </c>
      <c r="K412" s="3">
        <v>3</v>
      </c>
      <c r="M412" s="3">
        <v>3.24</v>
      </c>
      <c r="N412" s="11">
        <v>0</v>
      </c>
      <c r="O412" s="3">
        <v>16.68</v>
      </c>
      <c r="P412" s="3">
        <v>3.73</v>
      </c>
      <c r="Q412" s="3">
        <v>0.39</v>
      </c>
      <c r="R412" s="3">
        <v>1.38</v>
      </c>
      <c r="S412" s="3">
        <v>1.17</v>
      </c>
      <c r="T412" s="3">
        <v>0.26</v>
      </c>
      <c r="U412" s="6">
        <f>(N412/M412)</f>
        <v>0</v>
      </c>
      <c r="W412" s="6">
        <f>(M412/35.45)*1000</f>
        <v>91.396332863187581</v>
      </c>
      <c r="X412" s="6">
        <f>(N412/62)*1000</f>
        <v>0</v>
      </c>
      <c r="Y412" s="6">
        <f>(O412/96)*1000*2</f>
        <v>347.5</v>
      </c>
      <c r="Z412" s="6">
        <f>(P412/40)*1000*2</f>
        <v>186.5</v>
      </c>
      <c r="AA412" s="6">
        <f>(Q412/24.3)*1000*2</f>
        <v>32.098765432098766</v>
      </c>
      <c r="AB412" s="6">
        <f>(R412/23)*1000</f>
        <v>60</v>
      </c>
      <c r="AC412" s="6">
        <f>(S412/39.09)*1000</f>
        <v>29.93092862624712</v>
      </c>
      <c r="AD412" s="6">
        <f>(T412/18)*1000</f>
        <v>14.444444444444445</v>
      </c>
      <c r="AE412" s="6">
        <f>(X412/W412)</f>
        <v>0</v>
      </c>
    </row>
    <row r="413" spans="1:31" x14ac:dyDescent="0.15">
      <c r="A413" s="38">
        <v>35641</v>
      </c>
      <c r="B413" s="8">
        <f t="shared" si="106"/>
        <v>1997</v>
      </c>
      <c r="C413" s="8">
        <f t="shared" si="107"/>
        <v>7</v>
      </c>
      <c r="D413" s="8">
        <f t="shared" si="108"/>
        <v>30</v>
      </c>
      <c r="E413" s="8" t="s">
        <v>29</v>
      </c>
      <c r="F413" s="8">
        <v>4</v>
      </c>
      <c r="G413">
        <v>13</v>
      </c>
      <c r="H413" s="2" t="s">
        <v>0</v>
      </c>
      <c r="I413" s="3">
        <v>4.8499999999999996</v>
      </c>
      <c r="J413" s="3">
        <v>414</v>
      </c>
      <c r="K413" s="3">
        <v>36.799999999999997</v>
      </c>
      <c r="M413" s="3">
        <v>1.1100000000000001</v>
      </c>
      <c r="N413" s="3">
        <v>1.73</v>
      </c>
      <c r="O413" s="3">
        <v>165.5</v>
      </c>
      <c r="P413" s="3">
        <v>1.87</v>
      </c>
      <c r="Q413" s="3">
        <v>0.64</v>
      </c>
      <c r="R413" s="3">
        <v>1.08</v>
      </c>
      <c r="S413" s="3">
        <v>3.82</v>
      </c>
      <c r="T413" s="3">
        <v>41.22</v>
      </c>
      <c r="U413" s="6">
        <f>(N413/M413)</f>
        <v>1.5585585585585584</v>
      </c>
      <c r="W413" s="6">
        <f>(M413/35.45)*1000</f>
        <v>31.311706629055003</v>
      </c>
      <c r="X413" s="6">
        <f>(N413/62)*1000</f>
        <v>27.903225806451616</v>
      </c>
      <c r="Y413" s="6">
        <f>(O413/96)*1000*2</f>
        <v>3447.9166666666665</v>
      </c>
      <c r="Z413" s="6">
        <f>(P413/40)*1000*2</f>
        <v>93.5</v>
      </c>
      <c r="AA413" s="6">
        <f>(Q413/24.3)*1000*2</f>
        <v>52.674897119341566</v>
      </c>
      <c r="AB413" s="6">
        <f>(R413/23)*1000</f>
        <v>46.956521739130437</v>
      </c>
      <c r="AC413" s="6">
        <f>(S413/39.09)*1000</f>
        <v>97.723202865182898</v>
      </c>
      <c r="AD413" s="6">
        <f>(T413/18)*1000</f>
        <v>2290</v>
      </c>
      <c r="AE413" s="6">
        <f>(X413/W413)</f>
        <v>0.89114356291775665</v>
      </c>
    </row>
    <row r="414" spans="1:31" x14ac:dyDescent="0.15">
      <c r="A414" s="38">
        <v>35641</v>
      </c>
      <c r="B414" s="8">
        <f t="shared" si="106"/>
        <v>1997</v>
      </c>
      <c r="C414" s="8">
        <f t="shared" si="107"/>
        <v>7</v>
      </c>
      <c r="D414" s="8">
        <f t="shared" si="108"/>
        <v>30</v>
      </c>
      <c r="E414" s="8" t="s">
        <v>32</v>
      </c>
      <c r="F414" s="8">
        <v>3</v>
      </c>
      <c r="G414">
        <v>11</v>
      </c>
      <c r="H414" s="2" t="s">
        <v>0</v>
      </c>
      <c r="I414" s="3">
        <v>5.48</v>
      </c>
      <c r="J414" s="3">
        <v>57.9</v>
      </c>
      <c r="K414" s="3">
        <v>6.8</v>
      </c>
      <c r="M414" s="3">
        <v>1.07</v>
      </c>
      <c r="N414" s="3">
        <v>17.53</v>
      </c>
      <c r="O414" s="3">
        <v>7.68</v>
      </c>
      <c r="P414" s="3">
        <v>2.95</v>
      </c>
      <c r="Q414" s="3">
        <v>1.36</v>
      </c>
      <c r="R414" s="3">
        <v>0.96</v>
      </c>
      <c r="S414" s="3">
        <v>1.52</v>
      </c>
      <c r="T414" s="3">
        <v>0.3</v>
      </c>
      <c r="U414" s="6">
        <f>(N414/M414)</f>
        <v>16.383177570093459</v>
      </c>
      <c r="W414" s="6">
        <f>(M414/35.45)*1000</f>
        <v>30.183356840620593</v>
      </c>
      <c r="X414" s="6">
        <f>(N414/62)*1000</f>
        <v>282.74193548387098</v>
      </c>
      <c r="Y414" s="6">
        <f>(O414/96)*1000*2</f>
        <v>160</v>
      </c>
      <c r="Z414" s="6">
        <f>(P414/40)*1000*2</f>
        <v>147.50000000000003</v>
      </c>
      <c r="AA414" s="6">
        <f>(Q414/24.3)*1000*2</f>
        <v>111.93415637860082</v>
      </c>
      <c r="AB414" s="6">
        <f>(R414/23)*1000</f>
        <v>41.739130434782602</v>
      </c>
      <c r="AC414" s="6">
        <f>(S414/39.09)*1000</f>
        <v>38.884625223842406</v>
      </c>
      <c r="AD414" s="6">
        <f>(T414/18)*1000</f>
        <v>16.666666666666668</v>
      </c>
      <c r="AE414" s="6">
        <f>(X414/W414)</f>
        <v>9.367478142900211</v>
      </c>
    </row>
    <row r="415" spans="1:31" x14ac:dyDescent="0.15">
      <c r="A415" s="38">
        <v>35641</v>
      </c>
      <c r="B415" s="8">
        <f t="shared" si="106"/>
        <v>1997</v>
      </c>
      <c r="C415" s="8">
        <f t="shared" si="107"/>
        <v>7</v>
      </c>
      <c r="D415" s="8">
        <f t="shared" si="108"/>
        <v>30</v>
      </c>
      <c r="E415" s="8" t="s">
        <v>32</v>
      </c>
      <c r="F415" s="8">
        <v>3</v>
      </c>
      <c r="G415">
        <v>11</v>
      </c>
      <c r="H415" s="2" t="s">
        <v>2</v>
      </c>
      <c r="I415" s="3">
        <v>5.78</v>
      </c>
      <c r="J415" s="3">
        <v>45.5</v>
      </c>
      <c r="K415" s="3">
        <v>5.8</v>
      </c>
      <c r="M415" s="3">
        <v>0.56999999999999995</v>
      </c>
      <c r="N415" s="3">
        <v>11.95</v>
      </c>
      <c r="O415" s="3">
        <v>6.15</v>
      </c>
      <c r="P415" s="3">
        <v>1.4</v>
      </c>
      <c r="Q415" s="3">
        <v>0.48</v>
      </c>
      <c r="R415" s="3">
        <v>0.75</v>
      </c>
      <c r="S415" s="3">
        <v>2.4</v>
      </c>
      <c r="T415" s="3">
        <v>1.53</v>
      </c>
      <c r="U415" s="6">
        <f>(N415/M415)</f>
        <v>20.964912280701753</v>
      </c>
      <c r="W415" s="6">
        <f>(M415/35.45)*1000</f>
        <v>16.078984485190407</v>
      </c>
      <c r="X415" s="6">
        <f>(N415/62)*1000</f>
        <v>192.74193548387095</v>
      </c>
      <c r="Y415" s="6">
        <f>(O415/96)*1000*2</f>
        <v>128.12500000000003</v>
      </c>
      <c r="Z415" s="6">
        <f>(P415/40)*1000*2</f>
        <v>69.999999999999986</v>
      </c>
      <c r="AA415" s="6">
        <f>(Q415/24.3)*1000*2</f>
        <v>39.506172839506171</v>
      </c>
      <c r="AB415" s="6">
        <f>(R415/23)*1000</f>
        <v>32.608695652173914</v>
      </c>
      <c r="AC415" s="6">
        <f>(S415/39.09)*1000</f>
        <v>61.396776669224856</v>
      </c>
      <c r="AD415" s="6">
        <f>(T415/18)*1000</f>
        <v>85</v>
      </c>
      <c r="AE415" s="6">
        <f>(X415/W415)</f>
        <v>11.987195812110922</v>
      </c>
    </row>
    <row r="416" spans="1:31" x14ac:dyDescent="0.15">
      <c r="A416" s="38">
        <v>35641</v>
      </c>
      <c r="B416" s="8">
        <f t="shared" si="106"/>
        <v>1997</v>
      </c>
      <c r="C416" s="8">
        <f t="shared" si="107"/>
        <v>7</v>
      </c>
      <c r="D416" s="8">
        <f t="shared" si="108"/>
        <v>30</v>
      </c>
      <c r="E416" s="8" t="s">
        <v>31</v>
      </c>
      <c r="F416" s="8">
        <v>3</v>
      </c>
      <c r="G416">
        <v>12</v>
      </c>
      <c r="H416" s="2" t="s">
        <v>0</v>
      </c>
      <c r="I416" s="3">
        <v>5.9</v>
      </c>
      <c r="J416" s="3">
        <v>57.3</v>
      </c>
    </row>
    <row r="417" spans="1:31" x14ac:dyDescent="0.15">
      <c r="A417" s="38">
        <v>35668</v>
      </c>
      <c r="B417" s="8">
        <f t="shared" si="106"/>
        <v>1997</v>
      </c>
      <c r="C417" s="8">
        <f t="shared" si="107"/>
        <v>8</v>
      </c>
      <c r="D417" s="8">
        <f t="shared" si="108"/>
        <v>26</v>
      </c>
      <c r="E417" s="8" t="s">
        <v>29</v>
      </c>
      <c r="F417" s="8">
        <v>4</v>
      </c>
      <c r="G417">
        <v>13</v>
      </c>
      <c r="H417" s="2" t="s">
        <v>2</v>
      </c>
      <c r="I417" s="3">
        <v>5.88</v>
      </c>
      <c r="J417" s="3">
        <v>21.8</v>
      </c>
      <c r="M417" s="3">
        <v>3.19</v>
      </c>
      <c r="N417" s="3">
        <v>0.66</v>
      </c>
      <c r="O417" s="3">
        <v>8.82</v>
      </c>
      <c r="P417" s="3">
        <v>0.51</v>
      </c>
      <c r="Q417" s="3">
        <v>0.24</v>
      </c>
      <c r="R417" s="3">
        <v>1.62</v>
      </c>
      <c r="S417" s="3">
        <v>1.05</v>
      </c>
      <c r="T417" s="3">
        <v>0.14000000000000001</v>
      </c>
      <c r="U417" s="6">
        <f t="shared" ref="U417:U425" si="109">(N417/M417)</f>
        <v>0.20689655172413796</v>
      </c>
      <c r="W417" s="6">
        <f t="shared" ref="W417:W425" si="110">(M417/35.45)*1000</f>
        <v>89.985895627644553</v>
      </c>
      <c r="X417" s="6">
        <f t="shared" ref="X417:X425" si="111">(N417/62)*1000</f>
        <v>10.64516129032258</v>
      </c>
      <c r="Y417" s="6">
        <f t="shared" ref="Y417:Y425" si="112">(O417/96)*1000*2</f>
        <v>183.75</v>
      </c>
      <c r="Z417" s="6">
        <f t="shared" ref="Z417:Z425" si="113">(P417/40)*1000*2</f>
        <v>25.500000000000004</v>
      </c>
      <c r="AA417" s="6">
        <f t="shared" ref="AA417:AA425" si="114">(Q417/24.3)*1000*2</f>
        <v>19.753086419753085</v>
      </c>
      <c r="AB417" s="6">
        <f t="shared" ref="AB417:AB425" si="115">(R417/23)*1000</f>
        <v>70.434782608695656</v>
      </c>
      <c r="AC417" s="6">
        <f t="shared" ref="AC417:AC425" si="116">(S417/39.09)*1000</f>
        <v>26.861089792785876</v>
      </c>
      <c r="AD417" s="6">
        <f t="shared" ref="AD417:AD425" si="117">(T417/18)*1000</f>
        <v>7.7777777777777786</v>
      </c>
      <c r="AE417" s="6">
        <f t="shared" ref="AE417:AE425" si="118">(X417/W417)</f>
        <v>0.11829810901001114</v>
      </c>
    </row>
    <row r="418" spans="1:31" x14ac:dyDescent="0.15">
      <c r="A418" s="38">
        <v>35668</v>
      </c>
      <c r="B418" s="8">
        <f t="shared" si="106"/>
        <v>1997</v>
      </c>
      <c r="C418" s="8">
        <f t="shared" si="107"/>
        <v>8</v>
      </c>
      <c r="D418" s="8">
        <f t="shared" si="108"/>
        <v>26</v>
      </c>
      <c r="E418" s="8" t="s">
        <v>32</v>
      </c>
      <c r="F418" s="8">
        <v>1</v>
      </c>
      <c r="G418">
        <v>4</v>
      </c>
      <c r="H418" s="2" t="s">
        <v>2</v>
      </c>
      <c r="I418" s="3">
        <v>5.93</v>
      </c>
      <c r="J418" s="3">
        <v>34.700000000000003</v>
      </c>
      <c r="M418" s="3">
        <v>0.67</v>
      </c>
      <c r="N418" s="3">
        <v>0.97</v>
      </c>
      <c r="O418" s="3">
        <v>9.85</v>
      </c>
      <c r="P418" s="3">
        <v>2.72</v>
      </c>
      <c r="Q418" s="3">
        <v>0.82</v>
      </c>
      <c r="R418" s="3">
        <v>0.36</v>
      </c>
      <c r="S418" s="3">
        <v>0.37</v>
      </c>
      <c r="T418" s="3">
        <v>0.06</v>
      </c>
      <c r="U418" s="6">
        <f t="shared" si="109"/>
        <v>1.4477611940298507</v>
      </c>
      <c r="W418" s="6">
        <f t="shared" si="110"/>
        <v>18.899858956276447</v>
      </c>
      <c r="X418" s="6">
        <f t="shared" si="111"/>
        <v>15.64516129032258</v>
      </c>
      <c r="Y418" s="6">
        <f t="shared" si="112"/>
        <v>205.20833333333331</v>
      </c>
      <c r="Z418" s="6">
        <f t="shared" si="113"/>
        <v>136</v>
      </c>
      <c r="AA418" s="6">
        <f t="shared" si="114"/>
        <v>67.489711934156375</v>
      </c>
      <c r="AB418" s="6">
        <f t="shared" si="115"/>
        <v>15.652173913043477</v>
      </c>
      <c r="AC418" s="6">
        <f t="shared" si="116"/>
        <v>9.4653364031721647</v>
      </c>
      <c r="AD418" s="6">
        <f t="shared" si="117"/>
        <v>3.333333333333333</v>
      </c>
      <c r="AE418" s="6">
        <f t="shared" si="118"/>
        <v>0.82779248916706782</v>
      </c>
    </row>
    <row r="419" spans="1:31" x14ac:dyDescent="0.15">
      <c r="A419" s="38">
        <v>35668</v>
      </c>
      <c r="B419" s="8">
        <f t="shared" si="106"/>
        <v>1997</v>
      </c>
      <c r="C419" s="8">
        <f t="shared" si="107"/>
        <v>8</v>
      </c>
      <c r="D419" s="8">
        <f t="shared" si="108"/>
        <v>26</v>
      </c>
      <c r="E419" s="8" t="s">
        <v>29</v>
      </c>
      <c r="F419" s="8">
        <v>4</v>
      </c>
      <c r="G419">
        <v>13</v>
      </c>
      <c r="H419" s="2" t="s">
        <v>0</v>
      </c>
      <c r="I419" s="3">
        <v>4.83</v>
      </c>
      <c r="J419" s="3">
        <v>727</v>
      </c>
      <c r="K419" s="3">
        <v>62.5</v>
      </c>
      <c r="M419" s="3">
        <v>1.79</v>
      </c>
      <c r="N419" s="3">
        <v>4.12</v>
      </c>
      <c r="O419" s="3">
        <v>275.05</v>
      </c>
      <c r="P419" s="3">
        <v>1.66</v>
      </c>
      <c r="Q419" s="3">
        <v>0.74</v>
      </c>
      <c r="R419" s="3">
        <v>1.04</v>
      </c>
      <c r="S419" s="3">
        <v>6.4</v>
      </c>
      <c r="T419" s="3">
        <v>82.43</v>
      </c>
      <c r="U419" s="6">
        <f t="shared" si="109"/>
        <v>2.3016759776536313</v>
      </c>
      <c r="W419" s="6">
        <f t="shared" si="110"/>
        <v>50.493653032440051</v>
      </c>
      <c r="X419" s="6">
        <f t="shared" si="111"/>
        <v>66.451612903225808</v>
      </c>
      <c r="Y419" s="6">
        <f t="shared" si="112"/>
        <v>5730.2083333333339</v>
      </c>
      <c r="Z419" s="6">
        <f t="shared" si="113"/>
        <v>82.999999999999986</v>
      </c>
      <c r="AA419" s="6">
        <f t="shared" si="114"/>
        <v>60.905349794238681</v>
      </c>
      <c r="AB419" s="6">
        <f t="shared" si="115"/>
        <v>45.217391304347828</v>
      </c>
      <c r="AC419" s="6">
        <f t="shared" si="116"/>
        <v>163.72473778459965</v>
      </c>
      <c r="AD419" s="6">
        <f t="shared" si="117"/>
        <v>4579.4444444444443</v>
      </c>
      <c r="AE419" s="6">
        <f t="shared" si="118"/>
        <v>1.3160389259326006</v>
      </c>
    </row>
    <row r="420" spans="1:31" x14ac:dyDescent="0.15">
      <c r="A420" s="38">
        <v>35668</v>
      </c>
      <c r="B420" s="8">
        <f t="shared" si="106"/>
        <v>1997</v>
      </c>
      <c r="C420" s="8">
        <f t="shared" si="107"/>
        <v>8</v>
      </c>
      <c r="D420" s="8">
        <f t="shared" si="108"/>
        <v>26</v>
      </c>
      <c r="E420" s="8" t="s">
        <v>32</v>
      </c>
      <c r="F420" s="8">
        <v>1</v>
      </c>
      <c r="G420">
        <v>4</v>
      </c>
      <c r="H420" s="2" t="s">
        <v>0</v>
      </c>
      <c r="I420" s="3">
        <v>6.1</v>
      </c>
      <c r="J420" s="3">
        <v>62.5</v>
      </c>
      <c r="K420" s="3">
        <v>7.5</v>
      </c>
      <c r="M420" s="3">
        <v>2.0699999999999998</v>
      </c>
      <c r="N420" s="3">
        <v>12.13</v>
      </c>
      <c r="O420" s="3">
        <v>9.35</v>
      </c>
      <c r="P420" s="3">
        <v>4.7</v>
      </c>
      <c r="Q420" s="3">
        <v>0.97</v>
      </c>
      <c r="R420" s="3">
        <v>0.38</v>
      </c>
      <c r="S420" s="3">
        <v>2.2400000000000002</v>
      </c>
      <c r="T420" s="3">
        <v>0.14000000000000001</v>
      </c>
      <c r="U420" s="6">
        <f t="shared" si="109"/>
        <v>5.8599033816425132</v>
      </c>
      <c r="W420" s="6">
        <f t="shared" si="110"/>
        <v>58.392101551480955</v>
      </c>
      <c r="X420" s="6">
        <f t="shared" si="111"/>
        <v>195.64516129032259</v>
      </c>
      <c r="Y420" s="6">
        <f t="shared" si="112"/>
        <v>194.79166666666666</v>
      </c>
      <c r="Z420" s="6">
        <f t="shared" si="113"/>
        <v>235.00000000000003</v>
      </c>
      <c r="AA420" s="6">
        <f t="shared" si="114"/>
        <v>79.835390946502045</v>
      </c>
      <c r="AB420" s="6">
        <f t="shared" si="115"/>
        <v>16.521739130434781</v>
      </c>
      <c r="AC420" s="6">
        <f t="shared" si="116"/>
        <v>57.303658224609876</v>
      </c>
      <c r="AD420" s="6">
        <f t="shared" si="117"/>
        <v>7.7777777777777786</v>
      </c>
      <c r="AE420" s="6">
        <f t="shared" si="118"/>
        <v>3.3505415303101143</v>
      </c>
    </row>
    <row r="421" spans="1:31" x14ac:dyDescent="0.15">
      <c r="A421" s="38">
        <v>35668</v>
      </c>
      <c r="B421" s="8">
        <f t="shared" si="106"/>
        <v>1997</v>
      </c>
      <c r="C421" s="8">
        <f t="shared" si="107"/>
        <v>8</v>
      </c>
      <c r="D421" s="8">
        <f t="shared" si="108"/>
        <v>26</v>
      </c>
      <c r="E421" s="8" t="s">
        <v>31</v>
      </c>
      <c r="F421" s="8">
        <v>4</v>
      </c>
      <c r="G421">
        <v>15</v>
      </c>
      <c r="H421" s="2" t="s">
        <v>0</v>
      </c>
      <c r="I421" s="3">
        <v>6.41</v>
      </c>
      <c r="J421" s="3">
        <v>41.9</v>
      </c>
      <c r="M421" s="3">
        <v>1.44</v>
      </c>
      <c r="N421" s="3">
        <v>18.239999999999998</v>
      </c>
      <c r="O421" s="3">
        <v>3.45</v>
      </c>
      <c r="P421" s="3">
        <v>2.52</v>
      </c>
      <c r="Q421" s="3">
        <v>0.88</v>
      </c>
      <c r="R421" s="3">
        <v>2.4900000000000002</v>
      </c>
      <c r="S421" s="3">
        <v>0.82</v>
      </c>
      <c r="T421" s="3">
        <v>0.13</v>
      </c>
      <c r="U421" s="6">
        <f t="shared" si="109"/>
        <v>12.666666666666666</v>
      </c>
      <c r="W421" s="6">
        <f t="shared" si="110"/>
        <v>40.620592383638922</v>
      </c>
      <c r="X421" s="6">
        <f t="shared" si="111"/>
        <v>294.19354838709677</v>
      </c>
      <c r="Y421" s="6">
        <f t="shared" si="112"/>
        <v>71.875000000000014</v>
      </c>
      <c r="Z421" s="6">
        <f t="shared" si="113"/>
        <v>126</v>
      </c>
      <c r="AA421" s="6">
        <f t="shared" si="114"/>
        <v>72.42798353909464</v>
      </c>
      <c r="AB421" s="6">
        <f t="shared" si="115"/>
        <v>108.26086956521739</v>
      </c>
      <c r="AC421" s="6">
        <f t="shared" si="116"/>
        <v>20.977232028651827</v>
      </c>
      <c r="AD421" s="6">
        <f t="shared" si="117"/>
        <v>7.2222222222222223</v>
      </c>
      <c r="AE421" s="6">
        <f t="shared" si="118"/>
        <v>7.2424731182795705</v>
      </c>
    </row>
    <row r="422" spans="1:31" x14ac:dyDescent="0.15">
      <c r="A422" s="38">
        <v>35668</v>
      </c>
      <c r="B422" s="8">
        <f t="shared" si="106"/>
        <v>1997</v>
      </c>
      <c r="C422" s="8">
        <f t="shared" si="107"/>
        <v>8</v>
      </c>
      <c r="D422" s="8">
        <f t="shared" si="108"/>
        <v>26</v>
      </c>
      <c r="E422" s="8" t="s">
        <v>32</v>
      </c>
      <c r="F422" s="8">
        <v>3</v>
      </c>
      <c r="G422">
        <v>11</v>
      </c>
      <c r="H422" s="2" t="s">
        <v>0</v>
      </c>
      <c r="I422" s="3">
        <v>5.08</v>
      </c>
      <c r="J422" s="3">
        <v>60.1</v>
      </c>
      <c r="K422" s="3">
        <v>9.8000000000000007</v>
      </c>
      <c r="M422" s="3">
        <v>0.9</v>
      </c>
      <c r="N422" s="3">
        <v>20.23</v>
      </c>
      <c r="O422" s="3">
        <v>7.07</v>
      </c>
      <c r="P422" s="3">
        <v>2.06</v>
      </c>
      <c r="Q422" s="3">
        <v>1.1100000000000001</v>
      </c>
      <c r="R422" s="3">
        <v>0.8</v>
      </c>
      <c r="S422" s="3">
        <v>1.37</v>
      </c>
      <c r="T422" s="3">
        <v>0.18</v>
      </c>
      <c r="U422" s="6">
        <f t="shared" si="109"/>
        <v>22.477777777777778</v>
      </c>
      <c r="W422" s="6">
        <f t="shared" si="110"/>
        <v>25.38787023977433</v>
      </c>
      <c r="X422" s="6">
        <f t="shared" si="111"/>
        <v>326.29032258064518</v>
      </c>
      <c r="Y422" s="6">
        <f t="shared" si="112"/>
        <v>147.29166666666669</v>
      </c>
      <c r="Z422" s="6">
        <f t="shared" si="113"/>
        <v>103.00000000000001</v>
      </c>
      <c r="AA422" s="6">
        <f t="shared" si="114"/>
        <v>91.35802469135804</v>
      </c>
      <c r="AB422" s="6">
        <f t="shared" si="115"/>
        <v>34.782608695652172</v>
      </c>
      <c r="AC422" s="6">
        <f t="shared" si="116"/>
        <v>35.047326682015857</v>
      </c>
      <c r="AD422" s="6">
        <f t="shared" si="117"/>
        <v>10</v>
      </c>
      <c r="AE422" s="6">
        <f t="shared" si="118"/>
        <v>12.852213261648746</v>
      </c>
    </row>
    <row r="423" spans="1:31" x14ac:dyDescent="0.15">
      <c r="A423" s="38">
        <v>35668</v>
      </c>
      <c r="B423" s="8">
        <f t="shared" si="106"/>
        <v>1997</v>
      </c>
      <c r="C423" s="8">
        <f t="shared" si="107"/>
        <v>8</v>
      </c>
      <c r="D423" s="8">
        <f t="shared" si="108"/>
        <v>26</v>
      </c>
      <c r="E423" s="8" t="s">
        <v>32</v>
      </c>
      <c r="F423" s="8">
        <v>3</v>
      </c>
      <c r="G423">
        <v>11</v>
      </c>
      <c r="H423" s="2" t="s">
        <v>2</v>
      </c>
      <c r="I423" s="3">
        <v>5.45</v>
      </c>
      <c r="J423" s="3">
        <v>51.4</v>
      </c>
      <c r="K423" s="3">
        <v>8.1</v>
      </c>
      <c r="M423" s="3">
        <v>0.61</v>
      </c>
      <c r="N423" s="3">
        <v>17.18</v>
      </c>
      <c r="O423" s="3">
        <v>4.92</v>
      </c>
      <c r="P423" s="3">
        <v>1.82</v>
      </c>
      <c r="Q423" s="3">
        <v>0.59</v>
      </c>
      <c r="R423" s="3">
        <v>0.8</v>
      </c>
      <c r="S423" s="3">
        <v>2.37</v>
      </c>
      <c r="T423" s="3">
        <v>1.1100000000000001</v>
      </c>
      <c r="U423" s="6">
        <f t="shared" si="109"/>
        <v>28.16393442622951</v>
      </c>
      <c r="W423" s="6">
        <f t="shared" si="110"/>
        <v>17.207334273624824</v>
      </c>
      <c r="X423" s="6">
        <f t="shared" si="111"/>
        <v>277.09677419354841</v>
      </c>
      <c r="Y423" s="6">
        <f t="shared" si="112"/>
        <v>102.5</v>
      </c>
      <c r="Z423" s="6">
        <f t="shared" si="113"/>
        <v>91</v>
      </c>
      <c r="AA423" s="6">
        <f t="shared" si="114"/>
        <v>48.559670781893004</v>
      </c>
      <c r="AB423" s="6">
        <f t="shared" si="115"/>
        <v>34.782608695652172</v>
      </c>
      <c r="AC423" s="6">
        <f t="shared" si="116"/>
        <v>60.629316960859555</v>
      </c>
      <c r="AD423" s="6">
        <f t="shared" si="117"/>
        <v>61.666666666666679</v>
      </c>
      <c r="AE423" s="6">
        <f t="shared" si="118"/>
        <v>16.103410893707036</v>
      </c>
    </row>
    <row r="424" spans="1:31" x14ac:dyDescent="0.15">
      <c r="A424" s="38">
        <v>35697</v>
      </c>
      <c r="B424" s="8">
        <f t="shared" si="106"/>
        <v>1997</v>
      </c>
      <c r="C424" s="8">
        <f t="shared" si="107"/>
        <v>9</v>
      </c>
      <c r="D424" s="8">
        <f t="shared" si="108"/>
        <v>24</v>
      </c>
      <c r="E424" s="8" t="s">
        <v>32</v>
      </c>
      <c r="F424" s="8">
        <v>1</v>
      </c>
      <c r="G424">
        <v>4</v>
      </c>
      <c r="H424" s="2" t="s">
        <v>0</v>
      </c>
      <c r="I424" s="3">
        <v>6.08</v>
      </c>
      <c r="J424" s="3">
        <v>62.4</v>
      </c>
      <c r="K424" s="3">
        <v>6.6</v>
      </c>
      <c r="M424" s="3">
        <v>2.06</v>
      </c>
      <c r="N424" s="3">
        <v>13.5</v>
      </c>
      <c r="O424" s="3">
        <v>9.58</v>
      </c>
      <c r="P424" s="3">
        <v>4.16</v>
      </c>
      <c r="Q424" s="3">
        <v>0.78</v>
      </c>
      <c r="R424" s="3">
        <v>0.43</v>
      </c>
      <c r="S424" s="3">
        <v>2.2799999999999998</v>
      </c>
      <c r="T424" s="3">
        <v>0.03</v>
      </c>
      <c r="U424" s="6">
        <f t="shared" si="109"/>
        <v>6.5533980582524274</v>
      </c>
      <c r="W424" s="6">
        <f t="shared" si="110"/>
        <v>58.110014104372354</v>
      </c>
      <c r="X424" s="6">
        <f t="shared" si="111"/>
        <v>217.74193548387098</v>
      </c>
      <c r="Y424" s="6">
        <f t="shared" si="112"/>
        <v>199.58333333333334</v>
      </c>
      <c r="Z424" s="6">
        <f t="shared" si="113"/>
        <v>208.00000000000003</v>
      </c>
      <c r="AA424" s="6">
        <f t="shared" si="114"/>
        <v>64.197530864197532</v>
      </c>
      <c r="AB424" s="6">
        <f t="shared" si="115"/>
        <v>18.695652173913043</v>
      </c>
      <c r="AC424" s="6">
        <f t="shared" si="116"/>
        <v>58.326937835763616</v>
      </c>
      <c r="AD424" s="6">
        <f t="shared" si="117"/>
        <v>1.6666666666666665</v>
      </c>
      <c r="AE424" s="6">
        <f t="shared" si="118"/>
        <v>3.7470638897588477</v>
      </c>
    </row>
    <row r="425" spans="1:31" x14ac:dyDescent="0.15">
      <c r="A425" s="38">
        <v>35697</v>
      </c>
      <c r="B425" s="8">
        <f t="shared" si="106"/>
        <v>1997</v>
      </c>
      <c r="C425" s="8">
        <f t="shared" si="107"/>
        <v>9</v>
      </c>
      <c r="D425" s="8">
        <f t="shared" si="108"/>
        <v>24</v>
      </c>
      <c r="E425" s="8" t="s">
        <v>29</v>
      </c>
      <c r="F425" s="8">
        <v>1</v>
      </c>
      <c r="G425">
        <v>1</v>
      </c>
      <c r="H425" s="2" t="s">
        <v>0</v>
      </c>
      <c r="I425" s="3">
        <v>4.7699999999999996</v>
      </c>
      <c r="J425" s="3">
        <v>400</v>
      </c>
      <c r="K425" s="3">
        <v>39.9</v>
      </c>
      <c r="M425" s="3">
        <v>3.54</v>
      </c>
      <c r="N425" s="3">
        <v>32.1</v>
      </c>
      <c r="O425" s="3">
        <v>129.75</v>
      </c>
      <c r="P425" s="3">
        <v>1.65</v>
      </c>
      <c r="Q425" s="3">
        <v>0.3</v>
      </c>
      <c r="R425" s="3">
        <v>0.8</v>
      </c>
      <c r="S425" s="3">
        <v>4.9000000000000004</v>
      </c>
      <c r="T425" s="3">
        <v>30.91</v>
      </c>
      <c r="U425" s="6">
        <f t="shared" si="109"/>
        <v>9.0677966101694913</v>
      </c>
      <c r="W425" s="6">
        <f t="shared" si="110"/>
        <v>99.858956276445682</v>
      </c>
      <c r="X425" s="6">
        <f t="shared" si="111"/>
        <v>517.74193548387109</v>
      </c>
      <c r="Y425" s="6">
        <f t="shared" si="112"/>
        <v>2703.125</v>
      </c>
      <c r="Z425" s="6">
        <f t="shared" si="113"/>
        <v>82.499999999999986</v>
      </c>
      <c r="AA425" s="6">
        <f t="shared" si="114"/>
        <v>24.691358024691358</v>
      </c>
      <c r="AB425" s="6">
        <f t="shared" si="115"/>
        <v>34.782608695652172</v>
      </c>
      <c r="AC425" s="6">
        <f t="shared" si="116"/>
        <v>125.35175236633411</v>
      </c>
      <c r="AD425" s="6">
        <f t="shared" si="117"/>
        <v>1717.2222222222222</v>
      </c>
      <c r="AE425" s="6">
        <f t="shared" si="118"/>
        <v>5.1847320940404611</v>
      </c>
    </row>
    <row r="426" spans="1:31" x14ac:dyDescent="0.15">
      <c r="A426" s="38">
        <v>35697</v>
      </c>
      <c r="B426" s="8">
        <f t="shared" si="106"/>
        <v>1997</v>
      </c>
      <c r="C426" s="8">
        <f t="shared" si="107"/>
        <v>9</v>
      </c>
      <c r="D426" s="8">
        <f t="shared" si="108"/>
        <v>24</v>
      </c>
      <c r="E426" s="8" t="s">
        <v>29</v>
      </c>
      <c r="F426" s="8">
        <v>4</v>
      </c>
      <c r="G426">
        <v>13</v>
      </c>
      <c r="H426" s="2" t="s">
        <v>0</v>
      </c>
      <c r="I426" s="3">
        <v>5.82</v>
      </c>
      <c r="J426" s="3">
        <v>55.2</v>
      </c>
    </row>
    <row r="427" spans="1:31" x14ac:dyDescent="0.15">
      <c r="A427" s="38">
        <v>35752</v>
      </c>
      <c r="B427" s="8">
        <f t="shared" si="106"/>
        <v>1997</v>
      </c>
      <c r="C427" s="8">
        <f t="shared" si="107"/>
        <v>11</v>
      </c>
      <c r="D427" s="8">
        <f t="shared" si="108"/>
        <v>18</v>
      </c>
      <c r="E427" s="8" t="s">
        <v>31</v>
      </c>
      <c r="F427" s="8">
        <v>3</v>
      </c>
      <c r="G427">
        <v>12</v>
      </c>
      <c r="H427" s="2" t="s">
        <v>1</v>
      </c>
      <c r="I427" s="3">
        <v>5.61</v>
      </c>
      <c r="J427" s="3">
        <v>33.200000000000003</v>
      </c>
      <c r="K427" s="3">
        <v>8.9</v>
      </c>
      <c r="M427" s="3">
        <v>0.75</v>
      </c>
      <c r="N427" s="3">
        <v>1.59</v>
      </c>
      <c r="O427" s="3">
        <v>9.3000000000000007</v>
      </c>
      <c r="P427" s="3">
        <v>1.18</v>
      </c>
      <c r="Q427" s="3">
        <v>0.27</v>
      </c>
      <c r="R427" s="3">
        <v>1.43</v>
      </c>
      <c r="S427" s="3">
        <v>1.1000000000000001</v>
      </c>
      <c r="T427" s="3">
        <v>0.1</v>
      </c>
      <c r="U427" s="6">
        <f>(N427/M427)</f>
        <v>2.12</v>
      </c>
      <c r="W427" s="6">
        <f>(M427/35.45)*1000</f>
        <v>21.156558533145272</v>
      </c>
      <c r="X427" s="6">
        <f>(N427/62)*1000</f>
        <v>25.64516129032258</v>
      </c>
      <c r="Y427" s="6">
        <f>(O427/96)*1000*2</f>
        <v>193.75</v>
      </c>
      <c r="Z427" s="6">
        <f>(P427/40)*1000*2</f>
        <v>59</v>
      </c>
      <c r="AA427" s="6">
        <f>(Q427/24.3)*1000*2</f>
        <v>22.222222222222221</v>
      </c>
      <c r="AB427" s="6">
        <f>(R427/23)*1000</f>
        <v>62.173913043478258</v>
      </c>
      <c r="AC427" s="6">
        <f>(S427/39.09)*1000</f>
        <v>28.140189306728061</v>
      </c>
      <c r="AD427" s="6">
        <f>(T427/18)*1000</f>
        <v>5.5555555555555554</v>
      </c>
      <c r="AE427" s="6">
        <f>(X427/W427)</f>
        <v>1.2121612903225807</v>
      </c>
    </row>
    <row r="428" spans="1:31" x14ac:dyDescent="0.15">
      <c r="A428" s="38">
        <v>35752</v>
      </c>
      <c r="B428" s="8">
        <f t="shared" si="106"/>
        <v>1997</v>
      </c>
      <c r="C428" s="8">
        <f t="shared" si="107"/>
        <v>11</v>
      </c>
      <c r="D428" s="8">
        <f t="shared" si="108"/>
        <v>18</v>
      </c>
      <c r="E428" s="8" t="s">
        <v>31</v>
      </c>
      <c r="F428" s="8">
        <v>3</v>
      </c>
      <c r="G428">
        <v>12</v>
      </c>
      <c r="H428" s="2" t="s">
        <v>2</v>
      </c>
      <c r="I428" s="3">
        <v>5.08</v>
      </c>
      <c r="J428" s="3">
        <v>50.2</v>
      </c>
      <c r="K428" s="3">
        <v>11.1</v>
      </c>
      <c r="M428" s="3">
        <v>1.37</v>
      </c>
      <c r="N428" s="3">
        <v>16.47</v>
      </c>
      <c r="O428" s="3">
        <v>4.58</v>
      </c>
      <c r="P428" s="3">
        <v>2.5299999999999998</v>
      </c>
      <c r="Q428" s="3">
        <v>0.56000000000000005</v>
      </c>
      <c r="R428" s="3">
        <v>1.04</v>
      </c>
      <c r="S428" s="3">
        <v>1.4</v>
      </c>
      <c r="T428" s="3">
        <v>0.1</v>
      </c>
      <c r="U428" s="6">
        <f>(N428/M428)</f>
        <v>12.021897810218976</v>
      </c>
      <c r="W428" s="6">
        <f>(M428/35.45)*1000</f>
        <v>38.645980253878697</v>
      </c>
      <c r="X428" s="6">
        <f>(N428/62)*1000</f>
        <v>265.64516129032256</v>
      </c>
      <c r="Y428" s="6">
        <f>(O428/96)*1000*2</f>
        <v>95.416666666666657</v>
      </c>
      <c r="Z428" s="6">
        <f>(P428/40)*1000*2</f>
        <v>126.5</v>
      </c>
      <c r="AA428" s="6">
        <f>(Q428/24.3)*1000*2</f>
        <v>46.090534979423872</v>
      </c>
      <c r="AB428" s="6">
        <f>(R428/23)*1000</f>
        <v>45.217391304347828</v>
      </c>
      <c r="AC428" s="6">
        <f>(S428/39.09)*1000</f>
        <v>35.814786390381165</v>
      </c>
      <c r="AD428" s="6">
        <f>(T428/18)*1000</f>
        <v>5.5555555555555554</v>
      </c>
      <c r="AE428" s="6">
        <f>(X428/W428)</f>
        <v>6.8738109253590771</v>
      </c>
    </row>
    <row r="429" spans="1:31" x14ac:dyDescent="0.15">
      <c r="A429" s="38">
        <v>35752</v>
      </c>
      <c r="B429" s="8">
        <f t="shared" si="106"/>
        <v>1997</v>
      </c>
      <c r="C429" s="8">
        <f t="shared" si="107"/>
        <v>11</v>
      </c>
      <c r="D429" s="8">
        <f t="shared" si="108"/>
        <v>18</v>
      </c>
      <c r="E429" s="8" t="s">
        <v>29</v>
      </c>
      <c r="F429" s="8">
        <v>1</v>
      </c>
      <c r="G429">
        <v>1</v>
      </c>
      <c r="H429" s="2" t="s">
        <v>0</v>
      </c>
      <c r="I429" s="3">
        <v>5.92</v>
      </c>
      <c r="J429" s="3">
        <v>68.7</v>
      </c>
    </row>
    <row r="430" spans="1:31" x14ac:dyDescent="0.15">
      <c r="A430" s="38">
        <v>35752</v>
      </c>
      <c r="B430" s="8">
        <f t="shared" si="106"/>
        <v>1997</v>
      </c>
      <c r="C430" s="8">
        <f t="shared" si="107"/>
        <v>11</v>
      </c>
      <c r="D430" s="8">
        <f t="shared" si="108"/>
        <v>18</v>
      </c>
      <c r="E430" s="8" t="s">
        <v>32</v>
      </c>
      <c r="F430" s="8">
        <v>1</v>
      </c>
      <c r="G430">
        <v>4</v>
      </c>
      <c r="H430" s="2" t="s">
        <v>0</v>
      </c>
      <c r="I430" s="3">
        <v>6.45</v>
      </c>
      <c r="J430" s="3">
        <v>72.099999999999994</v>
      </c>
    </row>
    <row r="431" spans="1:31" x14ac:dyDescent="0.15">
      <c r="A431" s="38">
        <v>35752</v>
      </c>
      <c r="B431" s="8">
        <f t="shared" si="106"/>
        <v>1997</v>
      </c>
      <c r="C431" s="8">
        <f t="shared" si="107"/>
        <v>11</v>
      </c>
      <c r="D431" s="8">
        <f t="shared" si="108"/>
        <v>18</v>
      </c>
      <c r="E431" s="8" t="s">
        <v>32</v>
      </c>
      <c r="F431" s="8">
        <v>1</v>
      </c>
      <c r="G431">
        <v>4</v>
      </c>
      <c r="H431" s="2" t="s">
        <v>2</v>
      </c>
      <c r="I431" s="3">
        <v>6.18</v>
      </c>
      <c r="J431" s="3">
        <v>41.7</v>
      </c>
    </row>
    <row r="432" spans="1:31" x14ac:dyDescent="0.15">
      <c r="A432" s="38">
        <v>35752</v>
      </c>
      <c r="B432" s="8">
        <f t="shared" si="106"/>
        <v>1997</v>
      </c>
      <c r="C432" s="8">
        <f t="shared" si="107"/>
        <v>11</v>
      </c>
      <c r="D432" s="8">
        <f t="shared" si="108"/>
        <v>18</v>
      </c>
      <c r="E432" s="8" t="s">
        <v>30</v>
      </c>
      <c r="F432" s="8">
        <v>3</v>
      </c>
      <c r="G432">
        <v>9</v>
      </c>
      <c r="H432" s="2" t="s">
        <v>0</v>
      </c>
      <c r="I432" s="3">
        <v>5.47</v>
      </c>
      <c r="J432" s="3">
        <v>117</v>
      </c>
    </row>
    <row r="433" spans="1:31" x14ac:dyDescent="0.15">
      <c r="A433" s="38">
        <v>35752</v>
      </c>
      <c r="B433" s="8">
        <f t="shared" si="106"/>
        <v>1997</v>
      </c>
      <c r="C433" s="8">
        <f t="shared" si="107"/>
        <v>11</v>
      </c>
      <c r="D433" s="8">
        <f t="shared" si="108"/>
        <v>18</v>
      </c>
      <c r="E433" s="8" t="s">
        <v>31</v>
      </c>
      <c r="F433" s="8">
        <v>4</v>
      </c>
      <c r="G433">
        <v>15</v>
      </c>
      <c r="H433" s="2" t="s">
        <v>1</v>
      </c>
      <c r="I433" s="3">
        <v>6.38</v>
      </c>
      <c r="J433" s="3">
        <v>119.6</v>
      </c>
    </row>
    <row r="434" spans="1:31" x14ac:dyDescent="0.15">
      <c r="A434" s="38">
        <v>35774</v>
      </c>
      <c r="B434" s="8">
        <f t="shared" si="106"/>
        <v>1997</v>
      </c>
      <c r="C434" s="8">
        <f t="shared" si="107"/>
        <v>12</v>
      </c>
      <c r="D434" s="8">
        <f t="shared" si="108"/>
        <v>10</v>
      </c>
      <c r="E434" s="8" t="s">
        <v>32</v>
      </c>
      <c r="F434" s="8">
        <v>3</v>
      </c>
      <c r="G434">
        <v>11</v>
      </c>
      <c r="H434" s="2" t="s">
        <v>1</v>
      </c>
      <c r="I434" s="3">
        <v>5.83</v>
      </c>
      <c r="J434" s="3">
        <v>35.9</v>
      </c>
      <c r="M434" s="3">
        <v>0.69</v>
      </c>
      <c r="N434" s="11">
        <v>0</v>
      </c>
      <c r="O434" s="3">
        <v>12.35</v>
      </c>
      <c r="P434" s="3">
        <v>1.39</v>
      </c>
      <c r="Q434" s="3">
        <v>0.86</v>
      </c>
      <c r="R434" s="3">
        <v>0.84</v>
      </c>
      <c r="S434" s="3">
        <v>1.35</v>
      </c>
      <c r="T434" s="3">
        <v>0.03</v>
      </c>
      <c r="U434" s="6">
        <f t="shared" ref="U434:U450" si="119">(N434/M434)</f>
        <v>0</v>
      </c>
      <c r="W434" s="6">
        <f t="shared" ref="W434:W450" si="120">(M434/35.45)*1000</f>
        <v>19.464033850493649</v>
      </c>
      <c r="X434" s="6">
        <f t="shared" ref="X434:X450" si="121">(N434/62)*1000</f>
        <v>0</v>
      </c>
      <c r="Y434" s="6">
        <f t="shared" ref="Y434:Y450" si="122">(O434/96)*1000*2</f>
        <v>257.29166666666663</v>
      </c>
      <c r="Z434" s="6">
        <f t="shared" ref="Z434:Z450" si="123">(P434/40)*1000*2</f>
        <v>69.499999999999986</v>
      </c>
      <c r="AA434" s="6">
        <f t="shared" ref="AA434:AA450" si="124">(Q434/24.3)*1000*2</f>
        <v>70.781893004115219</v>
      </c>
      <c r="AB434" s="6">
        <f t="shared" ref="AB434:AB450" si="125">(R434/23)*1000</f>
        <v>36.521739130434781</v>
      </c>
      <c r="AC434" s="6">
        <f t="shared" ref="AC434:AC450" si="126">(S434/39.09)*1000</f>
        <v>34.535686876438987</v>
      </c>
      <c r="AD434" s="6">
        <f t="shared" ref="AD434:AD450" si="127">(T434/18)*1000</f>
        <v>1.6666666666666665</v>
      </c>
      <c r="AE434" s="6">
        <f t="shared" ref="AE434:AE450" si="128">(X434/W434)</f>
        <v>0</v>
      </c>
    </row>
    <row r="435" spans="1:31" x14ac:dyDescent="0.15">
      <c r="A435" s="38">
        <v>35774</v>
      </c>
      <c r="B435" s="8">
        <f t="shared" si="106"/>
        <v>1997</v>
      </c>
      <c r="C435" s="8">
        <f t="shared" si="107"/>
        <v>12</v>
      </c>
      <c r="D435" s="8">
        <f t="shared" si="108"/>
        <v>10</v>
      </c>
      <c r="E435" s="8" t="s">
        <v>32</v>
      </c>
      <c r="F435" s="8">
        <v>1</v>
      </c>
      <c r="G435">
        <v>4</v>
      </c>
      <c r="H435" s="2" t="s">
        <v>2</v>
      </c>
      <c r="I435" s="3">
        <v>5.7</v>
      </c>
      <c r="J435" s="3">
        <v>38.5</v>
      </c>
      <c r="K435" s="3">
        <v>9.1</v>
      </c>
      <c r="M435" s="3">
        <v>1.05</v>
      </c>
      <c r="N435" s="3">
        <v>0.66</v>
      </c>
      <c r="O435" s="3">
        <v>11.8</v>
      </c>
      <c r="P435" s="3">
        <v>3.05</v>
      </c>
      <c r="Q435" s="3">
        <v>0.9</v>
      </c>
      <c r="R435" s="3">
        <v>0.34</v>
      </c>
      <c r="S435" s="3">
        <v>0.2</v>
      </c>
      <c r="T435" s="3">
        <v>0</v>
      </c>
      <c r="U435" s="6">
        <f t="shared" si="119"/>
        <v>0.62857142857142856</v>
      </c>
      <c r="W435" s="6">
        <f t="shared" si="120"/>
        <v>29.619181946403383</v>
      </c>
      <c r="X435" s="6">
        <f t="shared" si="121"/>
        <v>10.64516129032258</v>
      </c>
      <c r="Y435" s="6">
        <f t="shared" si="122"/>
        <v>245.83333333333334</v>
      </c>
      <c r="Z435" s="6">
        <f t="shared" si="123"/>
        <v>152.5</v>
      </c>
      <c r="AA435" s="6">
        <f t="shared" si="124"/>
        <v>74.074074074074076</v>
      </c>
      <c r="AB435" s="6">
        <f t="shared" si="125"/>
        <v>14.782608695652176</v>
      </c>
      <c r="AC435" s="6">
        <f t="shared" si="126"/>
        <v>5.1163980557687392</v>
      </c>
      <c r="AD435" s="6">
        <f t="shared" si="127"/>
        <v>0</v>
      </c>
      <c r="AE435" s="6">
        <f t="shared" si="128"/>
        <v>0.35940092165898618</v>
      </c>
    </row>
    <row r="436" spans="1:31" x14ac:dyDescent="0.15">
      <c r="A436" s="38">
        <v>35774</v>
      </c>
      <c r="B436" s="8">
        <f t="shared" si="106"/>
        <v>1997</v>
      </c>
      <c r="C436" s="8">
        <f t="shared" si="107"/>
        <v>12</v>
      </c>
      <c r="D436" s="8">
        <f t="shared" si="108"/>
        <v>10</v>
      </c>
      <c r="E436" s="8" t="s">
        <v>31</v>
      </c>
      <c r="F436" s="8">
        <v>3</v>
      </c>
      <c r="G436">
        <v>12</v>
      </c>
      <c r="H436" s="2" t="s">
        <v>2</v>
      </c>
      <c r="I436" s="3">
        <v>4.99</v>
      </c>
      <c r="J436" s="3">
        <v>54.3</v>
      </c>
      <c r="M436" s="3">
        <v>4.24</v>
      </c>
      <c r="N436" s="3">
        <v>22.14</v>
      </c>
      <c r="O436" s="3">
        <v>5.0199999999999996</v>
      </c>
      <c r="P436" s="3">
        <v>2.61</v>
      </c>
      <c r="Q436" s="3">
        <v>0.9</v>
      </c>
      <c r="R436" s="3">
        <v>0.72</v>
      </c>
      <c r="S436" s="3">
        <v>1.0900000000000001</v>
      </c>
      <c r="T436" s="3">
        <v>0.01</v>
      </c>
      <c r="U436" s="6">
        <f t="shared" si="119"/>
        <v>5.2216981132075473</v>
      </c>
      <c r="W436" s="6">
        <f t="shared" si="120"/>
        <v>119.60507757404795</v>
      </c>
      <c r="X436" s="6">
        <f t="shared" si="121"/>
        <v>357.09677419354841</v>
      </c>
      <c r="Y436" s="6">
        <f t="shared" si="122"/>
        <v>104.58333333333331</v>
      </c>
      <c r="Z436" s="6">
        <f t="shared" si="123"/>
        <v>130.5</v>
      </c>
      <c r="AA436" s="6">
        <f t="shared" si="124"/>
        <v>74.074074074074076</v>
      </c>
      <c r="AB436" s="6">
        <f t="shared" si="125"/>
        <v>31.304347826086953</v>
      </c>
      <c r="AC436" s="6">
        <f t="shared" si="126"/>
        <v>27.884369403939626</v>
      </c>
      <c r="AD436" s="6">
        <f t="shared" si="127"/>
        <v>0.55555555555555558</v>
      </c>
      <c r="AE436" s="6">
        <f t="shared" si="128"/>
        <v>2.9856322276323799</v>
      </c>
    </row>
    <row r="437" spans="1:31" x14ac:dyDescent="0.15">
      <c r="A437" s="38">
        <v>35774</v>
      </c>
      <c r="B437" s="8">
        <f t="shared" si="106"/>
        <v>1997</v>
      </c>
      <c r="C437" s="8">
        <f t="shared" si="107"/>
        <v>12</v>
      </c>
      <c r="D437" s="8">
        <f t="shared" si="108"/>
        <v>10</v>
      </c>
      <c r="E437" s="8" t="s">
        <v>32</v>
      </c>
      <c r="F437" s="8">
        <v>1</v>
      </c>
      <c r="G437">
        <v>4</v>
      </c>
      <c r="H437" s="2" t="s">
        <v>0</v>
      </c>
      <c r="I437" s="3">
        <v>5.79</v>
      </c>
      <c r="J437" s="3">
        <v>60.1</v>
      </c>
      <c r="K437" s="3">
        <v>5.6</v>
      </c>
      <c r="M437" s="3">
        <v>1.72</v>
      </c>
      <c r="N437" s="3">
        <v>13.06</v>
      </c>
      <c r="O437" s="3">
        <v>11.07</v>
      </c>
      <c r="P437" s="11">
        <v>0</v>
      </c>
      <c r="Q437" s="11">
        <v>0</v>
      </c>
      <c r="R437" s="11">
        <v>0</v>
      </c>
      <c r="S437" s="11">
        <v>0</v>
      </c>
      <c r="T437" s="3">
        <v>0</v>
      </c>
      <c r="U437" s="6">
        <f t="shared" si="119"/>
        <v>7.5930232558139537</v>
      </c>
      <c r="W437" s="6">
        <f t="shared" si="120"/>
        <v>48.519040902679826</v>
      </c>
      <c r="X437" s="6">
        <f t="shared" si="121"/>
        <v>210.64516129032259</v>
      </c>
      <c r="Y437" s="6">
        <f t="shared" si="122"/>
        <v>230.625</v>
      </c>
      <c r="Z437" s="6">
        <f t="shared" si="123"/>
        <v>0</v>
      </c>
      <c r="AA437" s="6">
        <f t="shared" si="124"/>
        <v>0</v>
      </c>
      <c r="AB437" s="6">
        <f t="shared" si="125"/>
        <v>0</v>
      </c>
      <c r="AC437" s="6">
        <f t="shared" si="126"/>
        <v>0</v>
      </c>
      <c r="AD437" s="6">
        <f t="shared" si="127"/>
        <v>0</v>
      </c>
      <c r="AE437" s="6">
        <f t="shared" si="128"/>
        <v>4.3414947486871727</v>
      </c>
    </row>
    <row r="438" spans="1:31" x14ac:dyDescent="0.15">
      <c r="A438" s="38">
        <v>35774</v>
      </c>
      <c r="B438" s="8">
        <f t="shared" si="106"/>
        <v>1997</v>
      </c>
      <c r="C438" s="8">
        <f t="shared" si="107"/>
        <v>12</v>
      </c>
      <c r="D438" s="8">
        <f t="shared" si="108"/>
        <v>10</v>
      </c>
      <c r="E438" s="8" t="s">
        <v>30</v>
      </c>
      <c r="F438" s="8">
        <v>2</v>
      </c>
      <c r="G438">
        <v>7</v>
      </c>
      <c r="H438" s="2" t="s">
        <v>1</v>
      </c>
      <c r="I438" s="3">
        <v>5.25</v>
      </c>
      <c r="J438" s="3">
        <v>94.5</v>
      </c>
      <c r="K438" s="3">
        <v>7.9</v>
      </c>
      <c r="M438" s="3">
        <v>4.3899999999999997</v>
      </c>
      <c r="N438" s="3">
        <v>53.39</v>
      </c>
      <c r="O438" s="3">
        <v>3.68</v>
      </c>
      <c r="P438" s="3">
        <v>11.38</v>
      </c>
      <c r="Q438" s="3">
        <v>2.39</v>
      </c>
      <c r="R438" s="3">
        <v>0.89</v>
      </c>
      <c r="S438" s="3">
        <v>1.02</v>
      </c>
      <c r="T438" s="3">
        <v>0.03</v>
      </c>
      <c r="U438" s="6">
        <f t="shared" si="119"/>
        <v>12.161731207289295</v>
      </c>
      <c r="W438" s="6">
        <f t="shared" si="120"/>
        <v>123.83638928067698</v>
      </c>
      <c r="X438" s="6">
        <f t="shared" si="121"/>
        <v>861.12903225806451</v>
      </c>
      <c r="Y438" s="6">
        <f t="shared" si="122"/>
        <v>76.666666666666671</v>
      </c>
      <c r="Z438" s="6">
        <f t="shared" si="123"/>
        <v>569.00000000000011</v>
      </c>
      <c r="AA438" s="6">
        <f t="shared" si="124"/>
        <v>196.70781893004116</v>
      </c>
      <c r="AB438" s="6">
        <f t="shared" si="125"/>
        <v>38.695652173913039</v>
      </c>
      <c r="AC438" s="6">
        <f t="shared" si="126"/>
        <v>26.093630084420568</v>
      </c>
      <c r="AD438" s="6">
        <f t="shared" si="127"/>
        <v>1.6666666666666665</v>
      </c>
      <c r="AE438" s="6">
        <f t="shared" si="128"/>
        <v>6.9537640532000893</v>
      </c>
    </row>
    <row r="439" spans="1:31" x14ac:dyDescent="0.15">
      <c r="A439" s="38">
        <v>35774</v>
      </c>
      <c r="B439" s="8">
        <f t="shared" si="106"/>
        <v>1997</v>
      </c>
      <c r="C439" s="8">
        <f t="shared" si="107"/>
        <v>12</v>
      </c>
      <c r="D439" s="8">
        <f t="shared" si="108"/>
        <v>10</v>
      </c>
      <c r="E439" s="8" t="s">
        <v>32</v>
      </c>
      <c r="F439" s="8">
        <v>4</v>
      </c>
      <c r="G439">
        <v>16</v>
      </c>
      <c r="H439" s="2" t="s">
        <v>1</v>
      </c>
      <c r="I439" s="3">
        <v>5.46</v>
      </c>
      <c r="J439" s="3">
        <v>53.9</v>
      </c>
      <c r="K439" s="3">
        <v>7.1</v>
      </c>
      <c r="M439" s="3">
        <v>1.1299999999999999</v>
      </c>
      <c r="N439" s="3">
        <v>17.71</v>
      </c>
      <c r="O439" s="3">
        <v>6.2</v>
      </c>
      <c r="P439" s="3">
        <v>4.07</v>
      </c>
      <c r="Q439" s="3">
        <v>1.41</v>
      </c>
      <c r="R439" s="3">
        <v>0.46</v>
      </c>
      <c r="S439" s="3">
        <v>1.56</v>
      </c>
      <c r="T439" s="3">
        <v>0</v>
      </c>
      <c r="U439" s="6">
        <f t="shared" si="119"/>
        <v>15.672566371681418</v>
      </c>
      <c r="W439" s="6">
        <f t="shared" si="120"/>
        <v>31.875881523272213</v>
      </c>
      <c r="X439" s="6">
        <f t="shared" si="121"/>
        <v>285.64516129032256</v>
      </c>
      <c r="Y439" s="6">
        <f t="shared" si="122"/>
        <v>129.16666666666669</v>
      </c>
      <c r="Z439" s="6">
        <f t="shared" si="123"/>
        <v>203.5</v>
      </c>
      <c r="AA439" s="6">
        <f t="shared" si="124"/>
        <v>116.04938271604938</v>
      </c>
      <c r="AB439" s="6">
        <f t="shared" si="125"/>
        <v>20</v>
      </c>
      <c r="AC439" s="6">
        <f t="shared" si="126"/>
        <v>39.907904834996167</v>
      </c>
      <c r="AD439" s="6">
        <f t="shared" si="127"/>
        <v>0</v>
      </c>
      <c r="AE439" s="6">
        <f t="shared" si="128"/>
        <v>8.9611689980017122</v>
      </c>
    </row>
    <row r="440" spans="1:31" x14ac:dyDescent="0.15">
      <c r="A440" s="38">
        <v>35774</v>
      </c>
      <c r="B440" s="8">
        <f t="shared" si="106"/>
        <v>1997</v>
      </c>
      <c r="C440" s="8">
        <f t="shared" si="107"/>
        <v>12</v>
      </c>
      <c r="D440" s="8">
        <f t="shared" si="108"/>
        <v>10</v>
      </c>
      <c r="E440" s="8" t="s">
        <v>30</v>
      </c>
      <c r="F440" s="8">
        <v>4</v>
      </c>
      <c r="G440">
        <v>14</v>
      </c>
      <c r="H440" s="2" t="s">
        <v>0</v>
      </c>
      <c r="I440" s="3">
        <v>5.68</v>
      </c>
      <c r="J440" s="3">
        <v>77.5</v>
      </c>
      <c r="K440" s="3">
        <v>13.5</v>
      </c>
      <c r="M440" s="3">
        <v>1.8</v>
      </c>
      <c r="N440" s="3">
        <v>35.81</v>
      </c>
      <c r="O440" s="3">
        <v>2.3199999999999998</v>
      </c>
      <c r="P440" s="3">
        <v>1.79</v>
      </c>
      <c r="Q440" s="3">
        <v>0.86</v>
      </c>
      <c r="R440" s="3">
        <v>0.88</v>
      </c>
      <c r="S440" s="3">
        <v>0.71</v>
      </c>
      <c r="T440" s="3">
        <v>0.19</v>
      </c>
      <c r="U440" s="6">
        <f t="shared" si="119"/>
        <v>19.894444444444446</v>
      </c>
      <c r="W440" s="6">
        <f t="shared" si="120"/>
        <v>50.775740479548659</v>
      </c>
      <c r="X440" s="6">
        <f t="shared" si="121"/>
        <v>577.58064516129036</v>
      </c>
      <c r="Y440" s="6">
        <f t="shared" si="122"/>
        <v>48.333333333333336</v>
      </c>
      <c r="Z440" s="6">
        <f t="shared" si="123"/>
        <v>89.5</v>
      </c>
      <c r="AA440" s="6">
        <f t="shared" si="124"/>
        <v>70.781893004115219</v>
      </c>
      <c r="AB440" s="6">
        <f t="shared" si="125"/>
        <v>38.260869565217391</v>
      </c>
      <c r="AC440" s="6">
        <f t="shared" si="126"/>
        <v>18.163213097979021</v>
      </c>
      <c r="AD440" s="6">
        <f t="shared" si="127"/>
        <v>10.555555555555555</v>
      </c>
      <c r="AE440" s="6">
        <f t="shared" si="128"/>
        <v>11.375129928315413</v>
      </c>
    </row>
    <row r="441" spans="1:31" x14ac:dyDescent="0.15">
      <c r="A441" s="38">
        <v>35774</v>
      </c>
      <c r="B441" s="8">
        <f t="shared" si="106"/>
        <v>1997</v>
      </c>
      <c r="C441" s="8">
        <f t="shared" si="107"/>
        <v>12</v>
      </c>
      <c r="D441" s="8">
        <f t="shared" si="108"/>
        <v>10</v>
      </c>
      <c r="E441" s="8" t="s">
        <v>32</v>
      </c>
      <c r="F441" s="8">
        <v>3</v>
      </c>
      <c r="G441">
        <v>11</v>
      </c>
      <c r="H441" s="2" t="s">
        <v>0</v>
      </c>
      <c r="I441" s="3">
        <v>4.95</v>
      </c>
      <c r="J441" s="3">
        <v>47.6</v>
      </c>
      <c r="K441" s="3">
        <v>12.3</v>
      </c>
      <c r="M441" s="3">
        <v>0.67</v>
      </c>
      <c r="N441" s="3">
        <v>15.63</v>
      </c>
      <c r="O441" s="3">
        <v>7.61</v>
      </c>
      <c r="P441" s="3">
        <v>2.1</v>
      </c>
      <c r="Q441" s="3">
        <v>0.98</v>
      </c>
      <c r="R441" s="3">
        <v>0.39</v>
      </c>
      <c r="S441" s="3">
        <v>0.66</v>
      </c>
      <c r="T441" s="3">
        <v>0.05</v>
      </c>
      <c r="U441" s="6">
        <f t="shared" si="119"/>
        <v>23.328358208955223</v>
      </c>
      <c r="W441" s="6">
        <f t="shared" si="120"/>
        <v>18.899858956276447</v>
      </c>
      <c r="X441" s="6">
        <f t="shared" si="121"/>
        <v>252.09677419354841</v>
      </c>
      <c r="Y441" s="6">
        <f t="shared" si="122"/>
        <v>158.54166666666666</v>
      </c>
      <c r="Z441" s="6">
        <f t="shared" si="123"/>
        <v>105.00000000000001</v>
      </c>
      <c r="AA441" s="6">
        <f t="shared" si="124"/>
        <v>80.658436213991763</v>
      </c>
      <c r="AB441" s="6">
        <f t="shared" si="125"/>
        <v>16.956521739130437</v>
      </c>
      <c r="AC441" s="6">
        <f t="shared" si="126"/>
        <v>16.884113584036839</v>
      </c>
      <c r="AD441" s="6">
        <f t="shared" si="127"/>
        <v>2.7777777777777777</v>
      </c>
      <c r="AE441" s="6">
        <f t="shared" si="128"/>
        <v>13.338553201733269</v>
      </c>
    </row>
    <row r="442" spans="1:31" x14ac:dyDescent="0.15">
      <c r="A442" s="38">
        <v>35774</v>
      </c>
      <c r="B442" s="8">
        <f t="shared" si="106"/>
        <v>1997</v>
      </c>
      <c r="C442" s="8">
        <f t="shared" si="107"/>
        <v>12</v>
      </c>
      <c r="D442" s="8">
        <f t="shared" si="108"/>
        <v>10</v>
      </c>
      <c r="E442" s="8" t="s">
        <v>30</v>
      </c>
      <c r="F442" s="8">
        <v>4</v>
      </c>
      <c r="G442">
        <v>14</v>
      </c>
      <c r="H442" s="2" t="s">
        <v>2</v>
      </c>
      <c r="I442" s="3">
        <v>5.32</v>
      </c>
      <c r="J442" s="3">
        <v>98.3</v>
      </c>
      <c r="K442" s="3">
        <v>7.3</v>
      </c>
      <c r="M442" s="3">
        <v>1.62</v>
      </c>
      <c r="N442" s="3">
        <v>44.4</v>
      </c>
      <c r="O442" s="3">
        <v>3.78</v>
      </c>
      <c r="P442" s="3">
        <v>3.75</v>
      </c>
      <c r="Q442" s="3">
        <v>6.21</v>
      </c>
      <c r="R442" s="3">
        <v>0.96</v>
      </c>
      <c r="S442" s="3">
        <v>1.72</v>
      </c>
      <c r="T442" s="3">
        <v>0.08</v>
      </c>
      <c r="U442" s="6">
        <f t="shared" si="119"/>
        <v>27.407407407407405</v>
      </c>
      <c r="W442" s="6">
        <f t="shared" si="120"/>
        <v>45.698166431593791</v>
      </c>
      <c r="X442" s="6">
        <f t="shared" si="121"/>
        <v>716.12903225806451</v>
      </c>
      <c r="Y442" s="6">
        <f t="shared" si="122"/>
        <v>78.75</v>
      </c>
      <c r="Z442" s="6">
        <f t="shared" si="123"/>
        <v>187.5</v>
      </c>
      <c r="AA442" s="6">
        <f t="shared" si="124"/>
        <v>511.11111111111109</v>
      </c>
      <c r="AB442" s="6">
        <f t="shared" si="125"/>
        <v>41.739130434782602</v>
      </c>
      <c r="AC442" s="6">
        <f t="shared" si="126"/>
        <v>44.001023279611147</v>
      </c>
      <c r="AD442" s="6">
        <f t="shared" si="127"/>
        <v>4.4444444444444446</v>
      </c>
      <c r="AE442" s="6">
        <f t="shared" si="128"/>
        <v>15.670848267622462</v>
      </c>
    </row>
    <row r="443" spans="1:31" x14ac:dyDescent="0.15">
      <c r="A443" s="38">
        <v>35774</v>
      </c>
      <c r="B443" s="8">
        <f t="shared" si="106"/>
        <v>1997</v>
      </c>
      <c r="C443" s="8">
        <f t="shared" si="107"/>
        <v>12</v>
      </c>
      <c r="D443" s="8">
        <f t="shared" si="108"/>
        <v>10</v>
      </c>
      <c r="E443" s="8" t="s">
        <v>30</v>
      </c>
      <c r="F443" s="8">
        <v>3</v>
      </c>
      <c r="G443">
        <v>9</v>
      </c>
      <c r="H443" s="2" t="s">
        <v>0</v>
      </c>
      <c r="I443" s="3">
        <v>4.7</v>
      </c>
      <c r="J443" s="3">
        <v>183</v>
      </c>
      <c r="K443" s="3">
        <v>31</v>
      </c>
      <c r="M443" s="3">
        <v>2.56</v>
      </c>
      <c r="N443" s="3">
        <v>73.930000000000007</v>
      </c>
      <c r="O443" s="3">
        <v>12.49</v>
      </c>
      <c r="P443" s="3">
        <v>13</v>
      </c>
      <c r="Q443" s="3">
        <v>5.26</v>
      </c>
      <c r="R443" s="3">
        <v>0.79</v>
      </c>
      <c r="S443" s="3">
        <v>2.2000000000000002</v>
      </c>
      <c r="T443" s="3">
        <v>0.41</v>
      </c>
      <c r="U443" s="6">
        <f t="shared" si="119"/>
        <v>28.878906250000004</v>
      </c>
      <c r="W443" s="6">
        <f t="shared" si="120"/>
        <v>72.21438645980254</v>
      </c>
      <c r="X443" s="6">
        <f t="shared" si="121"/>
        <v>1192.41935483871</v>
      </c>
      <c r="Y443" s="6">
        <f t="shared" si="122"/>
        <v>260.20833333333331</v>
      </c>
      <c r="Z443" s="6">
        <f t="shared" si="123"/>
        <v>650</v>
      </c>
      <c r="AA443" s="6">
        <f t="shared" si="124"/>
        <v>432.92181069958843</v>
      </c>
      <c r="AB443" s="6">
        <f t="shared" si="125"/>
        <v>34.347826086956523</v>
      </c>
      <c r="AC443" s="6">
        <f t="shared" si="126"/>
        <v>56.280378613456122</v>
      </c>
      <c r="AD443" s="6">
        <f t="shared" si="127"/>
        <v>22.777777777777775</v>
      </c>
      <c r="AE443" s="6">
        <f t="shared" si="128"/>
        <v>16.512213331653228</v>
      </c>
    </row>
    <row r="444" spans="1:31" x14ac:dyDescent="0.15">
      <c r="A444" s="38">
        <v>35774</v>
      </c>
      <c r="B444" s="8">
        <f t="shared" si="106"/>
        <v>1997</v>
      </c>
      <c r="C444" s="8">
        <f t="shared" si="107"/>
        <v>12</v>
      </c>
      <c r="D444" s="8">
        <f t="shared" si="108"/>
        <v>10</v>
      </c>
      <c r="E444" s="8" t="s">
        <v>30</v>
      </c>
      <c r="F444" s="8">
        <v>4</v>
      </c>
      <c r="G444">
        <v>14</v>
      </c>
      <c r="H444" s="2" t="s">
        <v>1</v>
      </c>
      <c r="I444" s="3">
        <v>4.3600000000000003</v>
      </c>
      <c r="J444" s="3">
        <v>181</v>
      </c>
      <c r="K444" s="3">
        <v>71.099999999999994</v>
      </c>
      <c r="M444" s="3">
        <v>2.67</v>
      </c>
      <c r="N444" s="3">
        <v>83.14</v>
      </c>
      <c r="O444" s="3">
        <v>9.4600000000000009</v>
      </c>
      <c r="P444" s="3">
        <v>1.7</v>
      </c>
      <c r="Q444" s="3">
        <v>0.93</v>
      </c>
      <c r="R444" s="3">
        <v>0.49</v>
      </c>
      <c r="S444" s="3">
        <v>4.26</v>
      </c>
      <c r="T444" s="3">
        <v>0.06</v>
      </c>
      <c r="U444" s="6">
        <f t="shared" si="119"/>
        <v>31.13857677902622</v>
      </c>
      <c r="W444" s="6">
        <f t="shared" si="120"/>
        <v>75.317348377997163</v>
      </c>
      <c r="X444" s="6">
        <f t="shared" si="121"/>
        <v>1340.9677419354839</v>
      </c>
      <c r="Y444" s="6">
        <f t="shared" si="122"/>
        <v>197.08333333333337</v>
      </c>
      <c r="Z444" s="6">
        <f t="shared" si="123"/>
        <v>84.999999999999986</v>
      </c>
      <c r="AA444" s="6">
        <f t="shared" si="124"/>
        <v>76.543209876543216</v>
      </c>
      <c r="AB444" s="6">
        <f t="shared" si="125"/>
        <v>21.304347826086957</v>
      </c>
      <c r="AC444" s="6">
        <f t="shared" si="126"/>
        <v>108.97927858787412</v>
      </c>
      <c r="AD444" s="6">
        <f t="shared" si="127"/>
        <v>3.333333333333333</v>
      </c>
      <c r="AE444" s="6">
        <f t="shared" si="128"/>
        <v>17.804234626072251</v>
      </c>
    </row>
    <row r="445" spans="1:31" x14ac:dyDescent="0.15">
      <c r="A445" s="38">
        <v>35774</v>
      </c>
      <c r="B445" s="8">
        <f t="shared" si="106"/>
        <v>1997</v>
      </c>
      <c r="C445" s="8">
        <f t="shared" si="107"/>
        <v>12</v>
      </c>
      <c r="D445" s="8">
        <f t="shared" si="108"/>
        <v>10</v>
      </c>
      <c r="E445" s="8" t="s">
        <v>31</v>
      </c>
      <c r="F445" s="8">
        <v>4</v>
      </c>
      <c r="G445">
        <v>15</v>
      </c>
      <c r="H445" s="2" t="s">
        <v>0</v>
      </c>
      <c r="I445" s="3">
        <v>5.21</v>
      </c>
      <c r="J445" s="3">
        <v>76.3</v>
      </c>
      <c r="K445" s="3">
        <v>7.5</v>
      </c>
      <c r="M445" s="3">
        <v>1.1399999999999999</v>
      </c>
      <c r="N445" s="3">
        <v>36.43</v>
      </c>
      <c r="O445" s="3">
        <v>2.8</v>
      </c>
      <c r="P445" s="3">
        <v>8.68</v>
      </c>
      <c r="Q445" s="3">
        <v>2.37</v>
      </c>
      <c r="R445" s="3">
        <v>1.1599999999999999</v>
      </c>
      <c r="S445" s="3">
        <v>0.47</v>
      </c>
      <c r="T445" s="3">
        <v>0.04</v>
      </c>
      <c r="U445" s="6">
        <f t="shared" si="119"/>
        <v>31.956140350877195</v>
      </c>
      <c r="W445" s="6">
        <f t="shared" si="120"/>
        <v>32.157968970380814</v>
      </c>
      <c r="X445" s="6">
        <f t="shared" si="121"/>
        <v>587.58064516129025</v>
      </c>
      <c r="Y445" s="6">
        <f t="shared" si="122"/>
        <v>58.333333333333329</v>
      </c>
      <c r="Z445" s="6">
        <f t="shared" si="123"/>
        <v>434</v>
      </c>
      <c r="AA445" s="6">
        <f t="shared" si="124"/>
        <v>195.06172839506172</v>
      </c>
      <c r="AB445" s="6">
        <f t="shared" si="125"/>
        <v>50.434782608695649</v>
      </c>
      <c r="AC445" s="6">
        <f t="shared" si="126"/>
        <v>12.023535431056535</v>
      </c>
      <c r="AD445" s="6">
        <f t="shared" si="127"/>
        <v>2.2222222222222223</v>
      </c>
      <c r="AE445" s="6">
        <f t="shared" si="128"/>
        <v>18.271696378041877</v>
      </c>
    </row>
    <row r="446" spans="1:31" x14ac:dyDescent="0.15">
      <c r="A446" s="38">
        <v>35774</v>
      </c>
      <c r="B446" s="8">
        <f t="shared" si="106"/>
        <v>1997</v>
      </c>
      <c r="C446" s="8">
        <f t="shared" si="107"/>
        <v>12</v>
      </c>
      <c r="D446" s="8">
        <f t="shared" si="108"/>
        <v>10</v>
      </c>
      <c r="E446" s="8" t="s">
        <v>31</v>
      </c>
      <c r="F446" s="8">
        <v>3</v>
      </c>
      <c r="G446">
        <v>12</v>
      </c>
      <c r="H446" s="2" t="s">
        <v>0</v>
      </c>
      <c r="I446" s="3">
        <v>4.9400000000000004</v>
      </c>
      <c r="J446" s="3">
        <v>84.8</v>
      </c>
      <c r="K446" s="3">
        <v>14.5</v>
      </c>
      <c r="M446" s="3">
        <v>1.1100000000000001</v>
      </c>
      <c r="N446" s="3">
        <v>39.49</v>
      </c>
      <c r="O446" s="3">
        <v>4.9800000000000004</v>
      </c>
      <c r="P446" s="3">
        <v>4.9400000000000004</v>
      </c>
      <c r="Q446" s="3">
        <v>2.19</v>
      </c>
      <c r="R446" s="3">
        <v>0.98</v>
      </c>
      <c r="S446" s="3">
        <v>1.01</v>
      </c>
      <c r="T446" s="3">
        <v>0.05</v>
      </c>
      <c r="U446" s="6">
        <f t="shared" si="119"/>
        <v>35.576576576576578</v>
      </c>
      <c r="W446" s="6">
        <f t="shared" si="120"/>
        <v>31.311706629055003</v>
      </c>
      <c r="X446" s="6">
        <f t="shared" si="121"/>
        <v>636.9354838709678</v>
      </c>
      <c r="Y446" s="6">
        <f t="shared" si="122"/>
        <v>103.75000000000001</v>
      </c>
      <c r="Z446" s="6">
        <f t="shared" si="123"/>
        <v>247.00000000000003</v>
      </c>
      <c r="AA446" s="6">
        <f t="shared" si="124"/>
        <v>180.24691358024691</v>
      </c>
      <c r="AB446" s="6">
        <f t="shared" si="125"/>
        <v>42.608695652173914</v>
      </c>
      <c r="AC446" s="6">
        <f t="shared" si="126"/>
        <v>25.837810181632129</v>
      </c>
      <c r="AD446" s="6">
        <f t="shared" si="127"/>
        <v>2.7777777777777777</v>
      </c>
      <c r="AE446" s="6">
        <f t="shared" si="128"/>
        <v>20.341768381284513</v>
      </c>
    </row>
    <row r="447" spans="1:31" x14ac:dyDescent="0.15">
      <c r="A447" s="38">
        <v>35774</v>
      </c>
      <c r="B447" s="8">
        <f t="shared" si="106"/>
        <v>1997</v>
      </c>
      <c r="C447" s="8">
        <f t="shared" si="107"/>
        <v>12</v>
      </c>
      <c r="D447" s="8">
        <f t="shared" si="108"/>
        <v>10</v>
      </c>
      <c r="E447" s="8" t="s">
        <v>32</v>
      </c>
      <c r="F447" s="8">
        <v>3</v>
      </c>
      <c r="G447">
        <v>11</v>
      </c>
      <c r="H447" s="2" t="s">
        <v>2</v>
      </c>
      <c r="I447" s="3">
        <v>5.04</v>
      </c>
      <c r="J447" s="3">
        <v>55.9</v>
      </c>
      <c r="K447" s="3">
        <v>8.6999999999999993</v>
      </c>
      <c r="M447" s="3">
        <v>0.54</v>
      </c>
      <c r="N447" s="3">
        <v>25.15</v>
      </c>
      <c r="O447" s="3">
        <v>3.42</v>
      </c>
      <c r="P447" s="3">
        <v>3.57</v>
      </c>
      <c r="Q447" s="3">
        <v>1.19</v>
      </c>
      <c r="R447" s="3">
        <v>0.59</v>
      </c>
      <c r="S447" s="3">
        <v>1.23</v>
      </c>
      <c r="T447" s="3">
        <v>0.06</v>
      </c>
      <c r="U447" s="6">
        <f t="shared" si="119"/>
        <v>46.574074074074069</v>
      </c>
      <c r="W447" s="6">
        <f t="shared" si="120"/>
        <v>15.232722143864597</v>
      </c>
      <c r="X447" s="6">
        <f t="shared" si="121"/>
        <v>405.64516129032256</v>
      </c>
      <c r="Y447" s="6">
        <f t="shared" si="122"/>
        <v>71.25</v>
      </c>
      <c r="Z447" s="6">
        <f t="shared" si="123"/>
        <v>178.5</v>
      </c>
      <c r="AA447" s="6">
        <f t="shared" si="124"/>
        <v>97.942386831275712</v>
      </c>
      <c r="AB447" s="6">
        <f t="shared" si="125"/>
        <v>25.652173913043477</v>
      </c>
      <c r="AC447" s="6">
        <f t="shared" si="126"/>
        <v>31.465848042977736</v>
      </c>
      <c r="AD447" s="6">
        <f t="shared" si="127"/>
        <v>3.333333333333333</v>
      </c>
      <c r="AE447" s="6">
        <f t="shared" si="128"/>
        <v>26.629853643966548</v>
      </c>
    </row>
    <row r="448" spans="1:31" x14ac:dyDescent="0.15">
      <c r="A448" s="38">
        <v>35774</v>
      </c>
      <c r="B448" s="8">
        <f t="shared" si="106"/>
        <v>1997</v>
      </c>
      <c r="C448" s="8">
        <f t="shared" si="107"/>
        <v>12</v>
      </c>
      <c r="D448" s="8">
        <f t="shared" si="108"/>
        <v>10</v>
      </c>
      <c r="E448" s="8" t="s">
        <v>31</v>
      </c>
      <c r="F448" s="8">
        <v>4</v>
      </c>
      <c r="G448">
        <v>15</v>
      </c>
      <c r="H448" s="2" t="s">
        <v>2</v>
      </c>
      <c r="I448" s="3">
        <v>4.51</v>
      </c>
      <c r="J448" s="3">
        <v>98.6</v>
      </c>
      <c r="K448" s="3">
        <v>33.200000000000003</v>
      </c>
      <c r="M448" s="3">
        <v>0.87</v>
      </c>
      <c r="N448" s="3">
        <v>45.91</v>
      </c>
      <c r="O448" s="3">
        <v>6.14</v>
      </c>
      <c r="P448" s="3">
        <v>2.83</v>
      </c>
      <c r="Q448" s="3">
        <v>1.0900000000000001</v>
      </c>
      <c r="R448" s="3">
        <v>0.7</v>
      </c>
      <c r="S448" s="3">
        <v>0.68</v>
      </c>
      <c r="T448" s="3">
        <v>0.04</v>
      </c>
      <c r="U448" s="6">
        <f t="shared" si="119"/>
        <v>52.770114942528735</v>
      </c>
      <c r="W448" s="6">
        <f t="shared" si="120"/>
        <v>24.541607898448518</v>
      </c>
      <c r="X448" s="6">
        <f t="shared" si="121"/>
        <v>740.48387096774195</v>
      </c>
      <c r="Y448" s="6">
        <f t="shared" si="122"/>
        <v>127.91666666666666</v>
      </c>
      <c r="Z448" s="6">
        <f t="shared" si="123"/>
        <v>141.50000000000003</v>
      </c>
      <c r="AA448" s="6">
        <f t="shared" si="124"/>
        <v>89.711934156378618</v>
      </c>
      <c r="AB448" s="6">
        <f t="shared" si="125"/>
        <v>30.434782608695649</v>
      </c>
      <c r="AC448" s="6">
        <f t="shared" si="126"/>
        <v>17.395753389613713</v>
      </c>
      <c r="AD448" s="6">
        <f t="shared" si="127"/>
        <v>2.2222222222222223</v>
      </c>
      <c r="AE448" s="6">
        <f t="shared" si="128"/>
        <v>30.17258991472006</v>
      </c>
    </row>
    <row r="449" spans="1:31" x14ac:dyDescent="0.15">
      <c r="A449" s="38">
        <v>35774</v>
      </c>
      <c r="B449" s="8">
        <f t="shared" si="106"/>
        <v>1997</v>
      </c>
      <c r="C449" s="8">
        <f t="shared" si="107"/>
        <v>12</v>
      </c>
      <c r="D449" s="8">
        <f t="shared" si="108"/>
        <v>10</v>
      </c>
      <c r="E449" s="8" t="s">
        <v>31</v>
      </c>
      <c r="F449" s="8">
        <v>4</v>
      </c>
      <c r="G449">
        <v>15</v>
      </c>
      <c r="H449" s="2" t="s">
        <v>1</v>
      </c>
      <c r="I449" s="3">
        <v>6.01</v>
      </c>
      <c r="J449" s="3">
        <v>119.4</v>
      </c>
      <c r="K449" s="3">
        <v>7.4</v>
      </c>
      <c r="M449" s="3">
        <v>0.73</v>
      </c>
      <c r="N449" s="3">
        <v>52.64</v>
      </c>
      <c r="O449" s="3">
        <v>7.78</v>
      </c>
      <c r="P449" s="3">
        <v>19.47</v>
      </c>
      <c r="Q449" s="3">
        <v>2.76</v>
      </c>
      <c r="R449" s="3">
        <v>0.69</v>
      </c>
      <c r="S449" s="3">
        <v>0.61</v>
      </c>
      <c r="T449" s="3">
        <v>0.09</v>
      </c>
      <c r="U449" s="6">
        <f t="shared" si="119"/>
        <v>72.109589041095887</v>
      </c>
      <c r="W449" s="6">
        <f t="shared" si="120"/>
        <v>20.592383638928066</v>
      </c>
      <c r="X449" s="6">
        <f t="shared" si="121"/>
        <v>849.0322580645161</v>
      </c>
      <c r="Y449" s="6">
        <f t="shared" si="122"/>
        <v>162.08333333333334</v>
      </c>
      <c r="Z449" s="6">
        <f t="shared" si="123"/>
        <v>973.49999999999989</v>
      </c>
      <c r="AA449" s="6">
        <f t="shared" si="124"/>
        <v>227.16049382716048</v>
      </c>
      <c r="AB449" s="6">
        <f t="shared" si="125"/>
        <v>30</v>
      </c>
      <c r="AC449" s="6">
        <f t="shared" si="126"/>
        <v>15.605014070094651</v>
      </c>
      <c r="AD449" s="6">
        <f t="shared" si="127"/>
        <v>5</v>
      </c>
      <c r="AE449" s="6">
        <f t="shared" si="128"/>
        <v>41.230402121078214</v>
      </c>
    </row>
    <row r="450" spans="1:31" x14ac:dyDescent="0.15">
      <c r="A450" s="38">
        <v>35774</v>
      </c>
      <c r="B450" s="8">
        <f t="shared" si="106"/>
        <v>1997</v>
      </c>
      <c r="C450" s="8">
        <f t="shared" si="107"/>
        <v>12</v>
      </c>
      <c r="D450" s="8">
        <f t="shared" si="108"/>
        <v>10</v>
      </c>
      <c r="E450" s="8" t="s">
        <v>29</v>
      </c>
      <c r="F450" s="8">
        <v>3</v>
      </c>
      <c r="G450">
        <v>10</v>
      </c>
      <c r="H450" s="2" t="s">
        <v>2</v>
      </c>
      <c r="I450" s="3">
        <v>4.58</v>
      </c>
      <c r="J450" s="3">
        <v>265</v>
      </c>
      <c r="M450" s="3">
        <v>1.47</v>
      </c>
      <c r="N450" s="3">
        <v>132.19</v>
      </c>
      <c r="O450" s="3">
        <v>4.3499999999999996</v>
      </c>
      <c r="P450" s="3">
        <v>14.85</v>
      </c>
      <c r="Q450" s="3">
        <v>4.84</v>
      </c>
      <c r="R450" s="3">
        <v>0.73</v>
      </c>
      <c r="S450" s="3">
        <v>1.96</v>
      </c>
      <c r="T450" s="3">
        <v>0.05</v>
      </c>
      <c r="U450" s="6">
        <f t="shared" si="119"/>
        <v>89.925170068027214</v>
      </c>
      <c r="W450" s="6">
        <f t="shared" si="120"/>
        <v>41.46685472496474</v>
      </c>
      <c r="X450" s="6">
        <f t="shared" si="121"/>
        <v>2132.0967741935483</v>
      </c>
      <c r="Y450" s="6">
        <f t="shared" si="122"/>
        <v>90.625</v>
      </c>
      <c r="Z450" s="6">
        <f t="shared" si="123"/>
        <v>742.49999999999989</v>
      </c>
      <c r="AA450" s="6">
        <f t="shared" si="124"/>
        <v>398.35390946502054</v>
      </c>
      <c r="AB450" s="6">
        <f t="shared" si="125"/>
        <v>31.739130434782609</v>
      </c>
      <c r="AC450" s="6">
        <f t="shared" si="126"/>
        <v>50.140700946533634</v>
      </c>
      <c r="AD450" s="6">
        <f t="shared" si="127"/>
        <v>2.7777777777777777</v>
      </c>
      <c r="AE450" s="6">
        <f t="shared" si="128"/>
        <v>51.416891595347813</v>
      </c>
    </row>
    <row r="451" spans="1:31" x14ac:dyDescent="0.15">
      <c r="A451" s="38">
        <v>35774</v>
      </c>
      <c r="B451" s="8">
        <f t="shared" si="106"/>
        <v>1997</v>
      </c>
      <c r="C451" s="8">
        <f t="shared" si="107"/>
        <v>12</v>
      </c>
      <c r="D451" s="8">
        <f t="shared" si="108"/>
        <v>10</v>
      </c>
      <c r="E451" s="8" t="s">
        <v>30</v>
      </c>
      <c r="F451" s="8">
        <v>3</v>
      </c>
      <c r="G451">
        <v>9</v>
      </c>
      <c r="H451" s="2" t="s">
        <v>1</v>
      </c>
      <c r="I451" s="3">
        <v>5.28</v>
      </c>
      <c r="J451" s="3">
        <v>262</v>
      </c>
      <c r="K451" s="3">
        <v>7.9</v>
      </c>
    </row>
    <row r="452" spans="1:31" x14ac:dyDescent="0.15">
      <c r="A452" s="38">
        <v>35774</v>
      </c>
      <c r="B452" s="8">
        <f t="shared" si="106"/>
        <v>1997</v>
      </c>
      <c r="C452" s="8">
        <f t="shared" si="107"/>
        <v>12</v>
      </c>
      <c r="D452" s="8">
        <f t="shared" si="108"/>
        <v>10</v>
      </c>
      <c r="E452" s="8" t="s">
        <v>29</v>
      </c>
      <c r="F452" s="8">
        <v>3</v>
      </c>
      <c r="G452">
        <v>10</v>
      </c>
      <c r="H452" s="2" t="s">
        <v>0</v>
      </c>
      <c r="I452" s="3">
        <v>5.52</v>
      </c>
      <c r="J452" s="3">
        <v>198</v>
      </c>
    </row>
    <row r="453" spans="1:31" x14ac:dyDescent="0.15">
      <c r="A453" s="38">
        <v>35774</v>
      </c>
      <c r="B453" s="8">
        <f t="shared" si="106"/>
        <v>1997</v>
      </c>
      <c r="C453" s="8">
        <f t="shared" si="107"/>
        <v>12</v>
      </c>
      <c r="D453" s="8">
        <f t="shared" si="108"/>
        <v>10</v>
      </c>
      <c r="E453" s="8" t="s">
        <v>29</v>
      </c>
      <c r="F453" s="8">
        <v>3</v>
      </c>
      <c r="G453">
        <v>10</v>
      </c>
      <c r="H453" s="2" t="s">
        <v>1</v>
      </c>
      <c r="I453" s="3">
        <v>4.9800000000000004</v>
      </c>
      <c r="J453" s="3">
        <v>77.2</v>
      </c>
      <c r="K453" s="3">
        <v>10.4</v>
      </c>
    </row>
    <row r="454" spans="1:31" x14ac:dyDescent="0.15">
      <c r="A454" s="38">
        <v>35774</v>
      </c>
      <c r="B454" s="8">
        <f t="shared" si="106"/>
        <v>1997</v>
      </c>
      <c r="C454" s="8">
        <f t="shared" si="107"/>
        <v>12</v>
      </c>
      <c r="D454" s="8">
        <f t="shared" si="108"/>
        <v>10</v>
      </c>
      <c r="E454" s="8" t="s">
        <v>29</v>
      </c>
      <c r="F454" s="8">
        <v>4</v>
      </c>
      <c r="G454">
        <v>13</v>
      </c>
      <c r="H454" s="2" t="s">
        <v>0</v>
      </c>
      <c r="I454" s="3">
        <v>4.2300000000000004</v>
      </c>
      <c r="J454" s="3">
        <v>275</v>
      </c>
    </row>
    <row r="455" spans="1:31" x14ac:dyDescent="0.15">
      <c r="A455" s="38">
        <v>35774</v>
      </c>
      <c r="B455" s="8">
        <f t="shared" si="106"/>
        <v>1997</v>
      </c>
      <c r="C455" s="8">
        <f t="shared" si="107"/>
        <v>12</v>
      </c>
      <c r="D455" s="8">
        <f t="shared" si="108"/>
        <v>10</v>
      </c>
      <c r="E455" s="8" t="s">
        <v>32</v>
      </c>
      <c r="F455" s="8">
        <v>4</v>
      </c>
      <c r="G455">
        <v>16</v>
      </c>
      <c r="H455" s="2" t="s">
        <v>2</v>
      </c>
      <c r="I455" s="3">
        <v>5.44</v>
      </c>
      <c r="J455" s="3">
        <v>31.8</v>
      </c>
      <c r="K455" s="3">
        <v>5.9</v>
      </c>
    </row>
    <row r="456" spans="1:31" x14ac:dyDescent="0.15">
      <c r="A456" s="38">
        <v>35821</v>
      </c>
      <c r="B456" s="8">
        <f t="shared" si="106"/>
        <v>1998</v>
      </c>
      <c r="C456" s="8">
        <f t="shared" si="107"/>
        <v>1</v>
      </c>
      <c r="D456" s="8">
        <f t="shared" si="108"/>
        <v>26</v>
      </c>
      <c r="E456" s="8" t="s">
        <v>32</v>
      </c>
      <c r="F456" s="8">
        <v>2</v>
      </c>
      <c r="G456">
        <v>8</v>
      </c>
      <c r="H456" s="2" t="s">
        <v>2</v>
      </c>
      <c r="I456" s="3">
        <v>5.28</v>
      </c>
      <c r="J456" s="3">
        <v>33.1</v>
      </c>
      <c r="K456" s="3">
        <v>9</v>
      </c>
      <c r="M456" s="3">
        <v>0.47</v>
      </c>
      <c r="N456" s="11">
        <v>0</v>
      </c>
      <c r="O456" s="3">
        <v>11.74</v>
      </c>
      <c r="P456" s="3">
        <v>2.52</v>
      </c>
      <c r="Q456" s="3">
        <v>0.44</v>
      </c>
      <c r="R456" s="3">
        <v>0.41</v>
      </c>
      <c r="S456" s="3">
        <v>0.13</v>
      </c>
      <c r="T456" s="3">
        <v>0</v>
      </c>
      <c r="U456" s="6">
        <f t="shared" ref="U456:U470" si="129">(N456/M456)</f>
        <v>0</v>
      </c>
      <c r="W456" s="6">
        <f t="shared" ref="W456:W470" si="130">(M456/35.45)*1000</f>
        <v>13.258110014104371</v>
      </c>
      <c r="X456" s="6">
        <f t="shared" ref="X456:X470" si="131">(N456/62)*1000</f>
        <v>0</v>
      </c>
      <c r="Y456" s="6">
        <f t="shared" ref="Y456:Y470" si="132">(O456/96)*1000*2</f>
        <v>244.58333333333334</v>
      </c>
      <c r="Z456" s="6">
        <f t="shared" ref="Z456:Z470" si="133">(P456/40)*1000*2</f>
        <v>126</v>
      </c>
      <c r="AA456" s="6">
        <f t="shared" ref="AA456:AA470" si="134">(Q456/24.3)*1000*2</f>
        <v>36.21399176954732</v>
      </c>
      <c r="AB456" s="6">
        <f t="shared" ref="AB456:AB470" si="135">(R456/23)*1000</f>
        <v>17.826086956521738</v>
      </c>
      <c r="AC456" s="6">
        <f t="shared" ref="AC456:AC470" si="136">(S456/39.09)*1000</f>
        <v>3.3256587362496801</v>
      </c>
      <c r="AD456" s="6">
        <f t="shared" ref="AD456:AD470" si="137">(T456/18)*1000</f>
        <v>0</v>
      </c>
      <c r="AE456" s="6">
        <f t="shared" ref="AE456:AE470" si="138">(X456/W456)</f>
        <v>0</v>
      </c>
    </row>
    <row r="457" spans="1:31" x14ac:dyDescent="0.15">
      <c r="A457" s="38">
        <v>35821</v>
      </c>
      <c r="B457" s="8">
        <f t="shared" si="106"/>
        <v>1998</v>
      </c>
      <c r="C457" s="8">
        <f t="shared" si="107"/>
        <v>1</v>
      </c>
      <c r="D457" s="8">
        <f t="shared" si="108"/>
        <v>26</v>
      </c>
      <c r="E457" s="8" t="s">
        <v>32</v>
      </c>
      <c r="F457" s="8">
        <v>3</v>
      </c>
      <c r="G457">
        <v>11</v>
      </c>
      <c r="H457" s="2" t="s">
        <v>1</v>
      </c>
      <c r="I457" s="3">
        <v>5.44</v>
      </c>
      <c r="J457" s="3">
        <v>34.200000000000003</v>
      </c>
      <c r="K457" s="3">
        <v>7.9</v>
      </c>
      <c r="M457" s="3">
        <v>0.49</v>
      </c>
      <c r="N457" s="11">
        <v>0</v>
      </c>
      <c r="O457" s="3">
        <v>12.16</v>
      </c>
      <c r="P457" s="3">
        <v>1.1200000000000001</v>
      </c>
      <c r="Q457" s="3">
        <v>0.94</v>
      </c>
      <c r="R457" s="3">
        <v>0.61</v>
      </c>
      <c r="S457" s="3">
        <v>1.32</v>
      </c>
      <c r="T457" s="3">
        <v>0.04</v>
      </c>
      <c r="U457" s="6">
        <f t="shared" si="129"/>
        <v>0</v>
      </c>
      <c r="W457" s="6">
        <f t="shared" si="130"/>
        <v>13.822284908321578</v>
      </c>
      <c r="X457" s="6">
        <f t="shared" si="131"/>
        <v>0</v>
      </c>
      <c r="Y457" s="6">
        <f t="shared" si="132"/>
        <v>253.33333333333334</v>
      </c>
      <c r="Z457" s="6">
        <f t="shared" si="133"/>
        <v>56.000000000000007</v>
      </c>
      <c r="AA457" s="6">
        <f t="shared" si="134"/>
        <v>77.36625514403292</v>
      </c>
      <c r="AB457" s="6">
        <f t="shared" si="135"/>
        <v>26.521739130434785</v>
      </c>
      <c r="AC457" s="6">
        <f t="shared" si="136"/>
        <v>33.768227168073679</v>
      </c>
      <c r="AD457" s="6">
        <f t="shared" si="137"/>
        <v>2.2222222222222223</v>
      </c>
      <c r="AE457" s="6">
        <f t="shared" si="138"/>
        <v>0</v>
      </c>
    </row>
    <row r="458" spans="1:31" x14ac:dyDescent="0.15">
      <c r="A458" s="38">
        <v>35821</v>
      </c>
      <c r="B458" s="8">
        <f t="shared" ref="B458:B521" si="139">YEAR(A458)</f>
        <v>1998</v>
      </c>
      <c r="C458" s="8">
        <f t="shared" ref="C458:C521" si="140">MONTH(A458)</f>
        <v>1</v>
      </c>
      <c r="D458" s="8">
        <f t="shared" ref="D458:D521" si="141">DAY(A458)</f>
        <v>26</v>
      </c>
      <c r="E458" s="8" t="s">
        <v>31</v>
      </c>
      <c r="F458" s="8">
        <v>3</v>
      </c>
      <c r="G458">
        <v>12</v>
      </c>
      <c r="H458" s="2" t="s">
        <v>1</v>
      </c>
      <c r="I458" s="3">
        <v>5.12</v>
      </c>
      <c r="J458" s="3">
        <v>32.700000000000003</v>
      </c>
      <c r="K458" s="3">
        <v>9.3000000000000007</v>
      </c>
      <c r="M458" s="3">
        <v>0.82</v>
      </c>
      <c r="N458" s="3">
        <v>1.77</v>
      </c>
      <c r="O458" s="3">
        <v>9.44</v>
      </c>
      <c r="P458" s="3">
        <v>1.24</v>
      </c>
      <c r="Q458" s="3">
        <v>0.41</v>
      </c>
      <c r="R458" s="3">
        <v>0.78</v>
      </c>
      <c r="S458" s="3">
        <v>0.89</v>
      </c>
      <c r="T458" s="3">
        <v>0.01</v>
      </c>
      <c r="U458" s="6">
        <f t="shared" si="129"/>
        <v>2.1585365853658538</v>
      </c>
      <c r="W458" s="6">
        <f t="shared" si="130"/>
        <v>23.131170662905497</v>
      </c>
      <c r="X458" s="6">
        <f t="shared" si="131"/>
        <v>28.548387096774196</v>
      </c>
      <c r="Y458" s="6">
        <f t="shared" si="132"/>
        <v>196.66666666666666</v>
      </c>
      <c r="Z458" s="6">
        <f t="shared" si="133"/>
        <v>62</v>
      </c>
      <c r="AA458" s="6">
        <f t="shared" si="134"/>
        <v>33.744855967078188</v>
      </c>
      <c r="AB458" s="6">
        <f t="shared" si="135"/>
        <v>33.913043478260875</v>
      </c>
      <c r="AC458" s="6">
        <f t="shared" si="136"/>
        <v>22.767971348170885</v>
      </c>
      <c r="AD458" s="6">
        <f t="shared" si="137"/>
        <v>0.55555555555555558</v>
      </c>
      <c r="AE458" s="6">
        <f t="shared" si="138"/>
        <v>1.2341955153422506</v>
      </c>
    </row>
    <row r="459" spans="1:31" x14ac:dyDescent="0.15">
      <c r="A459" s="38">
        <v>35821</v>
      </c>
      <c r="B459" s="8">
        <f t="shared" si="139"/>
        <v>1998</v>
      </c>
      <c r="C459" s="8">
        <f t="shared" si="140"/>
        <v>1</v>
      </c>
      <c r="D459" s="8">
        <f t="shared" si="141"/>
        <v>26</v>
      </c>
      <c r="E459" s="8" t="s">
        <v>32</v>
      </c>
      <c r="F459" s="8">
        <v>1</v>
      </c>
      <c r="G459">
        <v>4</v>
      </c>
      <c r="H459" s="2" t="s">
        <v>2</v>
      </c>
      <c r="I459" s="3">
        <v>5.99</v>
      </c>
      <c r="J459" s="3">
        <v>36.799999999999997</v>
      </c>
      <c r="K459" s="3">
        <v>6.2</v>
      </c>
      <c r="M459" s="3">
        <v>0.65</v>
      </c>
      <c r="N459" s="3">
        <v>1.68</v>
      </c>
      <c r="O459" s="3">
        <v>12.67</v>
      </c>
      <c r="P459" s="3">
        <v>3.01</v>
      </c>
      <c r="Q459" s="3">
        <v>0.87</v>
      </c>
      <c r="R459" s="3">
        <v>0.27</v>
      </c>
      <c r="S459" s="3">
        <v>0.18</v>
      </c>
      <c r="T459" s="3">
        <v>0</v>
      </c>
      <c r="U459" s="6">
        <f t="shared" si="129"/>
        <v>2.5846153846153843</v>
      </c>
      <c r="W459" s="6">
        <f t="shared" si="130"/>
        <v>18.335684062059237</v>
      </c>
      <c r="X459" s="6">
        <f t="shared" si="131"/>
        <v>27.096774193548388</v>
      </c>
      <c r="Y459" s="6">
        <f t="shared" si="132"/>
        <v>263.95833333333337</v>
      </c>
      <c r="Z459" s="6">
        <f t="shared" si="133"/>
        <v>150.5</v>
      </c>
      <c r="AA459" s="6">
        <f t="shared" si="134"/>
        <v>71.604938271604937</v>
      </c>
      <c r="AB459" s="6">
        <f t="shared" si="135"/>
        <v>11.739130434782609</v>
      </c>
      <c r="AC459" s="6">
        <f t="shared" si="136"/>
        <v>4.604758250191864</v>
      </c>
      <c r="AD459" s="6">
        <f t="shared" si="137"/>
        <v>0</v>
      </c>
      <c r="AE459" s="6">
        <f t="shared" si="138"/>
        <v>1.4778163771712161</v>
      </c>
    </row>
    <row r="460" spans="1:31" x14ac:dyDescent="0.15">
      <c r="A460" s="38">
        <v>35821</v>
      </c>
      <c r="B460" s="8">
        <f t="shared" si="139"/>
        <v>1998</v>
      </c>
      <c r="C460" s="8">
        <f t="shared" si="140"/>
        <v>1</v>
      </c>
      <c r="D460" s="8">
        <f t="shared" si="141"/>
        <v>26</v>
      </c>
      <c r="E460" s="8" t="s">
        <v>32</v>
      </c>
      <c r="F460" s="8">
        <v>4</v>
      </c>
      <c r="G460">
        <v>16</v>
      </c>
      <c r="H460" s="2" t="s">
        <v>0</v>
      </c>
      <c r="I460" s="3">
        <v>6.64</v>
      </c>
      <c r="J460" s="3">
        <v>50.2</v>
      </c>
      <c r="K460" s="3">
        <v>4</v>
      </c>
      <c r="M460" s="3">
        <v>1.03</v>
      </c>
      <c r="N460" s="3">
        <v>5.14</v>
      </c>
      <c r="O460" s="3">
        <v>9.67</v>
      </c>
      <c r="P460" s="3">
        <v>3.93</v>
      </c>
      <c r="Q460" s="3">
        <v>1.1299999999999999</v>
      </c>
      <c r="R460" s="3">
        <v>0.64</v>
      </c>
      <c r="S460" s="3">
        <v>0.7</v>
      </c>
      <c r="T460" s="3">
        <v>0.03</v>
      </c>
      <c r="U460" s="6">
        <f t="shared" si="129"/>
        <v>4.9902912621359219</v>
      </c>
      <c r="W460" s="6">
        <f t="shared" si="130"/>
        <v>29.055007052186177</v>
      </c>
      <c r="X460" s="6">
        <f t="shared" si="131"/>
        <v>82.903225806451616</v>
      </c>
      <c r="Y460" s="6">
        <f t="shared" si="132"/>
        <v>201.45833333333331</v>
      </c>
      <c r="Z460" s="6">
        <f t="shared" si="133"/>
        <v>196.5</v>
      </c>
      <c r="AA460" s="6">
        <f t="shared" si="134"/>
        <v>93.004115226337433</v>
      </c>
      <c r="AB460" s="6">
        <f t="shared" si="135"/>
        <v>27.826086956521742</v>
      </c>
      <c r="AC460" s="6">
        <f t="shared" si="136"/>
        <v>17.907393195190583</v>
      </c>
      <c r="AD460" s="6">
        <f t="shared" si="137"/>
        <v>1.6666666666666665</v>
      </c>
      <c r="AE460" s="6">
        <f t="shared" si="138"/>
        <v>2.8533197619793298</v>
      </c>
    </row>
    <row r="461" spans="1:31" x14ac:dyDescent="0.15">
      <c r="A461" s="38">
        <v>35821</v>
      </c>
      <c r="B461" s="8">
        <f t="shared" si="139"/>
        <v>1998</v>
      </c>
      <c r="C461" s="8">
        <f t="shared" si="140"/>
        <v>1</v>
      </c>
      <c r="D461" s="8">
        <f t="shared" si="141"/>
        <v>26</v>
      </c>
      <c r="E461" s="8" t="s">
        <v>32</v>
      </c>
      <c r="F461" s="8">
        <v>1</v>
      </c>
      <c r="G461">
        <v>4</v>
      </c>
      <c r="H461" s="2" t="s">
        <v>0</v>
      </c>
      <c r="I461" s="3">
        <v>6.05</v>
      </c>
      <c r="J461" s="3">
        <v>59.4</v>
      </c>
      <c r="K461" s="3">
        <v>7.8</v>
      </c>
      <c r="M461" s="3">
        <v>1.26</v>
      </c>
      <c r="N461" s="3">
        <v>12.44</v>
      </c>
      <c r="O461" s="3">
        <v>10.18</v>
      </c>
      <c r="P461" s="3">
        <v>5.46</v>
      </c>
      <c r="Q461" s="3">
        <v>1.07</v>
      </c>
      <c r="R461" s="3">
        <v>0.28999999999999998</v>
      </c>
      <c r="S461" s="3">
        <v>1.51</v>
      </c>
      <c r="T461" s="3">
        <v>0</v>
      </c>
      <c r="U461" s="6">
        <f t="shared" si="129"/>
        <v>9.8730158730158717</v>
      </c>
      <c r="W461" s="6">
        <f t="shared" si="130"/>
        <v>35.54301833568406</v>
      </c>
      <c r="X461" s="6">
        <f t="shared" si="131"/>
        <v>200.64516129032256</v>
      </c>
      <c r="Y461" s="6">
        <f t="shared" si="132"/>
        <v>212.08333333333331</v>
      </c>
      <c r="Z461" s="6">
        <f t="shared" si="133"/>
        <v>273</v>
      </c>
      <c r="AA461" s="6">
        <f t="shared" si="134"/>
        <v>88.065843621399168</v>
      </c>
      <c r="AB461" s="6">
        <f t="shared" si="135"/>
        <v>12.608695652173912</v>
      </c>
      <c r="AC461" s="6">
        <f t="shared" si="136"/>
        <v>38.628805321053974</v>
      </c>
      <c r="AD461" s="6">
        <f t="shared" si="137"/>
        <v>0</v>
      </c>
      <c r="AE461" s="6">
        <f t="shared" si="138"/>
        <v>5.6451356886840758</v>
      </c>
    </row>
    <row r="462" spans="1:31" x14ac:dyDescent="0.15">
      <c r="A462" s="38">
        <v>35821</v>
      </c>
      <c r="B462" s="8">
        <f t="shared" si="139"/>
        <v>1998</v>
      </c>
      <c r="C462" s="8">
        <f t="shared" si="140"/>
        <v>1</v>
      </c>
      <c r="D462" s="8">
        <f t="shared" si="141"/>
        <v>26</v>
      </c>
      <c r="E462" s="8" t="s">
        <v>32</v>
      </c>
      <c r="F462" s="8">
        <v>4</v>
      </c>
      <c r="G462">
        <v>16</v>
      </c>
      <c r="H462" s="2" t="s">
        <v>1</v>
      </c>
      <c r="I462" s="3">
        <v>5.63</v>
      </c>
      <c r="J462" s="3">
        <v>44.4</v>
      </c>
      <c r="K462" s="3">
        <v>3.8</v>
      </c>
      <c r="M462" s="3">
        <v>0.9</v>
      </c>
      <c r="N462" s="3">
        <v>11.42</v>
      </c>
      <c r="O462" s="3">
        <v>6.62</v>
      </c>
      <c r="P462" s="3">
        <v>3.01</v>
      </c>
      <c r="Q462" s="3">
        <v>1.05</v>
      </c>
      <c r="R462" s="3">
        <v>0.35</v>
      </c>
      <c r="S462" s="3">
        <v>1.2</v>
      </c>
      <c r="T462" s="3">
        <v>0</v>
      </c>
      <c r="U462" s="6">
        <f t="shared" si="129"/>
        <v>12.688888888888888</v>
      </c>
      <c r="W462" s="6">
        <f t="shared" si="130"/>
        <v>25.38787023977433</v>
      </c>
      <c r="X462" s="6">
        <f t="shared" si="131"/>
        <v>184.1935483870968</v>
      </c>
      <c r="Y462" s="6">
        <f t="shared" si="132"/>
        <v>137.91666666666666</v>
      </c>
      <c r="Z462" s="6">
        <f t="shared" si="133"/>
        <v>150.5</v>
      </c>
      <c r="AA462" s="6">
        <f t="shared" si="134"/>
        <v>86.419753086419746</v>
      </c>
      <c r="AB462" s="6">
        <f t="shared" si="135"/>
        <v>15.217391304347824</v>
      </c>
      <c r="AC462" s="6">
        <f t="shared" si="136"/>
        <v>30.698388334612428</v>
      </c>
      <c r="AD462" s="6">
        <f t="shared" si="137"/>
        <v>0</v>
      </c>
      <c r="AE462" s="6">
        <f t="shared" si="138"/>
        <v>7.2551792114695353</v>
      </c>
    </row>
    <row r="463" spans="1:31" x14ac:dyDescent="0.15">
      <c r="A463" s="38">
        <v>35821</v>
      </c>
      <c r="B463" s="8">
        <f t="shared" si="139"/>
        <v>1998</v>
      </c>
      <c r="C463" s="8">
        <f t="shared" si="140"/>
        <v>1</v>
      </c>
      <c r="D463" s="8">
        <f t="shared" si="141"/>
        <v>26</v>
      </c>
      <c r="E463" s="8" t="s">
        <v>31</v>
      </c>
      <c r="F463" s="8">
        <v>3</v>
      </c>
      <c r="G463">
        <v>12</v>
      </c>
      <c r="H463" s="2" t="s">
        <v>2</v>
      </c>
      <c r="I463" s="3">
        <v>4.78</v>
      </c>
      <c r="J463" s="3">
        <v>63.5</v>
      </c>
      <c r="K463" s="3">
        <v>12.4</v>
      </c>
      <c r="M463" s="3">
        <v>1.31</v>
      </c>
      <c r="N463" s="3">
        <v>24.53</v>
      </c>
      <c r="O463" s="3">
        <v>4.54</v>
      </c>
      <c r="P463" s="3">
        <v>2.88</v>
      </c>
      <c r="Q463" s="3">
        <v>0.99</v>
      </c>
      <c r="R463" s="3">
        <v>0.56000000000000005</v>
      </c>
      <c r="S463" s="3">
        <v>1.02</v>
      </c>
      <c r="T463" s="3">
        <v>0</v>
      </c>
      <c r="U463" s="6">
        <f t="shared" si="129"/>
        <v>18.725190839694658</v>
      </c>
      <c r="W463" s="6">
        <f t="shared" si="130"/>
        <v>36.953455571227074</v>
      </c>
      <c r="X463" s="6">
        <f t="shared" si="131"/>
        <v>395.64516129032262</v>
      </c>
      <c r="Y463" s="6">
        <f t="shared" si="132"/>
        <v>94.583333333333343</v>
      </c>
      <c r="Z463" s="6">
        <f t="shared" si="133"/>
        <v>144</v>
      </c>
      <c r="AA463" s="6">
        <f t="shared" si="134"/>
        <v>81.481481481481481</v>
      </c>
      <c r="AB463" s="6">
        <f t="shared" si="135"/>
        <v>24.347826086956523</v>
      </c>
      <c r="AC463" s="6">
        <f t="shared" si="136"/>
        <v>26.093630084420568</v>
      </c>
      <c r="AD463" s="6">
        <f t="shared" si="137"/>
        <v>0</v>
      </c>
      <c r="AE463" s="6">
        <f t="shared" si="138"/>
        <v>10.706580891406061</v>
      </c>
    </row>
    <row r="464" spans="1:31" x14ac:dyDescent="0.15">
      <c r="A464" s="38">
        <v>35821</v>
      </c>
      <c r="B464" s="8">
        <f t="shared" si="139"/>
        <v>1998</v>
      </c>
      <c r="C464" s="8">
        <f t="shared" si="140"/>
        <v>1</v>
      </c>
      <c r="D464" s="8">
        <f t="shared" si="141"/>
        <v>26</v>
      </c>
      <c r="E464" s="8" t="s">
        <v>32</v>
      </c>
      <c r="F464" s="8">
        <v>3</v>
      </c>
      <c r="G464">
        <v>11</v>
      </c>
      <c r="H464" s="2" t="s">
        <v>0</v>
      </c>
      <c r="I464" s="3">
        <v>4.87</v>
      </c>
      <c r="J464" s="3">
        <v>44.4</v>
      </c>
      <c r="K464" s="3">
        <v>11.9</v>
      </c>
      <c r="M464" s="3">
        <v>0.45</v>
      </c>
      <c r="N464" s="3">
        <v>11.42</v>
      </c>
      <c r="O464" s="3">
        <v>7.91</v>
      </c>
      <c r="P464" s="3">
        <v>1.73</v>
      </c>
      <c r="Q464" s="3">
        <v>0.72</v>
      </c>
      <c r="R464" s="3">
        <v>0.25</v>
      </c>
      <c r="S464" s="3">
        <v>0.57999999999999996</v>
      </c>
      <c r="T464" s="3">
        <v>0.03</v>
      </c>
      <c r="U464" s="6">
        <f t="shared" si="129"/>
        <v>25.377777777777776</v>
      </c>
      <c r="W464" s="6">
        <f t="shared" si="130"/>
        <v>12.693935119887165</v>
      </c>
      <c r="X464" s="6">
        <f t="shared" si="131"/>
        <v>184.1935483870968</v>
      </c>
      <c r="Y464" s="6">
        <f t="shared" si="132"/>
        <v>164.79166666666666</v>
      </c>
      <c r="Z464" s="6">
        <f t="shared" si="133"/>
        <v>86.5</v>
      </c>
      <c r="AA464" s="6">
        <f t="shared" si="134"/>
        <v>59.259259259259252</v>
      </c>
      <c r="AB464" s="6">
        <f t="shared" si="135"/>
        <v>10.869565217391305</v>
      </c>
      <c r="AC464" s="6">
        <f t="shared" si="136"/>
        <v>14.837554361729341</v>
      </c>
      <c r="AD464" s="6">
        <f t="shared" si="137"/>
        <v>1.6666666666666665</v>
      </c>
      <c r="AE464" s="6">
        <f t="shared" si="138"/>
        <v>14.510358422939071</v>
      </c>
    </row>
    <row r="465" spans="1:31" x14ac:dyDescent="0.15">
      <c r="A465" s="38">
        <v>35821</v>
      </c>
      <c r="B465" s="8">
        <f t="shared" si="139"/>
        <v>1998</v>
      </c>
      <c r="C465" s="8">
        <f t="shared" si="140"/>
        <v>1</v>
      </c>
      <c r="D465" s="8">
        <f t="shared" si="141"/>
        <v>26</v>
      </c>
      <c r="E465" s="8" t="s">
        <v>30</v>
      </c>
      <c r="F465" s="8">
        <v>4</v>
      </c>
      <c r="G465">
        <v>14</v>
      </c>
      <c r="H465" s="2" t="s">
        <v>0</v>
      </c>
      <c r="I465" s="3">
        <v>5.9</v>
      </c>
      <c r="J465" s="3">
        <v>146</v>
      </c>
      <c r="K465" s="3">
        <v>8.6999999999999993</v>
      </c>
      <c r="M465" s="3">
        <v>1.89</v>
      </c>
      <c r="N465" s="3">
        <v>61</v>
      </c>
      <c r="O465" s="3">
        <v>1.99</v>
      </c>
      <c r="P465" s="3">
        <v>3.45</v>
      </c>
      <c r="Q465" s="3">
        <v>1.72</v>
      </c>
      <c r="R465" s="3">
        <v>0.93</v>
      </c>
      <c r="S465" s="3">
        <v>0.93</v>
      </c>
      <c r="T465" s="3">
        <v>0.18</v>
      </c>
      <c r="U465" s="6">
        <f t="shared" si="129"/>
        <v>32.275132275132279</v>
      </c>
      <c r="W465" s="6">
        <f t="shared" si="130"/>
        <v>53.314527503526087</v>
      </c>
      <c r="X465" s="6">
        <f t="shared" si="131"/>
        <v>983.87096774193549</v>
      </c>
      <c r="Y465" s="6">
        <f t="shared" si="132"/>
        <v>41.458333333333336</v>
      </c>
      <c r="Z465" s="6">
        <f t="shared" si="133"/>
        <v>172.50000000000003</v>
      </c>
      <c r="AA465" s="6">
        <f t="shared" si="134"/>
        <v>141.56378600823044</v>
      </c>
      <c r="AB465" s="6">
        <f t="shared" si="135"/>
        <v>40.434782608695649</v>
      </c>
      <c r="AC465" s="6">
        <f t="shared" si="136"/>
        <v>23.791250959324632</v>
      </c>
      <c r="AD465" s="6">
        <f t="shared" si="137"/>
        <v>10</v>
      </c>
      <c r="AE465" s="6">
        <f t="shared" si="138"/>
        <v>18.45408772828128</v>
      </c>
    </row>
    <row r="466" spans="1:31" x14ac:dyDescent="0.15">
      <c r="A466" s="38">
        <v>35821</v>
      </c>
      <c r="B466" s="8">
        <f t="shared" si="139"/>
        <v>1998</v>
      </c>
      <c r="C466" s="8">
        <f t="shared" si="140"/>
        <v>1</v>
      </c>
      <c r="D466" s="8">
        <f t="shared" si="141"/>
        <v>26</v>
      </c>
      <c r="E466" s="8" t="s">
        <v>31</v>
      </c>
      <c r="F466" s="8">
        <v>4</v>
      </c>
      <c r="G466">
        <v>15</v>
      </c>
      <c r="H466" s="2" t="s">
        <v>2</v>
      </c>
      <c r="I466" s="3">
        <v>4.72</v>
      </c>
      <c r="J466" s="3">
        <v>86.3</v>
      </c>
      <c r="K466" s="3">
        <v>22.6</v>
      </c>
      <c r="M466" s="3">
        <v>0.75</v>
      </c>
      <c r="N466" s="3">
        <v>37.1</v>
      </c>
      <c r="O466" s="3">
        <v>6.94</v>
      </c>
      <c r="P466" s="3">
        <v>2.42</v>
      </c>
      <c r="Q466" s="3">
        <v>0.86</v>
      </c>
      <c r="R466" s="3">
        <v>0.48</v>
      </c>
      <c r="S466" s="3">
        <v>0.61</v>
      </c>
      <c r="T466" s="3">
        <v>0.01</v>
      </c>
      <c r="U466" s="6">
        <f t="shared" si="129"/>
        <v>49.466666666666669</v>
      </c>
      <c r="W466" s="6">
        <f t="shared" si="130"/>
        <v>21.156558533145272</v>
      </c>
      <c r="X466" s="6">
        <f t="shared" si="131"/>
        <v>598.38709677419354</v>
      </c>
      <c r="Y466" s="6">
        <f t="shared" si="132"/>
        <v>144.58333333333334</v>
      </c>
      <c r="Z466" s="6">
        <f t="shared" si="133"/>
        <v>121</v>
      </c>
      <c r="AA466" s="6">
        <f t="shared" si="134"/>
        <v>70.781893004115219</v>
      </c>
      <c r="AB466" s="6">
        <f t="shared" si="135"/>
        <v>20.869565217391301</v>
      </c>
      <c r="AC466" s="6">
        <f t="shared" si="136"/>
        <v>15.605014070094651</v>
      </c>
      <c r="AD466" s="6">
        <f t="shared" si="137"/>
        <v>0.55555555555555558</v>
      </c>
      <c r="AE466" s="6">
        <f t="shared" si="138"/>
        <v>28.28376344086022</v>
      </c>
    </row>
    <row r="467" spans="1:31" x14ac:dyDescent="0.15">
      <c r="A467" s="38">
        <v>35821</v>
      </c>
      <c r="B467" s="8">
        <f t="shared" si="139"/>
        <v>1998</v>
      </c>
      <c r="C467" s="8">
        <f t="shared" si="140"/>
        <v>1</v>
      </c>
      <c r="D467" s="8">
        <f t="shared" si="141"/>
        <v>26</v>
      </c>
      <c r="E467" s="8" t="s">
        <v>32</v>
      </c>
      <c r="F467" s="8">
        <v>3</v>
      </c>
      <c r="G467">
        <v>11</v>
      </c>
      <c r="H467" s="2" t="s">
        <v>2</v>
      </c>
      <c r="I467" s="3">
        <v>5.1100000000000003</v>
      </c>
      <c r="J467" s="3">
        <v>47.7</v>
      </c>
      <c r="K467" s="3">
        <v>7.2</v>
      </c>
      <c r="M467" s="3">
        <v>0.39</v>
      </c>
      <c r="N467" s="3">
        <v>19.3</v>
      </c>
      <c r="O467" s="3">
        <v>3.23</v>
      </c>
      <c r="P467" s="3">
        <v>3.01</v>
      </c>
      <c r="Q467" s="3">
        <v>0.93</v>
      </c>
      <c r="R467" s="3">
        <v>0.4</v>
      </c>
      <c r="S467" s="3">
        <v>1.05</v>
      </c>
      <c r="T467" s="3">
        <v>0.04</v>
      </c>
      <c r="U467" s="6">
        <f t="shared" si="129"/>
        <v>49.487179487179489</v>
      </c>
      <c r="W467" s="6">
        <f t="shared" si="130"/>
        <v>11.001410437235542</v>
      </c>
      <c r="X467" s="6">
        <f t="shared" si="131"/>
        <v>311.29032258064512</v>
      </c>
      <c r="Y467" s="6">
        <f t="shared" si="132"/>
        <v>67.291666666666671</v>
      </c>
      <c r="Z467" s="6">
        <f t="shared" si="133"/>
        <v>150.5</v>
      </c>
      <c r="AA467" s="6">
        <f t="shared" si="134"/>
        <v>76.543209876543216</v>
      </c>
      <c r="AB467" s="6">
        <f t="shared" si="135"/>
        <v>17.391304347826086</v>
      </c>
      <c r="AC467" s="6">
        <f t="shared" si="136"/>
        <v>26.861089792785876</v>
      </c>
      <c r="AD467" s="6">
        <f t="shared" si="137"/>
        <v>2.2222222222222223</v>
      </c>
      <c r="AE467" s="6">
        <f t="shared" si="138"/>
        <v>28.295492142266337</v>
      </c>
    </row>
    <row r="468" spans="1:31" x14ac:dyDescent="0.15">
      <c r="A468" s="38">
        <v>35821</v>
      </c>
      <c r="B468" s="8">
        <f t="shared" si="139"/>
        <v>1998</v>
      </c>
      <c r="C468" s="8">
        <f t="shared" si="140"/>
        <v>1</v>
      </c>
      <c r="D468" s="8">
        <f t="shared" si="141"/>
        <v>26</v>
      </c>
      <c r="E468" s="8" t="s">
        <v>31</v>
      </c>
      <c r="F468" s="8">
        <v>3</v>
      </c>
      <c r="G468">
        <v>12</v>
      </c>
      <c r="H468" s="2" t="s">
        <v>0</v>
      </c>
      <c r="I468" s="3">
        <v>4.92</v>
      </c>
      <c r="J468" s="3">
        <v>72.5</v>
      </c>
      <c r="K468" s="3">
        <v>11.1</v>
      </c>
      <c r="M468" s="3">
        <v>0.64</v>
      </c>
      <c r="N468" s="3">
        <v>32.32</v>
      </c>
      <c r="O468" s="3">
        <v>3.77</v>
      </c>
      <c r="P468" s="3">
        <v>4.0999999999999996</v>
      </c>
      <c r="Q468" s="3">
        <v>1.45</v>
      </c>
      <c r="R468" s="3">
        <v>0.61</v>
      </c>
      <c r="S468" s="3">
        <v>0.76</v>
      </c>
      <c r="T468" s="3">
        <v>0</v>
      </c>
      <c r="U468" s="6">
        <f t="shared" si="129"/>
        <v>50.5</v>
      </c>
      <c r="W468" s="6">
        <f t="shared" si="130"/>
        <v>18.053596614950635</v>
      </c>
      <c r="X468" s="6">
        <f t="shared" si="131"/>
        <v>521.29032258064512</v>
      </c>
      <c r="Y468" s="6">
        <f t="shared" si="132"/>
        <v>78.541666666666657</v>
      </c>
      <c r="Z468" s="6">
        <f t="shared" si="133"/>
        <v>205</v>
      </c>
      <c r="AA468" s="6">
        <f t="shared" si="134"/>
        <v>119.34156378600822</v>
      </c>
      <c r="AB468" s="6">
        <f t="shared" si="135"/>
        <v>26.521739130434785</v>
      </c>
      <c r="AC468" s="6">
        <f t="shared" si="136"/>
        <v>19.442312611921203</v>
      </c>
      <c r="AD468" s="6">
        <f t="shared" si="137"/>
        <v>0</v>
      </c>
      <c r="AE468" s="6">
        <f t="shared" si="138"/>
        <v>28.874596774193545</v>
      </c>
    </row>
    <row r="469" spans="1:31" x14ac:dyDescent="0.15">
      <c r="A469" s="38">
        <v>35821</v>
      </c>
      <c r="B469" s="8">
        <f t="shared" si="139"/>
        <v>1998</v>
      </c>
      <c r="C469" s="8">
        <f t="shared" si="140"/>
        <v>1</v>
      </c>
      <c r="D469" s="8">
        <f t="shared" si="141"/>
        <v>26</v>
      </c>
      <c r="E469" s="8" t="s">
        <v>30</v>
      </c>
      <c r="F469" s="8">
        <v>3</v>
      </c>
      <c r="G469">
        <v>9</v>
      </c>
      <c r="H469" s="2" t="s">
        <v>1</v>
      </c>
      <c r="I469" s="3">
        <v>5.62</v>
      </c>
      <c r="J469" s="3">
        <v>176</v>
      </c>
      <c r="K469" s="3">
        <v>6.2</v>
      </c>
      <c r="M469" s="3">
        <v>0.98</v>
      </c>
      <c r="N469" s="3">
        <v>76.099999999999994</v>
      </c>
      <c r="O469" s="3">
        <v>1.51</v>
      </c>
      <c r="P469" s="3">
        <v>17.41</v>
      </c>
      <c r="Q469" s="3">
        <v>2.63</v>
      </c>
      <c r="R469" s="3">
        <v>0.33</v>
      </c>
      <c r="S469" s="3">
        <v>11.15</v>
      </c>
      <c r="T469" s="3">
        <v>0.03</v>
      </c>
      <c r="U469" s="6">
        <f t="shared" si="129"/>
        <v>77.65306122448979</v>
      </c>
      <c r="W469" s="6">
        <f t="shared" si="130"/>
        <v>27.644569816643155</v>
      </c>
      <c r="X469" s="6">
        <f t="shared" si="131"/>
        <v>1227.4193548387095</v>
      </c>
      <c r="Y469" s="6">
        <f t="shared" si="132"/>
        <v>31.458333333333332</v>
      </c>
      <c r="Z469" s="6">
        <f t="shared" si="133"/>
        <v>870.5</v>
      </c>
      <c r="AA469" s="6">
        <f t="shared" si="134"/>
        <v>216.46090534979422</v>
      </c>
      <c r="AB469" s="6">
        <f t="shared" si="135"/>
        <v>14.347826086956523</v>
      </c>
      <c r="AC469" s="6">
        <f t="shared" si="136"/>
        <v>285.23919160910714</v>
      </c>
      <c r="AD469" s="6">
        <f t="shared" si="137"/>
        <v>1.6666666666666665</v>
      </c>
      <c r="AE469" s="6">
        <f t="shared" si="138"/>
        <v>44.400016458196184</v>
      </c>
    </row>
    <row r="470" spans="1:31" x14ac:dyDescent="0.15">
      <c r="A470" s="38">
        <v>35821</v>
      </c>
      <c r="B470" s="8">
        <f t="shared" si="139"/>
        <v>1998</v>
      </c>
      <c r="C470" s="8">
        <f t="shared" si="140"/>
        <v>1</v>
      </c>
      <c r="D470" s="8">
        <f t="shared" si="141"/>
        <v>26</v>
      </c>
      <c r="E470" s="8" t="s">
        <v>29</v>
      </c>
      <c r="F470" s="8">
        <v>3</v>
      </c>
      <c r="G470">
        <v>10</v>
      </c>
      <c r="H470" s="2" t="s">
        <v>2</v>
      </c>
      <c r="I470" s="3">
        <v>4.3499999999999996</v>
      </c>
      <c r="J470" s="3">
        <v>242</v>
      </c>
      <c r="K470" s="3">
        <v>60.7</v>
      </c>
      <c r="M470" s="3">
        <v>1.33</v>
      </c>
      <c r="N470" s="3">
        <v>111.38</v>
      </c>
      <c r="O470" s="3">
        <v>3.8</v>
      </c>
      <c r="P470" s="3">
        <v>10.33</v>
      </c>
      <c r="Q470" s="3">
        <v>3.02</v>
      </c>
      <c r="R470" s="3">
        <v>0.44</v>
      </c>
      <c r="S470" s="3">
        <v>2.2000000000000002</v>
      </c>
      <c r="T470" s="3">
        <v>0</v>
      </c>
      <c r="U470" s="6">
        <f t="shared" si="129"/>
        <v>83.744360902255636</v>
      </c>
      <c r="W470" s="6">
        <f t="shared" si="130"/>
        <v>37.517630465444284</v>
      </c>
      <c r="X470" s="6">
        <f t="shared" si="131"/>
        <v>1796.4516129032259</v>
      </c>
      <c r="Y470" s="6">
        <f t="shared" si="132"/>
        <v>79.166666666666657</v>
      </c>
      <c r="Z470" s="6">
        <f t="shared" si="133"/>
        <v>516.5</v>
      </c>
      <c r="AA470" s="6">
        <f t="shared" si="134"/>
        <v>248.559670781893</v>
      </c>
      <c r="AB470" s="6">
        <f t="shared" si="135"/>
        <v>19.130434782608695</v>
      </c>
      <c r="AC470" s="6">
        <f t="shared" si="136"/>
        <v>56.280378613456122</v>
      </c>
      <c r="AD470" s="6">
        <f t="shared" si="137"/>
        <v>0</v>
      </c>
      <c r="AE470" s="6">
        <f t="shared" si="138"/>
        <v>47.882864419112302</v>
      </c>
    </row>
    <row r="471" spans="1:31" x14ac:dyDescent="0.15">
      <c r="A471" s="38">
        <v>35821</v>
      </c>
      <c r="B471" s="8">
        <f t="shared" si="139"/>
        <v>1998</v>
      </c>
      <c r="C471" s="8">
        <f t="shared" si="140"/>
        <v>1</v>
      </c>
      <c r="D471" s="8">
        <f t="shared" si="141"/>
        <v>26</v>
      </c>
      <c r="E471" s="8" t="s">
        <v>29</v>
      </c>
      <c r="F471" s="8">
        <v>1</v>
      </c>
      <c r="G471">
        <v>1</v>
      </c>
      <c r="H471" s="2" t="s">
        <v>0</v>
      </c>
      <c r="I471" s="3">
        <v>5.04</v>
      </c>
      <c r="J471" s="3">
        <v>76.2</v>
      </c>
    </row>
    <row r="472" spans="1:31" x14ac:dyDescent="0.15">
      <c r="A472" s="38">
        <v>35821</v>
      </c>
      <c r="B472" s="8">
        <f t="shared" si="139"/>
        <v>1998</v>
      </c>
      <c r="C472" s="8">
        <f t="shared" si="140"/>
        <v>1</v>
      </c>
      <c r="D472" s="8">
        <f t="shared" si="141"/>
        <v>26</v>
      </c>
      <c r="E472" s="8" t="s">
        <v>29</v>
      </c>
      <c r="F472" s="8">
        <v>1</v>
      </c>
      <c r="G472">
        <v>1</v>
      </c>
      <c r="H472" s="2" t="s">
        <v>2</v>
      </c>
      <c r="I472" s="3">
        <v>5.32</v>
      </c>
      <c r="J472" s="3">
        <v>107.2</v>
      </c>
    </row>
    <row r="473" spans="1:31" x14ac:dyDescent="0.15">
      <c r="A473" s="38">
        <v>35821</v>
      </c>
      <c r="B473" s="8">
        <f t="shared" si="139"/>
        <v>1998</v>
      </c>
      <c r="C473" s="8">
        <f t="shared" si="140"/>
        <v>1</v>
      </c>
      <c r="D473" s="8">
        <f t="shared" si="141"/>
        <v>26</v>
      </c>
      <c r="E473" s="8" t="s">
        <v>30</v>
      </c>
      <c r="F473" s="8">
        <v>2</v>
      </c>
      <c r="G473">
        <v>7</v>
      </c>
      <c r="H473" s="2" t="s">
        <v>1</v>
      </c>
      <c r="I473" s="3">
        <v>5.57</v>
      </c>
      <c r="J473" s="3">
        <v>114.6</v>
      </c>
    </row>
    <row r="474" spans="1:31" x14ac:dyDescent="0.15">
      <c r="A474" s="38">
        <v>35849</v>
      </c>
      <c r="B474" s="8">
        <f t="shared" si="139"/>
        <v>1998</v>
      </c>
      <c r="C474" s="8">
        <f t="shared" si="140"/>
        <v>2</v>
      </c>
      <c r="D474" s="8">
        <f t="shared" si="141"/>
        <v>23</v>
      </c>
      <c r="E474" s="8" t="s">
        <v>29</v>
      </c>
      <c r="F474" s="8">
        <v>4</v>
      </c>
      <c r="G474">
        <v>13</v>
      </c>
      <c r="H474" s="2" t="s">
        <v>0</v>
      </c>
      <c r="I474" s="3">
        <v>4.53</v>
      </c>
      <c r="J474" s="3">
        <v>167</v>
      </c>
      <c r="M474" s="3">
        <v>1.94</v>
      </c>
      <c r="O474" s="3">
        <v>28.47</v>
      </c>
      <c r="P474" s="3">
        <v>7.0000000000000007E-2</v>
      </c>
      <c r="Q474" s="3">
        <v>0.44</v>
      </c>
      <c r="R474" s="3">
        <v>0.52</v>
      </c>
      <c r="S474" s="3">
        <v>0.92</v>
      </c>
      <c r="T474" s="3">
        <v>0.55000000000000004</v>
      </c>
      <c r="U474" s="6">
        <f t="shared" ref="U474:U479" si="142">(N474/M474)</f>
        <v>0</v>
      </c>
      <c r="W474" s="6">
        <f t="shared" ref="W474:W479" si="143">(M474/35.45)*1000</f>
        <v>54.724964739069108</v>
      </c>
      <c r="X474" s="6">
        <f t="shared" ref="X474:X479" si="144">(N474/62)*1000</f>
        <v>0</v>
      </c>
      <c r="Y474" s="6">
        <f t="shared" ref="Y474:Y479" si="145">(O474/96)*1000*2</f>
        <v>593.125</v>
      </c>
      <c r="Z474" s="6">
        <f t="shared" ref="Z474:Z479" si="146">(P474/40)*1000*2</f>
        <v>3.5000000000000004</v>
      </c>
      <c r="AA474" s="6">
        <f t="shared" ref="AA474:AA479" si="147">(Q474/24.3)*1000*2</f>
        <v>36.21399176954732</v>
      </c>
      <c r="AB474" s="6">
        <f t="shared" ref="AB474:AB479" si="148">(R474/23)*1000</f>
        <v>22.608695652173914</v>
      </c>
      <c r="AC474" s="6">
        <f t="shared" ref="AC474:AC479" si="149">(S474/39.09)*1000</f>
        <v>23.535431056536197</v>
      </c>
      <c r="AD474" s="6">
        <f t="shared" ref="AD474:AD479" si="150">(T474/18)*1000</f>
        <v>30.555555555555557</v>
      </c>
      <c r="AE474" s="6">
        <f t="shared" ref="AE474:AE479" si="151">(X474/W474)</f>
        <v>0</v>
      </c>
    </row>
    <row r="475" spans="1:31" x14ac:dyDescent="0.15">
      <c r="A475" s="38">
        <v>35849</v>
      </c>
      <c r="B475" s="8">
        <f t="shared" si="139"/>
        <v>1998</v>
      </c>
      <c r="C475" s="8">
        <f t="shared" si="140"/>
        <v>2</v>
      </c>
      <c r="D475" s="8">
        <f t="shared" si="141"/>
        <v>23</v>
      </c>
      <c r="E475" s="8" t="s">
        <v>32</v>
      </c>
      <c r="F475" s="8">
        <v>4</v>
      </c>
      <c r="G475">
        <v>16</v>
      </c>
      <c r="H475" s="2" t="s">
        <v>0</v>
      </c>
      <c r="I475" s="3">
        <v>6.49</v>
      </c>
      <c r="J475" s="3">
        <v>38.9</v>
      </c>
      <c r="M475" s="3">
        <v>0.67</v>
      </c>
      <c r="N475" s="3">
        <v>5.36</v>
      </c>
      <c r="O475" s="3">
        <v>8.0500000000000007</v>
      </c>
      <c r="P475" s="3">
        <v>1.01</v>
      </c>
      <c r="Q475" s="3">
        <v>0.84</v>
      </c>
      <c r="R475" s="3">
        <v>0.48</v>
      </c>
      <c r="S475" s="3">
        <v>0.8</v>
      </c>
      <c r="T475" s="3">
        <v>0</v>
      </c>
      <c r="U475" s="6">
        <f t="shared" si="142"/>
        <v>8</v>
      </c>
      <c r="W475" s="6">
        <f t="shared" si="143"/>
        <v>18.899858956276447</v>
      </c>
      <c r="X475" s="6">
        <f t="shared" si="144"/>
        <v>86.451612903225808</v>
      </c>
      <c r="Y475" s="6">
        <f t="shared" si="145"/>
        <v>167.70833333333334</v>
      </c>
      <c r="Z475" s="6">
        <f t="shared" si="146"/>
        <v>50.5</v>
      </c>
      <c r="AA475" s="6">
        <f t="shared" si="147"/>
        <v>69.135802469135797</v>
      </c>
      <c r="AB475" s="6">
        <f t="shared" si="148"/>
        <v>20.869565217391301</v>
      </c>
      <c r="AC475" s="6">
        <f t="shared" si="149"/>
        <v>20.465592223074957</v>
      </c>
      <c r="AD475" s="6">
        <f t="shared" si="150"/>
        <v>0</v>
      </c>
      <c r="AE475" s="6">
        <f t="shared" si="151"/>
        <v>4.5741935483870968</v>
      </c>
    </row>
    <row r="476" spans="1:31" x14ac:dyDescent="0.15">
      <c r="A476" s="38">
        <v>35849</v>
      </c>
      <c r="B476" s="8">
        <f t="shared" si="139"/>
        <v>1998</v>
      </c>
      <c r="C476" s="8">
        <f t="shared" si="140"/>
        <v>2</v>
      </c>
      <c r="D476" s="8">
        <f t="shared" si="141"/>
        <v>23</v>
      </c>
      <c r="E476" s="8" t="s">
        <v>32</v>
      </c>
      <c r="F476" s="8">
        <v>4</v>
      </c>
      <c r="G476">
        <v>16</v>
      </c>
      <c r="H476" s="2" t="s">
        <v>1</v>
      </c>
      <c r="I476" s="3">
        <v>5.91</v>
      </c>
      <c r="J476" s="3">
        <v>35.799999999999997</v>
      </c>
      <c r="K476" s="3">
        <v>3.5</v>
      </c>
      <c r="M476" s="3">
        <v>0.62</v>
      </c>
      <c r="N476" s="3">
        <v>6.6</v>
      </c>
      <c r="O476" s="3">
        <v>6.81</v>
      </c>
      <c r="P476" s="3">
        <v>0.72</v>
      </c>
      <c r="Q476" s="3">
        <v>0.74</v>
      </c>
      <c r="R476" s="3">
        <v>0.3</v>
      </c>
      <c r="S476" s="3">
        <v>0.9</v>
      </c>
      <c r="T476" s="3">
        <v>0</v>
      </c>
      <c r="U476" s="6">
        <f t="shared" si="142"/>
        <v>10.64516129032258</v>
      </c>
      <c r="W476" s="6">
        <f t="shared" si="143"/>
        <v>17.489421720733425</v>
      </c>
      <c r="X476" s="6">
        <f t="shared" si="144"/>
        <v>106.45161290322579</v>
      </c>
      <c r="Y476" s="6">
        <f t="shared" si="145"/>
        <v>141.875</v>
      </c>
      <c r="Z476" s="6">
        <f t="shared" si="146"/>
        <v>36</v>
      </c>
      <c r="AA476" s="6">
        <f t="shared" si="147"/>
        <v>60.905349794238681</v>
      </c>
      <c r="AB476" s="6">
        <f t="shared" si="148"/>
        <v>13.043478260869565</v>
      </c>
      <c r="AC476" s="6">
        <f t="shared" si="149"/>
        <v>23.023791250959324</v>
      </c>
      <c r="AD476" s="6">
        <f t="shared" si="150"/>
        <v>0</v>
      </c>
      <c r="AE476" s="6">
        <f t="shared" si="151"/>
        <v>6.0866285119667012</v>
      </c>
    </row>
    <row r="477" spans="1:31" x14ac:dyDescent="0.15">
      <c r="A477" s="38">
        <v>35849</v>
      </c>
      <c r="B477" s="8">
        <f t="shared" si="139"/>
        <v>1998</v>
      </c>
      <c r="C477" s="8">
        <f t="shared" si="140"/>
        <v>2</v>
      </c>
      <c r="D477" s="8">
        <f t="shared" si="141"/>
        <v>23</v>
      </c>
      <c r="E477" s="8" t="s">
        <v>32</v>
      </c>
      <c r="F477" s="8">
        <v>3</v>
      </c>
      <c r="G477">
        <v>11</v>
      </c>
      <c r="H477" s="2" t="s">
        <v>2</v>
      </c>
      <c r="I477" s="3">
        <v>5.3</v>
      </c>
      <c r="J477" s="3">
        <v>39</v>
      </c>
      <c r="K477" s="3">
        <v>5.2</v>
      </c>
      <c r="M477" s="3">
        <v>0.35</v>
      </c>
      <c r="N477" s="3">
        <v>11.55</v>
      </c>
      <c r="O477" s="3">
        <v>5.5</v>
      </c>
      <c r="P477" s="3">
        <v>0.57999999999999996</v>
      </c>
      <c r="Q477" s="3">
        <v>0.8</v>
      </c>
      <c r="R477" s="3">
        <v>0.38</v>
      </c>
      <c r="S477" s="3">
        <v>0.82</v>
      </c>
      <c r="T477" s="3">
        <v>0</v>
      </c>
      <c r="U477" s="6">
        <f t="shared" si="142"/>
        <v>33.000000000000007</v>
      </c>
      <c r="W477" s="6">
        <f t="shared" si="143"/>
        <v>9.8730606488011272</v>
      </c>
      <c r="X477" s="6">
        <f t="shared" si="144"/>
        <v>186.29032258064518</v>
      </c>
      <c r="Y477" s="6">
        <f t="shared" si="145"/>
        <v>114.58333333333333</v>
      </c>
      <c r="Z477" s="6">
        <f t="shared" si="146"/>
        <v>28.999999999999996</v>
      </c>
      <c r="AA477" s="6">
        <f t="shared" si="147"/>
        <v>65.843621399176953</v>
      </c>
      <c r="AB477" s="6">
        <f t="shared" si="148"/>
        <v>16.521739130434781</v>
      </c>
      <c r="AC477" s="6">
        <f t="shared" si="149"/>
        <v>20.977232028651827</v>
      </c>
      <c r="AD477" s="6">
        <f t="shared" si="150"/>
        <v>0</v>
      </c>
      <c r="AE477" s="6">
        <f t="shared" si="151"/>
        <v>18.86854838709678</v>
      </c>
    </row>
    <row r="478" spans="1:31" x14ac:dyDescent="0.15">
      <c r="A478" s="38">
        <v>35849</v>
      </c>
      <c r="B478" s="8">
        <f t="shared" si="139"/>
        <v>1998</v>
      </c>
      <c r="C478" s="8">
        <f t="shared" si="140"/>
        <v>2</v>
      </c>
      <c r="D478" s="8">
        <f t="shared" si="141"/>
        <v>23</v>
      </c>
      <c r="E478" s="8" t="s">
        <v>30</v>
      </c>
      <c r="F478" s="8">
        <v>4</v>
      </c>
      <c r="G478">
        <v>14</v>
      </c>
      <c r="H478" s="2" t="s">
        <v>2</v>
      </c>
      <c r="I478" s="3">
        <v>5.26</v>
      </c>
      <c r="J478" s="3">
        <v>87</v>
      </c>
      <c r="K478" s="3">
        <v>6.2</v>
      </c>
      <c r="M478" s="3">
        <v>1.1200000000000001</v>
      </c>
      <c r="N478" s="3">
        <v>42.23</v>
      </c>
      <c r="O478" s="3">
        <v>3.02</v>
      </c>
      <c r="P478" s="3">
        <v>0.88</v>
      </c>
      <c r="Q478" s="3">
        <v>4.5999999999999996</v>
      </c>
      <c r="R478" s="3">
        <v>0.51</v>
      </c>
      <c r="S478" s="3">
        <v>1.18</v>
      </c>
      <c r="T478" s="3">
        <v>0.03</v>
      </c>
      <c r="U478" s="6">
        <f t="shared" si="142"/>
        <v>37.705357142857139</v>
      </c>
      <c r="W478" s="6">
        <f t="shared" si="143"/>
        <v>31.593794076163611</v>
      </c>
      <c r="X478" s="6">
        <f t="shared" si="144"/>
        <v>681.1290322580644</v>
      </c>
      <c r="Y478" s="6">
        <f t="shared" si="145"/>
        <v>62.916666666666664</v>
      </c>
      <c r="Z478" s="6">
        <f t="shared" si="146"/>
        <v>44</v>
      </c>
      <c r="AA478" s="6">
        <f t="shared" si="147"/>
        <v>378.60082304526742</v>
      </c>
      <c r="AB478" s="6">
        <f t="shared" si="148"/>
        <v>22.173913043478262</v>
      </c>
      <c r="AC478" s="6">
        <f t="shared" si="149"/>
        <v>30.186748529035555</v>
      </c>
      <c r="AD478" s="6">
        <f t="shared" si="150"/>
        <v>1.6666666666666665</v>
      </c>
      <c r="AE478" s="6">
        <f t="shared" si="151"/>
        <v>21.558950172811056</v>
      </c>
    </row>
    <row r="479" spans="1:31" x14ac:dyDescent="0.15">
      <c r="A479" s="38">
        <v>35849</v>
      </c>
      <c r="B479" s="8">
        <f t="shared" si="139"/>
        <v>1998</v>
      </c>
      <c r="C479" s="8">
        <f t="shared" si="140"/>
        <v>2</v>
      </c>
      <c r="D479" s="8">
        <f t="shared" si="141"/>
        <v>23</v>
      </c>
      <c r="E479" s="8" t="s">
        <v>29</v>
      </c>
      <c r="F479" s="8">
        <v>3</v>
      </c>
      <c r="G479">
        <v>10</v>
      </c>
      <c r="H479" s="2" t="s">
        <v>1</v>
      </c>
      <c r="I479" s="3">
        <v>4.8899999999999997</v>
      </c>
      <c r="J479" s="3">
        <v>52.1</v>
      </c>
      <c r="K479" s="3">
        <v>8.8000000000000007</v>
      </c>
      <c r="M479" s="3">
        <v>0.39</v>
      </c>
      <c r="N479" s="3">
        <v>16.690000000000001</v>
      </c>
      <c r="O479" s="3">
        <v>7.17</v>
      </c>
      <c r="P479" s="3">
        <v>0.83</v>
      </c>
      <c r="Q479" s="3">
        <v>0.67</v>
      </c>
      <c r="R479" s="3">
        <v>0.27</v>
      </c>
      <c r="S479" s="3">
        <v>0.35</v>
      </c>
      <c r="T479" s="3">
        <v>0</v>
      </c>
      <c r="U479" s="6">
        <f t="shared" si="142"/>
        <v>42.794871794871796</v>
      </c>
      <c r="W479" s="6">
        <f t="shared" si="143"/>
        <v>11.001410437235542</v>
      </c>
      <c r="X479" s="6">
        <f t="shared" si="144"/>
        <v>269.19354838709683</v>
      </c>
      <c r="Y479" s="6">
        <f t="shared" si="145"/>
        <v>149.375</v>
      </c>
      <c r="Z479" s="6">
        <f t="shared" si="146"/>
        <v>41.499999999999993</v>
      </c>
      <c r="AA479" s="6">
        <f t="shared" si="147"/>
        <v>55.144032921810698</v>
      </c>
      <c r="AB479" s="6">
        <f t="shared" si="148"/>
        <v>11.739130434782609</v>
      </c>
      <c r="AC479" s="6">
        <f t="shared" si="149"/>
        <v>8.9536965975952914</v>
      </c>
      <c r="AD479" s="6">
        <f t="shared" si="150"/>
        <v>0</v>
      </c>
      <c r="AE479" s="6">
        <f t="shared" si="151"/>
        <v>24.469003308519444</v>
      </c>
    </row>
    <row r="480" spans="1:31" x14ac:dyDescent="0.15">
      <c r="A480" s="38">
        <v>35849</v>
      </c>
      <c r="B480" s="8">
        <f t="shared" si="139"/>
        <v>1998</v>
      </c>
      <c r="C480" s="8">
        <f t="shared" si="140"/>
        <v>2</v>
      </c>
      <c r="D480" s="8">
        <f t="shared" si="141"/>
        <v>23</v>
      </c>
      <c r="E480" s="8" t="s">
        <v>32</v>
      </c>
      <c r="F480" s="8">
        <v>1</v>
      </c>
      <c r="G480">
        <v>4</v>
      </c>
      <c r="H480" s="2" t="s">
        <v>0</v>
      </c>
      <c r="I480" s="3">
        <v>6.29</v>
      </c>
      <c r="J480" s="3">
        <v>56.1</v>
      </c>
      <c r="K480" s="3">
        <v>3.2</v>
      </c>
    </row>
    <row r="481" spans="1:31" x14ac:dyDescent="0.15">
      <c r="A481" s="38">
        <v>35849</v>
      </c>
      <c r="B481" s="8">
        <f t="shared" si="139"/>
        <v>1998</v>
      </c>
      <c r="C481" s="8">
        <f t="shared" si="140"/>
        <v>2</v>
      </c>
      <c r="D481" s="8">
        <f t="shared" si="141"/>
        <v>23</v>
      </c>
      <c r="E481" s="8" t="s">
        <v>32</v>
      </c>
      <c r="F481" s="8">
        <v>1</v>
      </c>
      <c r="G481">
        <v>4</v>
      </c>
      <c r="H481" s="2" t="s">
        <v>2</v>
      </c>
      <c r="I481" s="3">
        <v>6.08</v>
      </c>
      <c r="J481" s="3">
        <v>39.299999999999997</v>
      </c>
      <c r="K481" s="3">
        <v>4.9000000000000004</v>
      </c>
    </row>
    <row r="482" spans="1:31" x14ac:dyDescent="0.15">
      <c r="A482" s="38">
        <v>35849</v>
      </c>
      <c r="B482" s="8">
        <f t="shared" si="139"/>
        <v>1998</v>
      </c>
      <c r="C482" s="8">
        <f t="shared" si="140"/>
        <v>2</v>
      </c>
      <c r="D482" s="8">
        <f t="shared" si="141"/>
        <v>23</v>
      </c>
      <c r="E482" s="8" t="s">
        <v>30</v>
      </c>
      <c r="F482" s="8">
        <v>3</v>
      </c>
      <c r="G482">
        <v>9</v>
      </c>
      <c r="H482" s="2" t="s">
        <v>1</v>
      </c>
      <c r="I482" s="3">
        <v>5.18</v>
      </c>
      <c r="J482" s="3">
        <v>140</v>
      </c>
      <c r="K482" s="3">
        <v>4.9000000000000004</v>
      </c>
    </row>
    <row r="483" spans="1:31" x14ac:dyDescent="0.15">
      <c r="A483" s="38">
        <v>35849</v>
      </c>
      <c r="B483" s="8">
        <f t="shared" si="139"/>
        <v>1998</v>
      </c>
      <c r="C483" s="8">
        <f t="shared" si="140"/>
        <v>2</v>
      </c>
      <c r="D483" s="8">
        <f t="shared" si="141"/>
        <v>23</v>
      </c>
      <c r="E483" s="8" t="s">
        <v>31</v>
      </c>
      <c r="F483" s="8">
        <v>3</v>
      </c>
      <c r="G483">
        <v>12</v>
      </c>
      <c r="H483" s="2" t="s">
        <v>1</v>
      </c>
      <c r="I483" s="3">
        <v>4.9400000000000004</v>
      </c>
      <c r="J483" s="3">
        <v>61.9</v>
      </c>
    </row>
    <row r="484" spans="1:31" x14ac:dyDescent="0.15">
      <c r="A484" s="38">
        <v>35849</v>
      </c>
      <c r="B484" s="8">
        <f t="shared" si="139"/>
        <v>1998</v>
      </c>
      <c r="C484" s="8">
        <f t="shared" si="140"/>
        <v>2</v>
      </c>
      <c r="D484" s="8">
        <f t="shared" si="141"/>
        <v>23</v>
      </c>
      <c r="E484" s="8" t="s">
        <v>30</v>
      </c>
      <c r="F484" s="8">
        <v>4</v>
      </c>
      <c r="G484">
        <v>14</v>
      </c>
      <c r="H484" s="2" t="s">
        <v>0</v>
      </c>
      <c r="I484" s="3">
        <v>6.2</v>
      </c>
      <c r="J484" s="3">
        <v>152</v>
      </c>
      <c r="K484" s="3">
        <v>4.9000000000000004</v>
      </c>
    </row>
    <row r="485" spans="1:31" x14ac:dyDescent="0.15">
      <c r="A485" s="38">
        <v>35849</v>
      </c>
      <c r="B485" s="8">
        <f t="shared" si="139"/>
        <v>1998</v>
      </c>
      <c r="C485" s="8">
        <f t="shared" si="140"/>
        <v>2</v>
      </c>
      <c r="D485" s="8">
        <f t="shared" si="141"/>
        <v>23</v>
      </c>
      <c r="E485" s="8" t="s">
        <v>30</v>
      </c>
      <c r="F485" s="8">
        <v>4</v>
      </c>
      <c r="G485">
        <v>14</v>
      </c>
      <c r="H485" s="2" t="s">
        <v>1</v>
      </c>
      <c r="I485" s="3">
        <v>4.58</v>
      </c>
      <c r="J485" s="3">
        <v>149</v>
      </c>
      <c r="K485" s="3">
        <v>49.5</v>
      </c>
    </row>
    <row r="486" spans="1:31" x14ac:dyDescent="0.15">
      <c r="A486" s="38">
        <v>35849</v>
      </c>
      <c r="B486" s="8">
        <f t="shared" si="139"/>
        <v>1998</v>
      </c>
      <c r="C486" s="8">
        <f t="shared" si="140"/>
        <v>2</v>
      </c>
      <c r="D486" s="8">
        <f t="shared" si="141"/>
        <v>23</v>
      </c>
      <c r="E486" s="8" t="s">
        <v>31</v>
      </c>
      <c r="F486" s="8">
        <v>4</v>
      </c>
      <c r="G486">
        <v>15</v>
      </c>
      <c r="H486" s="2" t="s">
        <v>0</v>
      </c>
      <c r="I486" s="3">
        <v>5.23</v>
      </c>
      <c r="J486" s="3">
        <v>86.2</v>
      </c>
      <c r="K486" s="3">
        <v>5.8</v>
      </c>
    </row>
    <row r="487" spans="1:31" x14ac:dyDescent="0.15">
      <c r="A487" s="38">
        <v>35849</v>
      </c>
      <c r="B487" s="8">
        <f t="shared" si="139"/>
        <v>1998</v>
      </c>
      <c r="C487" s="8">
        <f t="shared" si="140"/>
        <v>2</v>
      </c>
      <c r="D487" s="8">
        <f t="shared" si="141"/>
        <v>23</v>
      </c>
      <c r="E487" s="8" t="s">
        <v>31</v>
      </c>
      <c r="F487" s="8">
        <v>4</v>
      </c>
      <c r="G487">
        <v>15</v>
      </c>
      <c r="H487" s="2" t="s">
        <v>2</v>
      </c>
      <c r="I487" s="3">
        <v>4.9000000000000004</v>
      </c>
      <c r="J487" s="3">
        <v>61.5</v>
      </c>
    </row>
    <row r="488" spans="1:31" x14ac:dyDescent="0.15">
      <c r="A488" s="38">
        <v>35871</v>
      </c>
      <c r="B488" s="8">
        <f t="shared" si="139"/>
        <v>1998</v>
      </c>
      <c r="C488" s="8">
        <f t="shared" si="140"/>
        <v>3</v>
      </c>
      <c r="D488" s="8">
        <f t="shared" si="141"/>
        <v>17</v>
      </c>
      <c r="E488" s="8" t="s">
        <v>31</v>
      </c>
      <c r="F488" s="8">
        <v>4</v>
      </c>
      <c r="G488">
        <v>15</v>
      </c>
      <c r="H488" s="2" t="s">
        <v>2</v>
      </c>
      <c r="I488" s="3">
        <v>5.0999999999999996</v>
      </c>
      <c r="J488" s="3">
        <v>39.6</v>
      </c>
      <c r="K488" s="3">
        <v>9.1</v>
      </c>
      <c r="M488" s="3">
        <v>2.92</v>
      </c>
      <c r="N488" s="3">
        <v>11.73</v>
      </c>
      <c r="O488" s="3">
        <v>8.61</v>
      </c>
      <c r="P488" s="3">
        <v>1.51</v>
      </c>
      <c r="Q488" s="3">
        <v>0.5</v>
      </c>
      <c r="R488" s="3">
        <v>0.35</v>
      </c>
      <c r="S488" s="3">
        <v>0.53</v>
      </c>
      <c r="T488" s="3">
        <v>0</v>
      </c>
      <c r="U488" s="6">
        <f t="shared" ref="U488:U499" si="152">(N488/M488)</f>
        <v>4.0171232876712333</v>
      </c>
      <c r="W488" s="6">
        <f t="shared" ref="W488:W499" si="153">(M488/35.45)*1000</f>
        <v>82.369534555712264</v>
      </c>
      <c r="X488" s="6">
        <f t="shared" ref="X488:X499" si="154">(N488/62)*1000</f>
        <v>189.1935483870968</v>
      </c>
      <c r="Y488" s="6">
        <f t="shared" ref="Y488:Y499" si="155">(O488/96)*1000*2</f>
        <v>179.37499999999997</v>
      </c>
      <c r="Z488" s="6">
        <f t="shared" ref="Z488:Z499" si="156">(P488/40)*1000*2</f>
        <v>75.5</v>
      </c>
      <c r="AA488" s="6">
        <f t="shared" ref="AA488:AA499" si="157">(Q488/24.3)*1000*2</f>
        <v>41.152263374485599</v>
      </c>
      <c r="AB488" s="6">
        <f t="shared" ref="AB488:AB499" si="158">(R488/23)*1000</f>
        <v>15.217391304347824</v>
      </c>
      <c r="AC488" s="6">
        <f t="shared" ref="AC488:AC499" si="159">(S488/39.09)*1000</f>
        <v>13.558454847787157</v>
      </c>
      <c r="AD488" s="6">
        <f t="shared" ref="AD488:AD499" si="160">(T488/18)*1000</f>
        <v>0</v>
      </c>
      <c r="AE488" s="6">
        <f t="shared" ref="AE488:AE499" si="161">(X488/W488)</f>
        <v>2.2968874281926652</v>
      </c>
    </row>
    <row r="489" spans="1:31" x14ac:dyDescent="0.15">
      <c r="A489" s="38">
        <v>35871</v>
      </c>
      <c r="B489" s="8">
        <f t="shared" si="139"/>
        <v>1998</v>
      </c>
      <c r="C489" s="8">
        <f t="shared" si="140"/>
        <v>3</v>
      </c>
      <c r="D489" s="8">
        <f t="shared" si="141"/>
        <v>17</v>
      </c>
      <c r="E489" s="8" t="s">
        <v>32</v>
      </c>
      <c r="F489" s="8">
        <v>1</v>
      </c>
      <c r="G489">
        <v>4</v>
      </c>
      <c r="H489" s="2" t="s">
        <v>0</v>
      </c>
      <c r="I489" s="3">
        <v>6.14</v>
      </c>
      <c r="J489" s="3">
        <v>51.8</v>
      </c>
      <c r="K489" s="3">
        <v>4.7</v>
      </c>
      <c r="M489" s="3">
        <v>0.83</v>
      </c>
      <c r="N489" s="3">
        <v>10.31</v>
      </c>
      <c r="O489" s="3">
        <v>9.86</v>
      </c>
      <c r="P489" s="3">
        <v>3.53</v>
      </c>
      <c r="Q489" s="3">
        <v>0.95</v>
      </c>
      <c r="R489" s="3">
        <v>0.27</v>
      </c>
      <c r="S489" s="3">
        <v>1.2</v>
      </c>
      <c r="T489" s="3">
        <v>0</v>
      </c>
      <c r="U489" s="6">
        <f t="shared" si="152"/>
        <v>12.421686746987953</v>
      </c>
      <c r="W489" s="6">
        <f t="shared" si="153"/>
        <v>23.413258110014102</v>
      </c>
      <c r="X489" s="6">
        <f t="shared" si="154"/>
        <v>166.29032258064515</v>
      </c>
      <c r="Y489" s="6">
        <f t="shared" si="155"/>
        <v>205.41666666666666</v>
      </c>
      <c r="Z489" s="6">
        <f t="shared" si="156"/>
        <v>176.5</v>
      </c>
      <c r="AA489" s="6">
        <f t="shared" si="157"/>
        <v>78.189300411522623</v>
      </c>
      <c r="AB489" s="6">
        <f t="shared" si="158"/>
        <v>11.739130434782609</v>
      </c>
      <c r="AC489" s="6">
        <f t="shared" si="159"/>
        <v>30.698388334612428</v>
      </c>
      <c r="AD489" s="6">
        <f t="shared" si="160"/>
        <v>0</v>
      </c>
      <c r="AE489" s="6">
        <f t="shared" si="161"/>
        <v>7.1023999222697247</v>
      </c>
    </row>
    <row r="490" spans="1:31" x14ac:dyDescent="0.15">
      <c r="A490" s="38">
        <v>35871</v>
      </c>
      <c r="B490" s="8">
        <f t="shared" si="139"/>
        <v>1998</v>
      </c>
      <c r="C490" s="8">
        <f t="shared" si="140"/>
        <v>3</v>
      </c>
      <c r="D490" s="8">
        <f t="shared" si="141"/>
        <v>17</v>
      </c>
      <c r="E490" s="8" t="s">
        <v>31</v>
      </c>
      <c r="F490" s="8">
        <v>3</v>
      </c>
      <c r="G490">
        <v>12</v>
      </c>
      <c r="H490" s="2" t="s">
        <v>2</v>
      </c>
      <c r="I490" s="3">
        <v>4.9800000000000004</v>
      </c>
      <c r="J490" s="3">
        <v>55.4</v>
      </c>
      <c r="K490" s="3">
        <v>11.4</v>
      </c>
      <c r="M490" s="3">
        <v>1.3</v>
      </c>
      <c r="N490" s="3">
        <v>21.52</v>
      </c>
      <c r="O490" s="3">
        <v>4.5999999999999996</v>
      </c>
      <c r="P490" s="3">
        <v>2.38</v>
      </c>
      <c r="Q490" s="3">
        <v>0.94</v>
      </c>
      <c r="R490" s="3">
        <v>0.45</v>
      </c>
      <c r="S490" s="3">
        <v>0.87</v>
      </c>
      <c r="T490" s="3">
        <v>0</v>
      </c>
      <c r="U490" s="6">
        <f t="shared" si="152"/>
        <v>16.553846153846152</v>
      </c>
      <c r="W490" s="6">
        <f t="shared" si="153"/>
        <v>36.671368124118473</v>
      </c>
      <c r="X490" s="6">
        <f t="shared" si="154"/>
        <v>347.09677419354841</v>
      </c>
      <c r="Y490" s="6">
        <f t="shared" si="155"/>
        <v>95.833333333333329</v>
      </c>
      <c r="Z490" s="6">
        <f t="shared" si="156"/>
        <v>119</v>
      </c>
      <c r="AA490" s="6">
        <f t="shared" si="157"/>
        <v>77.36625514403292</v>
      </c>
      <c r="AB490" s="6">
        <f t="shared" si="158"/>
        <v>19.565217391304348</v>
      </c>
      <c r="AC490" s="6">
        <f t="shared" si="159"/>
        <v>22.256331542594012</v>
      </c>
      <c r="AD490" s="6">
        <f t="shared" si="160"/>
        <v>0</v>
      </c>
      <c r="AE490" s="6">
        <f t="shared" si="161"/>
        <v>9.4650620347394554</v>
      </c>
    </row>
    <row r="491" spans="1:31" x14ac:dyDescent="0.15">
      <c r="A491" s="38">
        <v>35871</v>
      </c>
      <c r="B491" s="8">
        <f t="shared" si="139"/>
        <v>1998</v>
      </c>
      <c r="C491" s="8">
        <f t="shared" si="140"/>
        <v>3</v>
      </c>
      <c r="D491" s="8">
        <f t="shared" si="141"/>
        <v>17</v>
      </c>
      <c r="E491" s="8" t="s">
        <v>32</v>
      </c>
      <c r="F491" s="8">
        <v>3</v>
      </c>
      <c r="G491">
        <v>11</v>
      </c>
      <c r="H491" s="2" t="s">
        <v>0</v>
      </c>
      <c r="I491" s="3">
        <v>5.04</v>
      </c>
      <c r="J491" s="3">
        <v>36</v>
      </c>
      <c r="K491" s="3">
        <v>7.7</v>
      </c>
      <c r="M491" s="3">
        <v>0.42</v>
      </c>
      <c r="N491" s="3">
        <v>7.3</v>
      </c>
      <c r="O491" s="3">
        <v>8.07</v>
      </c>
      <c r="P491" s="3">
        <v>1.24</v>
      </c>
      <c r="Q491" s="3">
        <v>0.52</v>
      </c>
      <c r="R491" s="3">
        <v>0.22</v>
      </c>
      <c r="S491" s="3">
        <v>0.42</v>
      </c>
      <c r="T491" s="3">
        <v>0.03</v>
      </c>
      <c r="U491" s="6">
        <f t="shared" si="152"/>
        <v>17.38095238095238</v>
      </c>
      <c r="W491" s="6">
        <f t="shared" si="153"/>
        <v>11.847672778561353</v>
      </c>
      <c r="X491" s="6">
        <f t="shared" si="154"/>
        <v>117.74193548387096</v>
      </c>
      <c r="Y491" s="6">
        <f t="shared" si="155"/>
        <v>168.125</v>
      </c>
      <c r="Z491" s="6">
        <f t="shared" si="156"/>
        <v>62</v>
      </c>
      <c r="AA491" s="6">
        <f t="shared" si="157"/>
        <v>42.798353909465021</v>
      </c>
      <c r="AB491" s="6">
        <f t="shared" si="158"/>
        <v>9.5652173913043477</v>
      </c>
      <c r="AC491" s="6">
        <f t="shared" si="159"/>
        <v>10.74443591711435</v>
      </c>
      <c r="AD491" s="6">
        <f t="shared" si="160"/>
        <v>1.6666666666666665</v>
      </c>
      <c r="AE491" s="6">
        <f t="shared" si="161"/>
        <v>9.9379800307219668</v>
      </c>
    </row>
    <row r="492" spans="1:31" x14ac:dyDescent="0.15">
      <c r="A492" s="38">
        <v>35871</v>
      </c>
      <c r="B492" s="8">
        <f t="shared" si="139"/>
        <v>1998</v>
      </c>
      <c r="C492" s="8">
        <f t="shared" si="140"/>
        <v>3</v>
      </c>
      <c r="D492" s="8">
        <f t="shared" si="141"/>
        <v>17</v>
      </c>
      <c r="E492" s="8" t="s">
        <v>29</v>
      </c>
      <c r="F492" s="8">
        <v>4</v>
      </c>
      <c r="G492">
        <v>13</v>
      </c>
      <c r="H492" s="2" t="s">
        <v>0</v>
      </c>
      <c r="I492" s="3">
        <v>4.46</v>
      </c>
      <c r="J492" s="3">
        <v>101.9</v>
      </c>
      <c r="K492" s="3">
        <v>46.4</v>
      </c>
      <c r="M492" s="3">
        <v>1.63</v>
      </c>
      <c r="N492" s="3">
        <v>39.619999999999997</v>
      </c>
      <c r="O492" s="3">
        <v>22.88</v>
      </c>
      <c r="P492" s="3">
        <v>1.23</v>
      </c>
      <c r="Q492" s="3">
        <v>0.35</v>
      </c>
      <c r="R492" s="3">
        <v>0.44</v>
      </c>
      <c r="S492" s="3">
        <v>0.7</v>
      </c>
      <c r="T492" s="3">
        <v>0.26</v>
      </c>
      <c r="U492" s="6">
        <f t="shared" si="152"/>
        <v>24.30674846625767</v>
      </c>
      <c r="W492" s="6">
        <f t="shared" si="153"/>
        <v>45.980253878702392</v>
      </c>
      <c r="X492" s="6">
        <f t="shared" si="154"/>
        <v>639.0322580645161</v>
      </c>
      <c r="Y492" s="6">
        <f t="shared" si="155"/>
        <v>476.66666666666663</v>
      </c>
      <c r="Z492" s="6">
        <f t="shared" si="156"/>
        <v>61.5</v>
      </c>
      <c r="AA492" s="6">
        <f t="shared" si="157"/>
        <v>28.806584362139915</v>
      </c>
      <c r="AB492" s="6">
        <f t="shared" si="158"/>
        <v>19.130434782608695</v>
      </c>
      <c r="AC492" s="6">
        <f t="shared" si="159"/>
        <v>17.907393195190583</v>
      </c>
      <c r="AD492" s="6">
        <f t="shared" si="160"/>
        <v>14.444444444444445</v>
      </c>
      <c r="AE492" s="6">
        <f t="shared" si="161"/>
        <v>13.897971502077974</v>
      </c>
    </row>
    <row r="493" spans="1:31" x14ac:dyDescent="0.15">
      <c r="A493" s="38">
        <v>35871</v>
      </c>
      <c r="B493" s="8">
        <f t="shared" si="139"/>
        <v>1998</v>
      </c>
      <c r="C493" s="8">
        <f t="shared" si="140"/>
        <v>3</v>
      </c>
      <c r="D493" s="8">
        <f t="shared" si="141"/>
        <v>17</v>
      </c>
      <c r="E493" s="8" t="s">
        <v>32</v>
      </c>
      <c r="F493" s="8">
        <v>3</v>
      </c>
      <c r="G493">
        <v>11</v>
      </c>
      <c r="H493" s="2" t="s">
        <v>2</v>
      </c>
      <c r="I493" s="3">
        <v>5.4</v>
      </c>
      <c r="J493" s="3">
        <v>35.799999999999997</v>
      </c>
      <c r="K493" s="3">
        <v>4.7</v>
      </c>
      <c r="M493" s="3">
        <v>0.38</v>
      </c>
      <c r="N493" s="3">
        <v>12</v>
      </c>
      <c r="O493" s="3">
        <v>3.62</v>
      </c>
      <c r="P493" s="3">
        <v>2</v>
      </c>
      <c r="Q493" s="3">
        <v>0.69</v>
      </c>
      <c r="R493" s="3">
        <v>0.28999999999999998</v>
      </c>
      <c r="S493" s="3">
        <v>0.69</v>
      </c>
      <c r="T493" s="3">
        <v>0</v>
      </c>
      <c r="U493" s="6">
        <f t="shared" si="152"/>
        <v>31.578947368421051</v>
      </c>
      <c r="W493" s="6">
        <f t="shared" si="153"/>
        <v>10.719322990126939</v>
      </c>
      <c r="X493" s="6">
        <f t="shared" si="154"/>
        <v>193.54838709677418</v>
      </c>
      <c r="Y493" s="6">
        <f t="shared" si="155"/>
        <v>75.416666666666671</v>
      </c>
      <c r="Z493" s="6">
        <f t="shared" si="156"/>
        <v>100</v>
      </c>
      <c r="AA493" s="6">
        <f t="shared" si="157"/>
        <v>56.79012345679012</v>
      </c>
      <c r="AB493" s="6">
        <f t="shared" si="158"/>
        <v>12.608695652173912</v>
      </c>
      <c r="AC493" s="6">
        <f t="shared" si="159"/>
        <v>17.651573292402144</v>
      </c>
      <c r="AD493" s="6">
        <f t="shared" si="160"/>
        <v>0</v>
      </c>
      <c r="AE493" s="6">
        <f t="shared" si="161"/>
        <v>18.056027164685908</v>
      </c>
    </row>
    <row r="494" spans="1:31" x14ac:dyDescent="0.15">
      <c r="A494" s="38">
        <v>35871</v>
      </c>
      <c r="B494" s="8">
        <f t="shared" si="139"/>
        <v>1998</v>
      </c>
      <c r="C494" s="8">
        <f t="shared" si="140"/>
        <v>3</v>
      </c>
      <c r="D494" s="8">
        <f t="shared" si="141"/>
        <v>17</v>
      </c>
      <c r="E494" s="8" t="s">
        <v>30</v>
      </c>
      <c r="F494" s="8">
        <v>4</v>
      </c>
      <c r="G494">
        <v>14</v>
      </c>
      <c r="H494" s="2" t="s">
        <v>0</v>
      </c>
      <c r="I494" s="3">
        <v>6.04</v>
      </c>
      <c r="J494" s="3">
        <v>120.8</v>
      </c>
      <c r="K494" s="3">
        <v>5.4</v>
      </c>
      <c r="M494" s="3">
        <v>1.86</v>
      </c>
      <c r="N494" s="3">
        <v>64.680000000000007</v>
      </c>
      <c r="O494" s="3">
        <v>1.91</v>
      </c>
      <c r="P494" s="3">
        <v>2.98</v>
      </c>
      <c r="Q494" s="3">
        <v>1.91</v>
      </c>
      <c r="R494" s="3">
        <v>0.81</v>
      </c>
      <c r="S494" s="3">
        <v>0.81</v>
      </c>
      <c r="T494" s="3">
        <v>0.12</v>
      </c>
      <c r="U494" s="6">
        <f t="shared" si="152"/>
        <v>34.774193548387096</v>
      </c>
      <c r="W494" s="6">
        <f t="shared" si="153"/>
        <v>52.468265162200282</v>
      </c>
      <c r="X494" s="6">
        <f t="shared" si="154"/>
        <v>1043.2258064516132</v>
      </c>
      <c r="Y494" s="6">
        <f t="shared" si="155"/>
        <v>39.791666666666664</v>
      </c>
      <c r="Z494" s="6">
        <f t="shared" si="156"/>
        <v>149</v>
      </c>
      <c r="AA494" s="6">
        <f t="shared" si="157"/>
        <v>157.20164609053498</v>
      </c>
      <c r="AB494" s="6">
        <f t="shared" si="158"/>
        <v>35.217391304347828</v>
      </c>
      <c r="AC494" s="6">
        <f t="shared" si="159"/>
        <v>20.721412125863392</v>
      </c>
      <c r="AD494" s="6">
        <f t="shared" si="160"/>
        <v>6.6666666666666661</v>
      </c>
      <c r="AE494" s="6">
        <f t="shared" si="161"/>
        <v>19.882986472424562</v>
      </c>
    </row>
    <row r="495" spans="1:31" x14ac:dyDescent="0.15">
      <c r="A495" s="38">
        <v>35871</v>
      </c>
      <c r="B495" s="8">
        <f t="shared" si="139"/>
        <v>1998</v>
      </c>
      <c r="C495" s="8">
        <f t="shared" si="140"/>
        <v>3</v>
      </c>
      <c r="D495" s="8">
        <f t="shared" si="141"/>
        <v>17</v>
      </c>
      <c r="E495" s="8" t="s">
        <v>30</v>
      </c>
      <c r="F495" s="8">
        <v>4</v>
      </c>
      <c r="G495">
        <v>14</v>
      </c>
      <c r="H495" s="2" t="s">
        <v>1</v>
      </c>
      <c r="I495" s="3">
        <v>4.54</v>
      </c>
      <c r="J495" s="3">
        <v>108.3</v>
      </c>
      <c r="K495" s="3">
        <v>44.5</v>
      </c>
      <c r="M495" s="3">
        <v>1.24</v>
      </c>
      <c r="N495" s="3">
        <v>61.93</v>
      </c>
      <c r="O495" s="3">
        <v>10.63</v>
      </c>
      <c r="P495" s="3">
        <v>1.01</v>
      </c>
      <c r="Q495" s="3">
        <v>0.6</v>
      </c>
      <c r="R495" s="3">
        <v>0.22</v>
      </c>
      <c r="S495" s="3">
        <v>3.9</v>
      </c>
      <c r="T495" s="3">
        <v>0</v>
      </c>
      <c r="U495" s="6">
        <f t="shared" si="152"/>
        <v>49.943548387096776</v>
      </c>
      <c r="W495" s="6">
        <f t="shared" si="153"/>
        <v>34.97884344146685</v>
      </c>
      <c r="X495" s="6">
        <f t="shared" si="154"/>
        <v>998.87096774193549</v>
      </c>
      <c r="Y495" s="6">
        <f t="shared" si="155"/>
        <v>221.45833333333334</v>
      </c>
      <c r="Z495" s="6">
        <f t="shared" si="156"/>
        <v>50.5</v>
      </c>
      <c r="AA495" s="6">
        <f t="shared" si="157"/>
        <v>49.382716049382715</v>
      </c>
      <c r="AB495" s="6">
        <f t="shared" si="158"/>
        <v>9.5652173913043477</v>
      </c>
      <c r="AC495" s="6">
        <f t="shared" si="159"/>
        <v>99.769762087490406</v>
      </c>
      <c r="AD495" s="6">
        <f t="shared" si="160"/>
        <v>0</v>
      </c>
      <c r="AE495" s="6">
        <f t="shared" si="161"/>
        <v>28.556432101977112</v>
      </c>
    </row>
    <row r="496" spans="1:31" x14ac:dyDescent="0.15">
      <c r="A496" s="38">
        <v>35871</v>
      </c>
      <c r="B496" s="8">
        <f t="shared" si="139"/>
        <v>1998</v>
      </c>
      <c r="C496" s="8">
        <f t="shared" si="140"/>
        <v>3</v>
      </c>
      <c r="D496" s="8">
        <f t="shared" si="141"/>
        <v>17</v>
      </c>
      <c r="E496" s="8" t="s">
        <v>29</v>
      </c>
      <c r="F496" s="8">
        <v>3</v>
      </c>
      <c r="G496">
        <v>10</v>
      </c>
      <c r="H496" s="2" t="s">
        <v>1</v>
      </c>
      <c r="I496" s="3">
        <v>4.91</v>
      </c>
      <c r="J496" s="3">
        <v>67.3</v>
      </c>
      <c r="K496" s="3">
        <v>11.6</v>
      </c>
      <c r="M496" s="3">
        <v>0.47</v>
      </c>
      <c r="N496" s="3">
        <v>26.65</v>
      </c>
      <c r="O496" s="3">
        <v>6.87</v>
      </c>
      <c r="P496" s="3">
        <v>3.54</v>
      </c>
      <c r="Q496" s="3">
        <v>0.78</v>
      </c>
      <c r="R496" s="3">
        <v>0.28000000000000003</v>
      </c>
      <c r="S496" s="3">
        <v>0.36</v>
      </c>
      <c r="T496" s="3">
        <v>0.03</v>
      </c>
      <c r="U496" s="6">
        <f t="shared" si="152"/>
        <v>56.702127659574465</v>
      </c>
      <c r="W496" s="6">
        <f t="shared" si="153"/>
        <v>13.258110014104371</v>
      </c>
      <c r="X496" s="6">
        <f t="shared" si="154"/>
        <v>429.83870967741933</v>
      </c>
      <c r="Y496" s="6">
        <f t="shared" si="155"/>
        <v>143.125</v>
      </c>
      <c r="Z496" s="6">
        <f t="shared" si="156"/>
        <v>177</v>
      </c>
      <c r="AA496" s="6">
        <f t="shared" si="157"/>
        <v>64.197530864197532</v>
      </c>
      <c r="AB496" s="6">
        <f t="shared" si="158"/>
        <v>12.173913043478262</v>
      </c>
      <c r="AC496" s="6">
        <f t="shared" si="159"/>
        <v>9.209516500383728</v>
      </c>
      <c r="AD496" s="6">
        <f t="shared" si="160"/>
        <v>1.6666666666666665</v>
      </c>
      <c r="AE496" s="6">
        <f t="shared" si="161"/>
        <v>32.420813315030884</v>
      </c>
    </row>
    <row r="497" spans="1:31" x14ac:dyDescent="0.15">
      <c r="A497" s="38">
        <v>35871</v>
      </c>
      <c r="B497" s="8">
        <f t="shared" si="139"/>
        <v>1998</v>
      </c>
      <c r="C497" s="8">
        <f t="shared" si="140"/>
        <v>3</v>
      </c>
      <c r="D497" s="8">
        <f t="shared" si="141"/>
        <v>17</v>
      </c>
      <c r="E497" s="8" t="s">
        <v>30</v>
      </c>
      <c r="F497" s="8">
        <v>3</v>
      </c>
      <c r="G497">
        <v>9</v>
      </c>
      <c r="H497" s="2" t="s">
        <v>1</v>
      </c>
      <c r="I497" s="3">
        <v>5.37</v>
      </c>
      <c r="J497" s="3">
        <v>108.3</v>
      </c>
      <c r="K497" s="3">
        <v>5.0999999999999996</v>
      </c>
      <c r="M497" s="3">
        <v>0.92</v>
      </c>
      <c r="N497" s="3">
        <v>65.17</v>
      </c>
      <c r="O497" s="3">
        <v>1.62</v>
      </c>
      <c r="P497" s="3">
        <v>10.86</v>
      </c>
      <c r="Q497" s="3">
        <v>1.66</v>
      </c>
      <c r="R497" s="3">
        <v>0.27</v>
      </c>
      <c r="S497" s="3">
        <v>8</v>
      </c>
      <c r="T497" s="3">
        <v>0.04</v>
      </c>
      <c r="U497" s="6">
        <f t="shared" si="152"/>
        <v>70.836956521739125</v>
      </c>
      <c r="W497" s="6">
        <f t="shared" si="153"/>
        <v>25.952045133991536</v>
      </c>
      <c r="X497" s="6">
        <f t="shared" si="154"/>
        <v>1051.1290322580646</v>
      </c>
      <c r="Y497" s="6">
        <f t="shared" si="155"/>
        <v>33.75</v>
      </c>
      <c r="Z497" s="6">
        <f t="shared" si="156"/>
        <v>542.99999999999989</v>
      </c>
      <c r="AA497" s="6">
        <f t="shared" si="157"/>
        <v>136.62551440329219</v>
      </c>
      <c r="AB497" s="6">
        <f t="shared" si="158"/>
        <v>11.739130434782609</v>
      </c>
      <c r="AC497" s="6">
        <f t="shared" si="159"/>
        <v>204.65592223074952</v>
      </c>
      <c r="AD497" s="6">
        <f t="shared" si="160"/>
        <v>2.2222222222222223</v>
      </c>
      <c r="AE497" s="6">
        <f t="shared" si="161"/>
        <v>40.502743688639555</v>
      </c>
    </row>
    <row r="498" spans="1:31" x14ac:dyDescent="0.15">
      <c r="A498" s="38">
        <v>35871</v>
      </c>
      <c r="B498" s="8">
        <f t="shared" si="139"/>
        <v>1998</v>
      </c>
      <c r="C498" s="8">
        <f t="shared" si="140"/>
        <v>3</v>
      </c>
      <c r="D498" s="8">
        <f t="shared" si="141"/>
        <v>17</v>
      </c>
      <c r="E498" s="8" t="s">
        <v>30</v>
      </c>
      <c r="F498" s="8">
        <v>3</v>
      </c>
      <c r="G498">
        <v>9</v>
      </c>
      <c r="H498" s="2" t="s">
        <v>0</v>
      </c>
      <c r="I498" s="3">
        <v>4.57</v>
      </c>
      <c r="J498" s="3">
        <v>194</v>
      </c>
      <c r="K498" s="3">
        <v>46.9</v>
      </c>
      <c r="M498" s="3">
        <v>1.52</v>
      </c>
      <c r="N498" s="3">
        <v>112.93</v>
      </c>
      <c r="O498" s="3">
        <v>5.44</v>
      </c>
      <c r="P498" s="3">
        <v>10.86</v>
      </c>
      <c r="Q498" s="3">
        <v>3.17</v>
      </c>
      <c r="R498" s="3">
        <v>0.38</v>
      </c>
      <c r="S498" s="3">
        <v>1.84</v>
      </c>
      <c r="T498" s="3">
        <v>0.08</v>
      </c>
      <c r="U498" s="6">
        <f t="shared" si="152"/>
        <v>74.296052631578945</v>
      </c>
      <c r="W498" s="6">
        <f t="shared" si="153"/>
        <v>42.877291960507755</v>
      </c>
      <c r="X498" s="6">
        <f t="shared" si="154"/>
        <v>1821.4516129032259</v>
      </c>
      <c r="Y498" s="6">
        <f t="shared" si="155"/>
        <v>113.33333333333334</v>
      </c>
      <c r="Z498" s="6">
        <f t="shared" si="156"/>
        <v>542.99999999999989</v>
      </c>
      <c r="AA498" s="6">
        <f t="shared" si="157"/>
        <v>260.9053497942387</v>
      </c>
      <c r="AB498" s="6">
        <f t="shared" si="158"/>
        <v>16.521739130434781</v>
      </c>
      <c r="AC498" s="6">
        <f t="shared" si="159"/>
        <v>47.070862113072394</v>
      </c>
      <c r="AD498" s="6">
        <f t="shared" si="160"/>
        <v>4.4444444444444446</v>
      </c>
      <c r="AE498" s="6">
        <f t="shared" si="161"/>
        <v>42.480565577249578</v>
      </c>
    </row>
    <row r="499" spans="1:31" x14ac:dyDescent="0.15">
      <c r="A499" s="38">
        <v>35871</v>
      </c>
      <c r="B499" s="8">
        <f t="shared" si="139"/>
        <v>1998</v>
      </c>
      <c r="C499" s="8">
        <f t="shared" si="140"/>
        <v>3</v>
      </c>
      <c r="D499" s="8">
        <f t="shared" si="141"/>
        <v>17</v>
      </c>
      <c r="E499" s="8" t="s">
        <v>30</v>
      </c>
      <c r="F499" s="8">
        <v>3</v>
      </c>
      <c r="G499">
        <v>9</v>
      </c>
      <c r="H499" s="2" t="s">
        <v>2</v>
      </c>
      <c r="I499" s="3">
        <v>5.05</v>
      </c>
      <c r="J499" s="3">
        <v>235</v>
      </c>
      <c r="K499" s="3">
        <v>6.9</v>
      </c>
      <c r="M499" s="3">
        <v>1.55</v>
      </c>
      <c r="N499" s="3">
        <v>124.49</v>
      </c>
      <c r="O499" s="3">
        <v>2.2999999999999998</v>
      </c>
      <c r="P499" s="3">
        <v>11.3</v>
      </c>
      <c r="Q499" s="3">
        <v>17.600000000000001</v>
      </c>
      <c r="R499" s="3">
        <v>1.22</v>
      </c>
      <c r="S499" s="3">
        <v>0.9</v>
      </c>
      <c r="T499" s="3">
        <v>0.05</v>
      </c>
      <c r="U499" s="6">
        <f t="shared" si="152"/>
        <v>80.316129032258061</v>
      </c>
      <c r="W499" s="6">
        <f t="shared" si="153"/>
        <v>43.723554301833566</v>
      </c>
      <c r="X499" s="6">
        <f t="shared" si="154"/>
        <v>2007.9032258064515</v>
      </c>
      <c r="Y499" s="6">
        <f t="shared" si="155"/>
        <v>47.916666666666664</v>
      </c>
      <c r="Z499" s="6">
        <f t="shared" si="156"/>
        <v>565.00000000000011</v>
      </c>
      <c r="AA499" s="6">
        <f t="shared" si="157"/>
        <v>1448.5596707818931</v>
      </c>
      <c r="AB499" s="6">
        <f t="shared" si="158"/>
        <v>53.04347826086957</v>
      </c>
      <c r="AC499" s="6">
        <f t="shared" si="159"/>
        <v>23.023791250959324</v>
      </c>
      <c r="AD499" s="6">
        <f t="shared" si="160"/>
        <v>2.7777777777777777</v>
      </c>
      <c r="AE499" s="6">
        <f t="shared" si="161"/>
        <v>45.922689906347557</v>
      </c>
    </row>
    <row r="500" spans="1:31" x14ac:dyDescent="0.15">
      <c r="A500" s="38">
        <v>35871</v>
      </c>
      <c r="B500" s="8">
        <f t="shared" si="139"/>
        <v>1998</v>
      </c>
      <c r="C500" s="8">
        <f t="shared" si="140"/>
        <v>3</v>
      </c>
      <c r="D500" s="8">
        <f t="shared" si="141"/>
        <v>17</v>
      </c>
      <c r="E500" s="8" t="s">
        <v>29</v>
      </c>
      <c r="F500" s="8">
        <v>1</v>
      </c>
      <c r="G500">
        <v>1</v>
      </c>
      <c r="H500" s="2" t="s">
        <v>0</v>
      </c>
      <c r="I500" s="3">
        <v>5.58</v>
      </c>
      <c r="J500" s="3">
        <v>66.2</v>
      </c>
      <c r="K500" s="3">
        <v>8</v>
      </c>
    </row>
    <row r="501" spans="1:31" x14ac:dyDescent="0.15">
      <c r="A501" s="38">
        <v>35871</v>
      </c>
      <c r="B501" s="8">
        <f t="shared" si="139"/>
        <v>1998</v>
      </c>
      <c r="C501" s="8">
        <f t="shared" si="140"/>
        <v>3</v>
      </c>
      <c r="D501" s="8">
        <f t="shared" si="141"/>
        <v>17</v>
      </c>
      <c r="E501" s="8" t="s">
        <v>32</v>
      </c>
      <c r="F501" s="8">
        <v>1</v>
      </c>
      <c r="G501">
        <v>4</v>
      </c>
      <c r="H501" s="2" t="s">
        <v>2</v>
      </c>
      <c r="I501" s="3">
        <v>5.97</v>
      </c>
      <c r="J501" s="3">
        <v>35.799999999999997</v>
      </c>
      <c r="K501" s="3">
        <v>4.9000000000000004</v>
      </c>
    </row>
    <row r="502" spans="1:31" x14ac:dyDescent="0.15">
      <c r="A502" s="38">
        <v>35871</v>
      </c>
      <c r="B502" s="8">
        <f t="shared" si="139"/>
        <v>1998</v>
      </c>
      <c r="C502" s="8">
        <f t="shared" si="140"/>
        <v>3</v>
      </c>
      <c r="D502" s="8">
        <f t="shared" si="141"/>
        <v>17</v>
      </c>
      <c r="E502" s="8" t="s">
        <v>32</v>
      </c>
      <c r="F502" s="8">
        <v>3</v>
      </c>
      <c r="G502">
        <v>11</v>
      </c>
      <c r="H502" s="2" t="s">
        <v>1</v>
      </c>
      <c r="I502" s="3">
        <v>5.65</v>
      </c>
      <c r="J502" s="3">
        <v>31.6</v>
      </c>
      <c r="K502" s="3">
        <v>3.7</v>
      </c>
    </row>
    <row r="503" spans="1:31" x14ac:dyDescent="0.15">
      <c r="A503" s="38">
        <v>35871</v>
      </c>
      <c r="B503" s="8">
        <f t="shared" si="139"/>
        <v>1998</v>
      </c>
      <c r="C503" s="8">
        <f t="shared" si="140"/>
        <v>3</v>
      </c>
      <c r="D503" s="8">
        <f t="shared" si="141"/>
        <v>17</v>
      </c>
      <c r="E503" s="8" t="s">
        <v>30</v>
      </c>
      <c r="F503" s="8">
        <v>4</v>
      </c>
      <c r="G503">
        <v>14</v>
      </c>
      <c r="H503" s="2" t="s">
        <v>2</v>
      </c>
      <c r="I503" s="3">
        <v>5.6</v>
      </c>
      <c r="J503" s="3">
        <v>74.5</v>
      </c>
      <c r="K503" s="3">
        <v>4.9000000000000004</v>
      </c>
    </row>
    <row r="504" spans="1:31" x14ac:dyDescent="0.15">
      <c r="A504" s="38">
        <v>35898</v>
      </c>
      <c r="B504" s="8">
        <f t="shared" si="139"/>
        <v>1998</v>
      </c>
      <c r="C504" s="8">
        <f t="shared" si="140"/>
        <v>4</v>
      </c>
      <c r="D504" s="8">
        <f t="shared" si="141"/>
        <v>13</v>
      </c>
      <c r="E504" s="8" t="s">
        <v>32</v>
      </c>
      <c r="F504" s="8">
        <v>4</v>
      </c>
      <c r="G504">
        <v>16</v>
      </c>
      <c r="H504" s="2" t="s">
        <v>0</v>
      </c>
      <c r="I504" s="3">
        <v>6.39</v>
      </c>
      <c r="J504" s="3">
        <v>29.3</v>
      </c>
      <c r="K504" s="3">
        <v>2.8</v>
      </c>
      <c r="M504" s="3">
        <v>0.54</v>
      </c>
      <c r="N504" s="3">
        <v>3.05</v>
      </c>
      <c r="O504" s="3">
        <v>7.56</v>
      </c>
      <c r="P504" s="3">
        <v>1.96</v>
      </c>
      <c r="Q504" s="3">
        <v>0.69</v>
      </c>
      <c r="R504" s="3">
        <v>0.35</v>
      </c>
      <c r="S504" s="3">
        <v>0.71</v>
      </c>
      <c r="T504" s="3">
        <v>0.03</v>
      </c>
      <c r="U504" s="6">
        <f t="shared" ref="U504:U510" si="162">(N504/M504)</f>
        <v>5.648148148148147</v>
      </c>
      <c r="W504" s="6">
        <f t="shared" ref="W504:W510" si="163">(M504/35.45)*1000</f>
        <v>15.232722143864597</v>
      </c>
      <c r="X504" s="6">
        <f t="shared" ref="X504:X510" si="164">(N504/62)*1000</f>
        <v>49.193548387096769</v>
      </c>
      <c r="Y504" s="6">
        <f t="shared" ref="Y504:Y510" si="165">(O504/96)*1000*2</f>
        <v>157.5</v>
      </c>
      <c r="Z504" s="6">
        <f t="shared" ref="Z504:Z510" si="166">(P504/40)*1000*2</f>
        <v>98</v>
      </c>
      <c r="AA504" s="6">
        <f t="shared" ref="AA504:AA510" si="167">(Q504/24.3)*1000*2</f>
        <v>56.79012345679012</v>
      </c>
      <c r="AB504" s="6">
        <f t="shared" ref="AB504:AB510" si="168">(R504/23)*1000</f>
        <v>15.217391304347824</v>
      </c>
      <c r="AC504" s="6">
        <f t="shared" ref="AC504:AC510" si="169">(S504/39.09)*1000</f>
        <v>18.163213097979021</v>
      </c>
      <c r="AD504" s="6">
        <f t="shared" ref="AD504:AD510" si="170">(T504/18)*1000</f>
        <v>1.6666666666666665</v>
      </c>
      <c r="AE504" s="6">
        <f t="shared" ref="AE504:AE510" si="171">(X504/W504)</f>
        <v>3.2294653524492234</v>
      </c>
    </row>
    <row r="505" spans="1:31" x14ac:dyDescent="0.15">
      <c r="A505" s="38">
        <v>35898</v>
      </c>
      <c r="B505" s="8">
        <f t="shared" si="139"/>
        <v>1998</v>
      </c>
      <c r="C505" s="8">
        <f t="shared" si="140"/>
        <v>4</v>
      </c>
      <c r="D505" s="8">
        <f t="shared" si="141"/>
        <v>13</v>
      </c>
      <c r="E505" s="8" t="s">
        <v>32</v>
      </c>
      <c r="F505" s="8">
        <v>4</v>
      </c>
      <c r="G505">
        <v>16</v>
      </c>
      <c r="H505" s="2" t="s">
        <v>2</v>
      </c>
      <c r="I505" s="3">
        <v>6.13</v>
      </c>
      <c r="J505" s="3">
        <v>31</v>
      </c>
      <c r="K505" s="3">
        <v>2.4</v>
      </c>
      <c r="M505" s="3">
        <v>0.65</v>
      </c>
      <c r="N505" s="3">
        <v>4.29</v>
      </c>
      <c r="O505" s="3">
        <v>6.9</v>
      </c>
      <c r="P505" s="3">
        <v>2.0299999999999998</v>
      </c>
      <c r="Q505" s="3">
        <v>0.65</v>
      </c>
      <c r="R505" s="3">
        <v>0.28000000000000003</v>
      </c>
      <c r="S505" s="3">
        <v>0.96</v>
      </c>
      <c r="T505" s="3">
        <v>0</v>
      </c>
      <c r="U505" s="6">
        <f t="shared" si="162"/>
        <v>6.6</v>
      </c>
      <c r="W505" s="6">
        <f t="shared" si="163"/>
        <v>18.335684062059237</v>
      </c>
      <c r="X505" s="6">
        <f t="shared" si="164"/>
        <v>69.193548387096783</v>
      </c>
      <c r="Y505" s="6">
        <f t="shared" si="165"/>
        <v>143.75000000000003</v>
      </c>
      <c r="Z505" s="6">
        <f t="shared" si="166"/>
        <v>101.5</v>
      </c>
      <c r="AA505" s="6">
        <f t="shared" si="167"/>
        <v>53.497942386831276</v>
      </c>
      <c r="AB505" s="6">
        <f t="shared" si="168"/>
        <v>12.173913043478262</v>
      </c>
      <c r="AC505" s="6">
        <f t="shared" si="169"/>
        <v>24.558710667689944</v>
      </c>
      <c r="AD505" s="6">
        <f t="shared" si="170"/>
        <v>0</v>
      </c>
      <c r="AE505" s="6">
        <f t="shared" si="171"/>
        <v>3.7737096774193555</v>
      </c>
    </row>
    <row r="506" spans="1:31" x14ac:dyDescent="0.15">
      <c r="A506" s="38">
        <v>35898</v>
      </c>
      <c r="B506" s="8">
        <f t="shared" si="139"/>
        <v>1998</v>
      </c>
      <c r="C506" s="8">
        <f t="shared" si="140"/>
        <v>4</v>
      </c>
      <c r="D506" s="8">
        <f t="shared" si="141"/>
        <v>13</v>
      </c>
      <c r="E506" s="8" t="s">
        <v>32</v>
      </c>
      <c r="F506" s="8">
        <v>1</v>
      </c>
      <c r="G506">
        <v>4</v>
      </c>
      <c r="H506" s="2" t="s">
        <v>0</v>
      </c>
      <c r="I506" s="3">
        <v>6.26</v>
      </c>
      <c r="J506" s="3">
        <v>45.3</v>
      </c>
      <c r="K506" s="3">
        <v>3.3</v>
      </c>
      <c r="M506" s="3">
        <v>0.77</v>
      </c>
      <c r="N506" s="3">
        <v>10.18</v>
      </c>
      <c r="O506" s="3">
        <v>10.07</v>
      </c>
      <c r="P506" s="3">
        <v>4.24</v>
      </c>
      <c r="Q506" s="3">
        <v>0.95</v>
      </c>
      <c r="R506" s="3">
        <v>0.25</v>
      </c>
      <c r="S506" s="3">
        <v>1.25</v>
      </c>
      <c r="T506" s="3">
        <v>0</v>
      </c>
      <c r="U506" s="6">
        <f t="shared" si="162"/>
        <v>13.220779220779221</v>
      </c>
      <c r="W506" s="6">
        <f t="shared" si="163"/>
        <v>21.720733427362482</v>
      </c>
      <c r="X506" s="6">
        <f t="shared" si="164"/>
        <v>164.19354838709677</v>
      </c>
      <c r="Y506" s="6">
        <f t="shared" si="165"/>
        <v>209.79166666666669</v>
      </c>
      <c r="Z506" s="6">
        <f t="shared" si="166"/>
        <v>212.00000000000003</v>
      </c>
      <c r="AA506" s="6">
        <f t="shared" si="167"/>
        <v>78.189300411522623</v>
      </c>
      <c r="AB506" s="6">
        <f t="shared" si="168"/>
        <v>10.869565217391305</v>
      </c>
      <c r="AC506" s="6">
        <f t="shared" si="169"/>
        <v>31.977487848554613</v>
      </c>
      <c r="AD506" s="6">
        <f t="shared" si="170"/>
        <v>0</v>
      </c>
      <c r="AE506" s="6">
        <f t="shared" si="171"/>
        <v>7.5593003770423124</v>
      </c>
    </row>
    <row r="507" spans="1:31" x14ac:dyDescent="0.15">
      <c r="A507" s="38">
        <v>35898</v>
      </c>
      <c r="B507" s="8">
        <f t="shared" si="139"/>
        <v>1998</v>
      </c>
      <c r="C507" s="8">
        <f t="shared" si="140"/>
        <v>4</v>
      </c>
      <c r="D507" s="8">
        <f t="shared" si="141"/>
        <v>13</v>
      </c>
      <c r="E507" s="8" t="s">
        <v>32</v>
      </c>
      <c r="F507" s="8">
        <v>3</v>
      </c>
      <c r="G507">
        <v>11</v>
      </c>
      <c r="H507" s="2" t="s">
        <v>0</v>
      </c>
      <c r="I507" s="3">
        <v>5.01</v>
      </c>
      <c r="J507" s="3">
        <v>36.200000000000003</v>
      </c>
      <c r="K507" s="3">
        <v>8.1</v>
      </c>
      <c r="M507" s="3">
        <v>0.42</v>
      </c>
      <c r="N507" s="3">
        <v>7.53</v>
      </c>
      <c r="O507" s="3">
        <v>8.59</v>
      </c>
      <c r="P507" s="3">
        <v>1.29</v>
      </c>
      <c r="Q507" s="3">
        <v>0.5</v>
      </c>
      <c r="R507" s="3">
        <v>0.2</v>
      </c>
      <c r="S507" s="3">
        <v>0.46</v>
      </c>
      <c r="T507" s="3">
        <v>0.01</v>
      </c>
      <c r="U507" s="6">
        <f t="shared" si="162"/>
        <v>17.928571428571431</v>
      </c>
      <c r="W507" s="6">
        <f t="shared" si="163"/>
        <v>11.847672778561353</v>
      </c>
      <c r="X507" s="6">
        <f t="shared" si="164"/>
        <v>121.45161290322581</v>
      </c>
      <c r="Y507" s="6">
        <f t="shared" si="165"/>
        <v>178.95833333333334</v>
      </c>
      <c r="Z507" s="6">
        <f t="shared" si="166"/>
        <v>64.5</v>
      </c>
      <c r="AA507" s="6">
        <f t="shared" si="167"/>
        <v>41.152263374485599</v>
      </c>
      <c r="AB507" s="6">
        <f t="shared" si="168"/>
        <v>8.695652173913043</v>
      </c>
      <c r="AC507" s="6">
        <f t="shared" si="169"/>
        <v>11.767715528268099</v>
      </c>
      <c r="AD507" s="6">
        <f t="shared" si="170"/>
        <v>0.55555555555555558</v>
      </c>
      <c r="AE507" s="6">
        <f t="shared" si="171"/>
        <v>10.251094470046084</v>
      </c>
    </row>
    <row r="508" spans="1:31" x14ac:dyDescent="0.15">
      <c r="A508" s="38">
        <v>35898</v>
      </c>
      <c r="B508" s="8">
        <f t="shared" si="139"/>
        <v>1998</v>
      </c>
      <c r="C508" s="8">
        <f t="shared" si="140"/>
        <v>4</v>
      </c>
      <c r="D508" s="8">
        <f t="shared" si="141"/>
        <v>13</v>
      </c>
      <c r="E508" s="8" t="s">
        <v>31</v>
      </c>
      <c r="F508" s="8">
        <v>3</v>
      </c>
      <c r="G508">
        <v>12</v>
      </c>
      <c r="H508" s="2" t="s">
        <v>2</v>
      </c>
      <c r="I508" s="3">
        <v>5.36</v>
      </c>
      <c r="J508" s="3">
        <v>39.200000000000003</v>
      </c>
      <c r="K508" s="3">
        <v>6.1</v>
      </c>
      <c r="M508" s="3">
        <v>0.74</v>
      </c>
      <c r="N508" s="3">
        <v>14.25</v>
      </c>
      <c r="O508" s="3">
        <v>4.45</v>
      </c>
      <c r="P508" s="3">
        <v>2.09</v>
      </c>
      <c r="Q508" s="3">
        <v>0.72</v>
      </c>
      <c r="R508" s="3">
        <v>0.4</v>
      </c>
      <c r="S508" s="3">
        <v>0.69</v>
      </c>
      <c r="T508" s="3">
        <v>0.01</v>
      </c>
      <c r="U508" s="6">
        <f t="shared" si="162"/>
        <v>19.256756756756758</v>
      </c>
      <c r="W508" s="6">
        <f t="shared" si="163"/>
        <v>20.874471086036671</v>
      </c>
      <c r="X508" s="6">
        <f t="shared" si="164"/>
        <v>229.83870967741933</v>
      </c>
      <c r="Y508" s="6">
        <f t="shared" si="165"/>
        <v>92.708333333333343</v>
      </c>
      <c r="Z508" s="6">
        <f t="shared" si="166"/>
        <v>104.5</v>
      </c>
      <c r="AA508" s="6">
        <f t="shared" si="167"/>
        <v>59.259259259259252</v>
      </c>
      <c r="AB508" s="6">
        <f t="shared" si="168"/>
        <v>17.391304347826086</v>
      </c>
      <c r="AC508" s="6">
        <f t="shared" si="169"/>
        <v>17.651573292402144</v>
      </c>
      <c r="AD508" s="6">
        <f t="shared" si="170"/>
        <v>0.55555555555555558</v>
      </c>
      <c r="AE508" s="6">
        <f t="shared" si="171"/>
        <v>11.010516564952049</v>
      </c>
    </row>
    <row r="509" spans="1:31" x14ac:dyDescent="0.15">
      <c r="A509" s="38">
        <v>35898</v>
      </c>
      <c r="B509" s="8">
        <f t="shared" si="139"/>
        <v>1998</v>
      </c>
      <c r="C509" s="8">
        <f t="shared" si="140"/>
        <v>4</v>
      </c>
      <c r="D509" s="8">
        <f t="shared" si="141"/>
        <v>13</v>
      </c>
      <c r="E509" s="8" t="s">
        <v>32</v>
      </c>
      <c r="F509" s="8">
        <v>3</v>
      </c>
      <c r="G509">
        <v>11</v>
      </c>
      <c r="H509" s="2" t="s">
        <v>2</v>
      </c>
      <c r="I509" s="3">
        <v>5.44</v>
      </c>
      <c r="J509" s="3">
        <v>31.4</v>
      </c>
      <c r="K509" s="3">
        <v>3.7</v>
      </c>
      <c r="M509" s="3">
        <v>0.36</v>
      </c>
      <c r="N509" s="3">
        <v>10.09</v>
      </c>
      <c r="O509" s="3">
        <v>3.91</v>
      </c>
      <c r="P509" s="3">
        <v>2</v>
      </c>
      <c r="Q509" s="3">
        <v>0.6</v>
      </c>
      <c r="R509" s="3">
        <v>0.27</v>
      </c>
      <c r="S509" s="3">
        <v>0.7</v>
      </c>
      <c r="T509" s="3">
        <v>0.03</v>
      </c>
      <c r="U509" s="6">
        <f t="shared" si="162"/>
        <v>28.027777777777779</v>
      </c>
      <c r="W509" s="6">
        <f t="shared" si="163"/>
        <v>10.15514809590973</v>
      </c>
      <c r="X509" s="6">
        <f t="shared" si="164"/>
        <v>162.74193548387098</v>
      </c>
      <c r="Y509" s="6">
        <f t="shared" si="165"/>
        <v>81.458333333333343</v>
      </c>
      <c r="Z509" s="6">
        <f t="shared" si="166"/>
        <v>100</v>
      </c>
      <c r="AA509" s="6">
        <f t="shared" si="167"/>
        <v>49.382716049382715</v>
      </c>
      <c r="AB509" s="6">
        <f t="shared" si="168"/>
        <v>11.739130434782609</v>
      </c>
      <c r="AC509" s="6">
        <f t="shared" si="169"/>
        <v>17.907393195190583</v>
      </c>
      <c r="AD509" s="6">
        <f t="shared" si="170"/>
        <v>1.6666666666666665</v>
      </c>
      <c r="AE509" s="6">
        <f t="shared" si="171"/>
        <v>16.025560035842297</v>
      </c>
    </row>
    <row r="510" spans="1:31" x14ac:dyDescent="0.15">
      <c r="A510" s="38">
        <v>35898</v>
      </c>
      <c r="B510" s="8">
        <f t="shared" si="139"/>
        <v>1998</v>
      </c>
      <c r="C510" s="8">
        <f t="shared" si="140"/>
        <v>4</v>
      </c>
      <c r="D510" s="8">
        <f t="shared" si="141"/>
        <v>13</v>
      </c>
      <c r="E510" s="8" t="s">
        <v>30</v>
      </c>
      <c r="F510" s="8">
        <v>4</v>
      </c>
      <c r="G510">
        <v>14</v>
      </c>
      <c r="H510" s="2" t="s">
        <v>1</v>
      </c>
      <c r="I510" s="3">
        <v>4.53</v>
      </c>
      <c r="J510" s="3">
        <v>111</v>
      </c>
      <c r="K510" s="3">
        <v>36.6</v>
      </c>
      <c r="M510" s="3">
        <v>1.05</v>
      </c>
      <c r="N510" s="3">
        <v>50.69</v>
      </c>
      <c r="O510" s="3">
        <v>10.45</v>
      </c>
      <c r="P510" s="3">
        <v>1.08</v>
      </c>
      <c r="Q510" s="3">
        <v>0.59</v>
      </c>
      <c r="R510" s="3">
        <v>0.2</v>
      </c>
      <c r="S510" s="3">
        <v>4.58</v>
      </c>
      <c r="T510" s="3">
        <v>0</v>
      </c>
      <c r="U510" s="6">
        <f t="shared" si="162"/>
        <v>48.276190476190472</v>
      </c>
      <c r="W510" s="6">
        <f t="shared" si="163"/>
        <v>29.619181946403383</v>
      </c>
      <c r="X510" s="6">
        <f t="shared" si="164"/>
        <v>817.58064516129025</v>
      </c>
      <c r="Y510" s="6">
        <f t="shared" si="165"/>
        <v>217.70833333333331</v>
      </c>
      <c r="Z510" s="6">
        <f t="shared" si="166"/>
        <v>54.000000000000007</v>
      </c>
      <c r="AA510" s="6">
        <f t="shared" si="167"/>
        <v>48.559670781893004</v>
      </c>
      <c r="AB510" s="6">
        <f t="shared" si="168"/>
        <v>8.695652173913043</v>
      </c>
      <c r="AC510" s="6">
        <f t="shared" si="169"/>
        <v>117.16551547710411</v>
      </c>
      <c r="AD510" s="6">
        <f t="shared" si="170"/>
        <v>0</v>
      </c>
      <c r="AE510" s="6">
        <f t="shared" si="171"/>
        <v>27.603079877112133</v>
      </c>
    </row>
    <row r="511" spans="1:31" x14ac:dyDescent="0.15">
      <c r="A511" s="38">
        <v>35898</v>
      </c>
      <c r="B511" s="8">
        <f t="shared" si="139"/>
        <v>1998</v>
      </c>
      <c r="C511" s="8">
        <f t="shared" si="140"/>
        <v>4</v>
      </c>
      <c r="D511" s="8">
        <f t="shared" si="141"/>
        <v>13</v>
      </c>
      <c r="E511" s="8" t="s">
        <v>29</v>
      </c>
      <c r="F511" s="8">
        <v>1</v>
      </c>
      <c r="G511">
        <v>1</v>
      </c>
      <c r="H511" s="2" t="s">
        <v>0</v>
      </c>
      <c r="I511" s="3">
        <v>5.2</v>
      </c>
      <c r="J511" s="3">
        <v>79</v>
      </c>
      <c r="K511" s="3">
        <v>6.1</v>
      </c>
    </row>
    <row r="512" spans="1:31" x14ac:dyDescent="0.15">
      <c r="A512" s="38">
        <v>35898</v>
      </c>
      <c r="B512" s="8">
        <f t="shared" si="139"/>
        <v>1998</v>
      </c>
      <c r="C512" s="8">
        <f t="shared" si="140"/>
        <v>4</v>
      </c>
      <c r="D512" s="8">
        <f t="shared" si="141"/>
        <v>13</v>
      </c>
      <c r="E512" s="8" t="s">
        <v>32</v>
      </c>
      <c r="F512" s="8">
        <v>1</v>
      </c>
      <c r="G512">
        <v>4</v>
      </c>
      <c r="H512" s="2" t="s">
        <v>2</v>
      </c>
      <c r="I512" s="3">
        <v>5.87</v>
      </c>
      <c r="J512" s="3">
        <v>38.700000000000003</v>
      </c>
      <c r="K512" s="3">
        <v>5.2</v>
      </c>
    </row>
    <row r="513" spans="1:31" x14ac:dyDescent="0.15">
      <c r="A513" s="38">
        <v>35898</v>
      </c>
      <c r="B513" s="8">
        <f t="shared" si="139"/>
        <v>1998</v>
      </c>
      <c r="C513" s="8">
        <f t="shared" si="140"/>
        <v>4</v>
      </c>
      <c r="D513" s="8">
        <f t="shared" si="141"/>
        <v>13</v>
      </c>
      <c r="E513" s="8" t="s">
        <v>30</v>
      </c>
      <c r="F513" s="8">
        <v>2</v>
      </c>
      <c r="G513">
        <v>7</v>
      </c>
      <c r="H513" s="2" t="s">
        <v>1</v>
      </c>
      <c r="I513" s="3">
        <v>5.75</v>
      </c>
      <c r="J513" s="3">
        <v>71.8</v>
      </c>
      <c r="K513" s="3">
        <v>5.0999999999999996</v>
      </c>
    </row>
    <row r="514" spans="1:31" x14ac:dyDescent="0.15">
      <c r="A514" s="38">
        <v>35898</v>
      </c>
      <c r="B514" s="8">
        <f t="shared" si="139"/>
        <v>1998</v>
      </c>
      <c r="C514" s="8">
        <f t="shared" si="140"/>
        <v>4</v>
      </c>
      <c r="D514" s="8">
        <f t="shared" si="141"/>
        <v>13</v>
      </c>
      <c r="E514" s="8" t="s">
        <v>32</v>
      </c>
      <c r="F514" s="8">
        <v>2</v>
      </c>
      <c r="G514">
        <v>8</v>
      </c>
      <c r="H514" s="2" t="s">
        <v>2</v>
      </c>
      <c r="I514" s="3">
        <v>5.73</v>
      </c>
      <c r="J514" s="3">
        <v>30.2</v>
      </c>
      <c r="K514" s="3">
        <v>4.2</v>
      </c>
    </row>
    <row r="515" spans="1:31" x14ac:dyDescent="0.15">
      <c r="A515" s="38">
        <v>35898</v>
      </c>
      <c r="B515" s="8">
        <f t="shared" si="139"/>
        <v>1998</v>
      </c>
      <c r="C515" s="8">
        <f t="shared" si="140"/>
        <v>4</v>
      </c>
      <c r="D515" s="8">
        <f t="shared" si="141"/>
        <v>13</v>
      </c>
      <c r="E515" s="8" t="s">
        <v>30</v>
      </c>
      <c r="F515" s="8">
        <v>3</v>
      </c>
      <c r="G515">
        <v>9</v>
      </c>
      <c r="H515" s="2" t="s">
        <v>1</v>
      </c>
      <c r="I515" s="3">
        <v>5.75</v>
      </c>
      <c r="J515" s="3">
        <v>80.2</v>
      </c>
      <c r="K515" s="3">
        <v>5.8</v>
      </c>
    </row>
    <row r="516" spans="1:31" x14ac:dyDescent="0.15">
      <c r="A516" s="38">
        <v>35898</v>
      </c>
      <c r="B516" s="8">
        <f t="shared" si="139"/>
        <v>1998</v>
      </c>
      <c r="C516" s="8">
        <f t="shared" si="140"/>
        <v>4</v>
      </c>
      <c r="D516" s="8">
        <f t="shared" si="141"/>
        <v>13</v>
      </c>
      <c r="E516" s="8" t="s">
        <v>29</v>
      </c>
      <c r="F516" s="8">
        <v>3</v>
      </c>
      <c r="G516">
        <v>10</v>
      </c>
      <c r="H516" s="2" t="s">
        <v>1</v>
      </c>
      <c r="I516" s="3">
        <v>4.9000000000000004</v>
      </c>
      <c r="J516" s="3">
        <v>57.5</v>
      </c>
      <c r="K516" s="3">
        <v>10.8</v>
      </c>
    </row>
    <row r="517" spans="1:31" x14ac:dyDescent="0.15">
      <c r="A517" s="38">
        <v>35898</v>
      </c>
      <c r="B517" s="8">
        <f t="shared" si="139"/>
        <v>1998</v>
      </c>
      <c r="C517" s="8">
        <f t="shared" si="140"/>
        <v>4</v>
      </c>
      <c r="D517" s="8">
        <f t="shared" si="141"/>
        <v>13</v>
      </c>
      <c r="E517" s="8" t="s">
        <v>32</v>
      </c>
      <c r="F517" s="8">
        <v>3</v>
      </c>
      <c r="G517">
        <v>11</v>
      </c>
      <c r="H517" s="2" t="s">
        <v>1</v>
      </c>
      <c r="I517" s="3">
        <v>5.6</v>
      </c>
      <c r="J517" s="3">
        <v>33.4</v>
      </c>
      <c r="K517" s="3">
        <v>3.4</v>
      </c>
    </row>
    <row r="518" spans="1:31" x14ac:dyDescent="0.15">
      <c r="A518" s="38">
        <v>35898</v>
      </c>
      <c r="B518" s="8">
        <f t="shared" si="139"/>
        <v>1998</v>
      </c>
      <c r="C518" s="8">
        <f t="shared" si="140"/>
        <v>4</v>
      </c>
      <c r="D518" s="8">
        <f t="shared" si="141"/>
        <v>13</v>
      </c>
      <c r="E518" s="8" t="s">
        <v>30</v>
      </c>
      <c r="F518" s="8">
        <v>4</v>
      </c>
      <c r="G518">
        <v>14</v>
      </c>
      <c r="H518" s="2" t="s">
        <v>2</v>
      </c>
      <c r="I518" s="3">
        <v>5.68</v>
      </c>
      <c r="J518" s="3">
        <v>46.9</v>
      </c>
      <c r="K518" s="3">
        <v>3.5</v>
      </c>
    </row>
    <row r="519" spans="1:31" x14ac:dyDescent="0.15">
      <c r="A519" s="38">
        <v>35898</v>
      </c>
      <c r="B519" s="8">
        <f t="shared" si="139"/>
        <v>1998</v>
      </c>
      <c r="C519" s="8">
        <f t="shared" si="140"/>
        <v>4</v>
      </c>
      <c r="D519" s="8">
        <f t="shared" si="141"/>
        <v>13</v>
      </c>
      <c r="E519" s="8" t="s">
        <v>31</v>
      </c>
      <c r="F519" s="8">
        <v>4</v>
      </c>
      <c r="G519">
        <v>15</v>
      </c>
      <c r="H519" s="2" t="s">
        <v>1</v>
      </c>
      <c r="I519" s="3">
        <v>5.89</v>
      </c>
      <c r="J519" s="3">
        <v>54.9</v>
      </c>
      <c r="K519" s="3">
        <v>3.5</v>
      </c>
    </row>
    <row r="520" spans="1:31" x14ac:dyDescent="0.15">
      <c r="A520" s="38">
        <v>35933</v>
      </c>
      <c r="B520" s="8">
        <f t="shared" si="139"/>
        <v>1998</v>
      </c>
      <c r="C520" s="8">
        <f t="shared" si="140"/>
        <v>5</v>
      </c>
      <c r="D520" s="8">
        <f t="shared" si="141"/>
        <v>18</v>
      </c>
      <c r="E520" s="8" t="s">
        <v>29</v>
      </c>
      <c r="F520" s="8">
        <v>4</v>
      </c>
      <c r="G520">
        <v>13</v>
      </c>
      <c r="H520" s="2" t="s">
        <v>1</v>
      </c>
      <c r="I520" s="3">
        <v>5.19</v>
      </c>
      <c r="J520" s="3">
        <v>45.1</v>
      </c>
      <c r="K520" s="3">
        <v>32.9</v>
      </c>
      <c r="M520" s="3">
        <v>0.9</v>
      </c>
      <c r="N520" s="3">
        <v>42.68</v>
      </c>
      <c r="O520" s="3">
        <v>9.27</v>
      </c>
      <c r="P520" s="3">
        <v>1.49</v>
      </c>
      <c r="Q520" s="3">
        <v>0.49</v>
      </c>
      <c r="R520" s="3">
        <v>0.22</v>
      </c>
      <c r="S520" s="3">
        <v>3.99</v>
      </c>
      <c r="T520" s="3">
        <v>0</v>
      </c>
      <c r="U520" s="6">
        <f>(N520/M520)</f>
        <v>47.422222222222224</v>
      </c>
      <c r="W520" s="6">
        <f>(M520/35.45)*1000</f>
        <v>25.38787023977433</v>
      </c>
      <c r="X520" s="6">
        <f>(N520/62)*1000</f>
        <v>688.38709677419354</v>
      </c>
      <c r="Y520" s="6">
        <f>(O520/96)*1000*2</f>
        <v>193.125</v>
      </c>
      <c r="Z520" s="6">
        <f>(P520/40)*1000*2</f>
        <v>74.5</v>
      </c>
      <c r="AA520" s="6">
        <f>(Q520/24.3)*1000*2</f>
        <v>40.329218106995881</v>
      </c>
      <c r="AB520" s="6">
        <f>(R520/23)*1000</f>
        <v>9.5652173913043477</v>
      </c>
      <c r="AC520" s="6">
        <f>(S520/39.09)*1000</f>
        <v>102.07214121258635</v>
      </c>
      <c r="AD520" s="6">
        <f>(T520/18)*1000</f>
        <v>0</v>
      </c>
      <c r="AE520" s="6">
        <f>(X520/W520)</f>
        <v>27.114802867383514</v>
      </c>
    </row>
    <row r="521" spans="1:31" x14ac:dyDescent="0.15">
      <c r="A521" s="38">
        <v>35933</v>
      </c>
      <c r="B521" s="8">
        <f t="shared" si="139"/>
        <v>1998</v>
      </c>
      <c r="C521" s="8">
        <f t="shared" si="140"/>
        <v>5</v>
      </c>
      <c r="D521" s="8">
        <f t="shared" si="141"/>
        <v>18</v>
      </c>
      <c r="E521" s="8" t="s">
        <v>32</v>
      </c>
      <c r="F521" s="8">
        <v>1</v>
      </c>
      <c r="G521">
        <v>4</v>
      </c>
      <c r="H521" s="2" t="s">
        <v>2</v>
      </c>
      <c r="I521" s="3">
        <v>6.09</v>
      </c>
      <c r="J521" s="3">
        <v>37.200000000000003</v>
      </c>
      <c r="K521" s="3">
        <v>5.9</v>
      </c>
    </row>
    <row r="522" spans="1:31" x14ac:dyDescent="0.15">
      <c r="A522" s="38">
        <v>35933</v>
      </c>
      <c r="B522" s="8">
        <f t="shared" ref="B522:B585" si="172">YEAR(A522)</f>
        <v>1998</v>
      </c>
      <c r="C522" s="8">
        <f t="shared" ref="C522:C585" si="173">MONTH(A522)</f>
        <v>5</v>
      </c>
      <c r="D522" s="8">
        <f t="shared" ref="D522:D585" si="174">DAY(A522)</f>
        <v>18</v>
      </c>
      <c r="E522" s="8" t="s">
        <v>30</v>
      </c>
      <c r="F522" s="8">
        <v>3</v>
      </c>
      <c r="G522">
        <v>9</v>
      </c>
      <c r="H522" s="2" t="s">
        <v>0</v>
      </c>
      <c r="I522" s="3">
        <v>4.75</v>
      </c>
      <c r="J522" s="3">
        <v>100</v>
      </c>
      <c r="K522" s="3">
        <v>25.4</v>
      </c>
    </row>
    <row r="523" spans="1:31" x14ac:dyDescent="0.15">
      <c r="A523" s="38">
        <v>35933</v>
      </c>
      <c r="B523" s="8">
        <f t="shared" si="172"/>
        <v>1998</v>
      </c>
      <c r="C523" s="8">
        <f t="shared" si="173"/>
        <v>5</v>
      </c>
      <c r="D523" s="8">
        <f t="shared" si="174"/>
        <v>18</v>
      </c>
      <c r="E523" s="8" t="s">
        <v>32</v>
      </c>
      <c r="F523" s="8">
        <v>3</v>
      </c>
      <c r="G523">
        <v>11</v>
      </c>
      <c r="H523" s="2" t="s">
        <v>2</v>
      </c>
      <c r="I523" s="3">
        <v>5.84</v>
      </c>
      <c r="J523" s="3">
        <v>35</v>
      </c>
      <c r="K523" s="3">
        <v>6.5</v>
      </c>
    </row>
    <row r="524" spans="1:31" x14ac:dyDescent="0.15">
      <c r="A524" s="38">
        <v>35933</v>
      </c>
      <c r="B524" s="8">
        <f t="shared" si="172"/>
        <v>1998</v>
      </c>
      <c r="C524" s="8">
        <f t="shared" si="173"/>
        <v>5</v>
      </c>
      <c r="D524" s="8">
        <f t="shared" si="174"/>
        <v>18</v>
      </c>
      <c r="E524" s="8" t="s">
        <v>31</v>
      </c>
      <c r="F524" s="8">
        <v>4</v>
      </c>
      <c r="G524">
        <v>15</v>
      </c>
      <c r="H524" s="2" t="s">
        <v>2</v>
      </c>
      <c r="I524" s="3">
        <v>4.53</v>
      </c>
      <c r="J524" s="3">
        <v>93.6</v>
      </c>
      <c r="K524" s="3">
        <v>7.6</v>
      </c>
    </row>
    <row r="525" spans="1:31" x14ac:dyDescent="0.15">
      <c r="A525" s="38">
        <v>35933</v>
      </c>
      <c r="B525" s="8">
        <f t="shared" si="172"/>
        <v>1998</v>
      </c>
      <c r="C525" s="8">
        <f t="shared" si="173"/>
        <v>5</v>
      </c>
      <c r="D525" s="8">
        <f t="shared" si="174"/>
        <v>18</v>
      </c>
      <c r="E525" s="8" t="s">
        <v>31</v>
      </c>
      <c r="F525" s="8">
        <v>4</v>
      </c>
      <c r="G525">
        <v>15</v>
      </c>
      <c r="H525" s="2" t="s">
        <v>1</v>
      </c>
      <c r="I525" s="3">
        <v>5.76</v>
      </c>
      <c r="J525" s="3">
        <v>55.7</v>
      </c>
      <c r="K525" s="3">
        <v>5.7</v>
      </c>
    </row>
    <row r="526" spans="1:31" x14ac:dyDescent="0.15">
      <c r="A526" s="38">
        <v>35968</v>
      </c>
      <c r="B526" s="8">
        <f t="shared" si="172"/>
        <v>1998</v>
      </c>
      <c r="C526" s="8">
        <f t="shared" si="173"/>
        <v>6</v>
      </c>
      <c r="D526" s="8">
        <f t="shared" si="174"/>
        <v>22</v>
      </c>
      <c r="E526" s="8" t="s">
        <v>32</v>
      </c>
      <c r="F526" s="8">
        <v>4</v>
      </c>
      <c r="G526">
        <v>16</v>
      </c>
      <c r="H526" s="2" t="s">
        <v>2</v>
      </c>
      <c r="I526" s="3">
        <v>5.98</v>
      </c>
      <c r="J526" s="3">
        <v>31.9</v>
      </c>
      <c r="M526" s="3">
        <v>0.63</v>
      </c>
      <c r="N526" s="3">
        <v>2.2599999999999998</v>
      </c>
      <c r="O526" s="3">
        <v>7.68</v>
      </c>
      <c r="P526" s="3">
        <v>1.92</v>
      </c>
      <c r="Q526" s="3">
        <v>0.57999999999999996</v>
      </c>
      <c r="R526" s="3">
        <v>0.34</v>
      </c>
      <c r="S526" s="3">
        <v>0.9</v>
      </c>
      <c r="T526" s="3">
        <v>0</v>
      </c>
      <c r="U526" s="6">
        <f>(N526/M526)</f>
        <v>3.587301587301587</v>
      </c>
      <c r="W526" s="6">
        <f>(M526/35.45)*1000</f>
        <v>17.77150916784203</v>
      </c>
      <c r="X526" s="6">
        <f>(N526/62)*1000</f>
        <v>36.451612903225801</v>
      </c>
      <c r="Y526" s="6">
        <f>(O526/96)*1000*2</f>
        <v>160</v>
      </c>
      <c r="Z526" s="6">
        <f>(P526/40)*1000*2</f>
        <v>96</v>
      </c>
      <c r="AA526" s="6">
        <f>(Q526/24.3)*1000*2</f>
        <v>47.736625514403286</v>
      </c>
      <c r="AB526" s="6">
        <f>(R526/23)*1000</f>
        <v>14.782608695652176</v>
      </c>
      <c r="AC526" s="6">
        <f>(S526/39.09)*1000</f>
        <v>23.023791250959324</v>
      </c>
      <c r="AD526" s="6">
        <f>(T526/18)*1000</f>
        <v>0</v>
      </c>
      <c r="AE526" s="6">
        <f>(X526/W526)</f>
        <v>2.0511264720942139</v>
      </c>
    </row>
    <row r="527" spans="1:31" x14ac:dyDescent="0.15">
      <c r="A527" s="38">
        <v>35968</v>
      </c>
      <c r="B527" s="8">
        <f t="shared" si="172"/>
        <v>1998</v>
      </c>
      <c r="C527" s="8">
        <f t="shared" si="173"/>
        <v>6</v>
      </c>
      <c r="D527" s="8">
        <f t="shared" si="174"/>
        <v>22</v>
      </c>
      <c r="E527" s="8" t="s">
        <v>31</v>
      </c>
      <c r="F527" s="8">
        <v>4</v>
      </c>
      <c r="G527">
        <v>15</v>
      </c>
      <c r="H527" s="2" t="s">
        <v>2</v>
      </c>
      <c r="I527" s="3">
        <v>5</v>
      </c>
      <c r="J527" s="3">
        <v>36.200000000000003</v>
      </c>
      <c r="M527" s="3">
        <v>0.33</v>
      </c>
      <c r="N527" s="3">
        <v>3.81</v>
      </c>
      <c r="O527" s="3">
        <v>8.74</v>
      </c>
      <c r="P527" s="3">
        <v>1.1399999999999999</v>
      </c>
      <c r="Q527" s="3">
        <v>0.31</v>
      </c>
      <c r="R527" s="3">
        <v>0.54</v>
      </c>
      <c r="S527" s="3">
        <v>0.55000000000000004</v>
      </c>
      <c r="T527" s="3">
        <v>0.05</v>
      </c>
      <c r="U527" s="6">
        <f>(N527/M527)</f>
        <v>11.545454545454545</v>
      </c>
      <c r="W527" s="6">
        <f>(M527/35.45)*1000</f>
        <v>9.3088857545839208</v>
      </c>
      <c r="X527" s="6">
        <f>(N527/62)*1000</f>
        <v>61.451612903225808</v>
      </c>
      <c r="Y527" s="6">
        <f>(O527/96)*1000*2</f>
        <v>182.08333333333334</v>
      </c>
      <c r="Z527" s="6">
        <f>(P527/40)*1000*2</f>
        <v>56.999999999999993</v>
      </c>
      <c r="AA527" s="6">
        <f>(Q527/24.3)*1000*2</f>
        <v>25.514403292181068</v>
      </c>
      <c r="AB527" s="6">
        <f>(R527/23)*1000</f>
        <v>23.478260869565219</v>
      </c>
      <c r="AC527" s="6">
        <f>(S527/39.09)*1000</f>
        <v>14.070094653364031</v>
      </c>
      <c r="AD527" s="6">
        <f>(T527/18)*1000</f>
        <v>2.7777777777777777</v>
      </c>
      <c r="AE527" s="6">
        <f>(X527/W527)</f>
        <v>6.601392961876833</v>
      </c>
    </row>
    <row r="528" spans="1:31" x14ac:dyDescent="0.15">
      <c r="A528" s="38">
        <v>35968</v>
      </c>
      <c r="B528" s="8">
        <f t="shared" si="172"/>
        <v>1998</v>
      </c>
      <c r="C528" s="8">
        <f t="shared" si="173"/>
        <v>6</v>
      </c>
      <c r="D528" s="8">
        <f t="shared" si="174"/>
        <v>22</v>
      </c>
      <c r="E528" s="8" t="s">
        <v>31</v>
      </c>
      <c r="F528" s="8">
        <v>4</v>
      </c>
      <c r="G528">
        <v>15</v>
      </c>
      <c r="H528" s="2" t="s">
        <v>0</v>
      </c>
      <c r="I528" s="3">
        <v>5.44</v>
      </c>
      <c r="J528" s="3">
        <v>49.5</v>
      </c>
      <c r="K528" s="3">
        <v>5.6</v>
      </c>
      <c r="M528" s="3">
        <v>0.56999999999999995</v>
      </c>
      <c r="N528" s="3">
        <v>18.64</v>
      </c>
      <c r="O528" s="3">
        <v>2.79</v>
      </c>
      <c r="P528" s="3">
        <v>3.51</v>
      </c>
      <c r="Q528" s="3">
        <v>1.1200000000000001</v>
      </c>
      <c r="R528" s="3">
        <v>0.8</v>
      </c>
      <c r="S528" s="3">
        <v>0.48</v>
      </c>
      <c r="T528" s="3">
        <v>0.05</v>
      </c>
      <c r="U528" s="6">
        <f>(N528/M528)</f>
        <v>32.701754385964918</v>
      </c>
      <c r="W528" s="6">
        <f>(M528/35.45)*1000</f>
        <v>16.078984485190407</v>
      </c>
      <c r="X528" s="6">
        <f>(N528/62)*1000</f>
        <v>300.64516129032262</v>
      </c>
      <c r="Y528" s="6">
        <f>(O528/96)*1000*2</f>
        <v>58.125</v>
      </c>
      <c r="Z528" s="6">
        <f>(P528/40)*1000*2</f>
        <v>175.5</v>
      </c>
      <c r="AA528" s="6">
        <f>(Q528/24.3)*1000*2</f>
        <v>92.181069958847743</v>
      </c>
      <c r="AB528" s="6">
        <f>(R528/23)*1000</f>
        <v>34.782608695652172</v>
      </c>
      <c r="AC528" s="6">
        <f>(S528/39.09)*1000</f>
        <v>12.279355333844972</v>
      </c>
      <c r="AD528" s="6">
        <f>(T528/18)*1000</f>
        <v>2.7777777777777777</v>
      </c>
      <c r="AE528" s="6">
        <f>(X528/W528)</f>
        <v>18.698019241652524</v>
      </c>
    </row>
    <row r="529" spans="1:31" x14ac:dyDescent="0.15">
      <c r="A529" s="38">
        <v>35968</v>
      </c>
      <c r="B529" s="8">
        <f t="shared" si="172"/>
        <v>1998</v>
      </c>
      <c r="C529" s="8">
        <f t="shared" si="173"/>
        <v>6</v>
      </c>
      <c r="D529" s="8">
        <f t="shared" si="174"/>
        <v>22</v>
      </c>
      <c r="E529" s="8" t="s">
        <v>32</v>
      </c>
      <c r="F529" s="8">
        <v>1</v>
      </c>
      <c r="G529">
        <v>4</v>
      </c>
      <c r="H529" s="2" t="s">
        <v>2</v>
      </c>
      <c r="I529" s="3">
        <v>5.78</v>
      </c>
      <c r="J529" s="3">
        <v>37</v>
      </c>
      <c r="K529" s="3">
        <v>9.5</v>
      </c>
    </row>
    <row r="530" spans="1:31" x14ac:dyDescent="0.15">
      <c r="A530" s="38">
        <v>35968</v>
      </c>
      <c r="B530" s="8">
        <f t="shared" si="172"/>
        <v>1998</v>
      </c>
      <c r="C530" s="8">
        <f t="shared" si="173"/>
        <v>6</v>
      </c>
      <c r="D530" s="8">
        <f t="shared" si="174"/>
        <v>22</v>
      </c>
      <c r="E530" s="8" t="s">
        <v>30</v>
      </c>
      <c r="F530" s="8">
        <v>3</v>
      </c>
      <c r="G530">
        <v>9</v>
      </c>
      <c r="H530" s="2" t="s">
        <v>0</v>
      </c>
      <c r="I530" s="3">
        <v>4.72</v>
      </c>
      <c r="J530" s="3">
        <v>94.3</v>
      </c>
      <c r="K530" s="3">
        <v>24.8</v>
      </c>
    </row>
    <row r="531" spans="1:31" x14ac:dyDescent="0.15">
      <c r="A531" s="38">
        <v>35968</v>
      </c>
      <c r="B531" s="8">
        <f t="shared" si="172"/>
        <v>1998</v>
      </c>
      <c r="C531" s="8">
        <f t="shared" si="173"/>
        <v>6</v>
      </c>
      <c r="D531" s="8">
        <f t="shared" si="174"/>
        <v>22</v>
      </c>
      <c r="E531" s="8" t="s">
        <v>31</v>
      </c>
      <c r="F531" s="8">
        <v>3</v>
      </c>
      <c r="G531">
        <v>12</v>
      </c>
      <c r="H531" s="2" t="s">
        <v>0</v>
      </c>
      <c r="I531" s="3">
        <v>5.44</v>
      </c>
      <c r="J531" s="3">
        <v>27.4</v>
      </c>
      <c r="K531" s="3">
        <v>9.1</v>
      </c>
    </row>
    <row r="532" spans="1:31" x14ac:dyDescent="0.15">
      <c r="A532" s="38">
        <v>35968</v>
      </c>
      <c r="B532" s="8">
        <f t="shared" si="172"/>
        <v>1998</v>
      </c>
      <c r="C532" s="8">
        <f t="shared" si="173"/>
        <v>6</v>
      </c>
      <c r="D532" s="8">
        <f t="shared" si="174"/>
        <v>22</v>
      </c>
      <c r="E532" s="8" t="s">
        <v>30</v>
      </c>
      <c r="F532" s="8">
        <v>4</v>
      </c>
      <c r="G532">
        <v>14</v>
      </c>
      <c r="H532" s="2" t="s">
        <v>1</v>
      </c>
      <c r="I532" s="3">
        <v>4.75</v>
      </c>
      <c r="J532" s="3">
        <v>80.7</v>
      </c>
      <c r="K532" s="3">
        <v>23.3</v>
      </c>
    </row>
    <row r="533" spans="1:31" x14ac:dyDescent="0.15">
      <c r="A533" s="38">
        <v>35968</v>
      </c>
      <c r="B533" s="8">
        <f t="shared" si="172"/>
        <v>1998</v>
      </c>
      <c r="C533" s="8">
        <f t="shared" si="173"/>
        <v>6</v>
      </c>
      <c r="D533" s="8">
        <f t="shared" si="174"/>
        <v>22</v>
      </c>
      <c r="E533" s="8" t="s">
        <v>31</v>
      </c>
      <c r="F533" s="8">
        <v>4</v>
      </c>
      <c r="G533">
        <v>15</v>
      </c>
      <c r="H533" s="2" t="s">
        <v>1</v>
      </c>
      <c r="I533" s="3">
        <v>5.82</v>
      </c>
      <c r="J533" s="3">
        <v>58</v>
      </c>
    </row>
    <row r="534" spans="1:31" x14ac:dyDescent="0.15">
      <c r="A534" s="38">
        <v>35996</v>
      </c>
      <c r="B534" s="8">
        <f t="shared" si="172"/>
        <v>1998</v>
      </c>
      <c r="C534" s="8">
        <f t="shared" si="173"/>
        <v>7</v>
      </c>
      <c r="D534" s="8">
        <f t="shared" si="174"/>
        <v>20</v>
      </c>
      <c r="E534" s="8" t="s">
        <v>32</v>
      </c>
      <c r="F534" s="8">
        <v>4</v>
      </c>
      <c r="G534">
        <v>16</v>
      </c>
      <c r="H534" s="2" t="s">
        <v>1</v>
      </c>
      <c r="I534" s="3">
        <v>6.03</v>
      </c>
      <c r="J534" s="3">
        <v>29.7</v>
      </c>
      <c r="M534" s="3">
        <v>0.6</v>
      </c>
      <c r="N534" s="3">
        <v>1.1499999999999999</v>
      </c>
      <c r="O534" s="3">
        <v>7.09</v>
      </c>
      <c r="P534" s="3">
        <v>1.77</v>
      </c>
      <c r="Q534" s="3">
        <v>0.56000000000000005</v>
      </c>
      <c r="R534" s="3">
        <v>0.43</v>
      </c>
      <c r="S534" s="3">
        <v>0.9</v>
      </c>
      <c r="T534" s="3">
        <v>0</v>
      </c>
      <c r="U534" s="6">
        <f>(N534/M534)</f>
        <v>1.9166666666666665</v>
      </c>
      <c r="W534" s="6">
        <f>(M534/35.45)*1000</f>
        <v>16.925246826516219</v>
      </c>
      <c r="X534" s="6">
        <f>(N534/62)*1000</f>
        <v>18.548387096774192</v>
      </c>
      <c r="Y534" s="6">
        <f>(O534/96)*1000*2</f>
        <v>147.70833333333334</v>
      </c>
      <c r="Z534" s="6">
        <f>(P534/40)*1000*2</f>
        <v>88.5</v>
      </c>
      <c r="AA534" s="6">
        <f>(Q534/24.3)*1000*2</f>
        <v>46.090534979423872</v>
      </c>
      <c r="AB534" s="6">
        <f>(R534/23)*1000</f>
        <v>18.695652173913043</v>
      </c>
      <c r="AC534" s="6">
        <f>(S534/39.09)*1000</f>
        <v>23.023791250959324</v>
      </c>
      <c r="AD534" s="6">
        <f>(T534/18)*1000</f>
        <v>0</v>
      </c>
      <c r="AE534" s="6">
        <f>(X534/W534)</f>
        <v>1.0959005376344086</v>
      </c>
    </row>
    <row r="535" spans="1:31" x14ac:dyDescent="0.15">
      <c r="A535" s="38">
        <v>35996</v>
      </c>
      <c r="B535" s="8">
        <f t="shared" si="172"/>
        <v>1998</v>
      </c>
      <c r="C535" s="8">
        <f t="shared" si="173"/>
        <v>7</v>
      </c>
      <c r="D535" s="8">
        <f t="shared" si="174"/>
        <v>20</v>
      </c>
      <c r="E535" s="8" t="s">
        <v>31</v>
      </c>
      <c r="F535" s="8">
        <v>3</v>
      </c>
      <c r="G535">
        <v>12</v>
      </c>
      <c r="H535" s="2" t="s">
        <v>0</v>
      </c>
      <c r="I535" s="3">
        <v>5.51</v>
      </c>
      <c r="J535" s="3">
        <v>23.6</v>
      </c>
      <c r="K535" s="3">
        <v>9.1</v>
      </c>
      <c r="M535" s="3">
        <v>0.2</v>
      </c>
      <c r="N535" s="3">
        <v>1.28</v>
      </c>
      <c r="O535" s="3">
        <v>6.52</v>
      </c>
      <c r="P535" s="3">
        <v>1.1599999999999999</v>
      </c>
      <c r="Q535" s="3">
        <v>0.38</v>
      </c>
      <c r="R535" s="3">
        <v>0.53</v>
      </c>
      <c r="S535" s="3">
        <v>0.49</v>
      </c>
      <c r="T535" s="3">
        <v>0</v>
      </c>
      <c r="U535" s="6">
        <f>(N535/M535)</f>
        <v>6.3999999999999995</v>
      </c>
      <c r="W535" s="6">
        <f>(M535/35.45)*1000</f>
        <v>5.6417489421720735</v>
      </c>
      <c r="X535" s="6">
        <f>(N535/62)*1000</f>
        <v>20.64516129032258</v>
      </c>
      <c r="Y535" s="6">
        <f>(O535/96)*1000*2</f>
        <v>135.83333333333334</v>
      </c>
      <c r="Z535" s="6">
        <f>(P535/40)*1000*2</f>
        <v>57.999999999999993</v>
      </c>
      <c r="AA535" s="6">
        <f>(Q535/24.3)*1000*2</f>
        <v>31.275720164609055</v>
      </c>
      <c r="AB535" s="6">
        <f>(R535/23)*1000</f>
        <v>23.043478260869566</v>
      </c>
      <c r="AC535" s="6">
        <f>(S535/39.09)*1000</f>
        <v>12.535175236633409</v>
      </c>
      <c r="AD535" s="6">
        <f>(T535/18)*1000</f>
        <v>0</v>
      </c>
      <c r="AE535" s="6">
        <f>(X535/W535)</f>
        <v>3.6593548387096773</v>
      </c>
    </row>
    <row r="536" spans="1:31" x14ac:dyDescent="0.15">
      <c r="A536" s="38">
        <v>35996</v>
      </c>
      <c r="B536" s="8">
        <f t="shared" si="172"/>
        <v>1998</v>
      </c>
      <c r="C536" s="8">
        <f t="shared" si="173"/>
        <v>7</v>
      </c>
      <c r="D536" s="8">
        <f t="shared" si="174"/>
        <v>20</v>
      </c>
      <c r="E536" s="8" t="s">
        <v>30</v>
      </c>
      <c r="F536" s="8">
        <v>3</v>
      </c>
      <c r="G536">
        <v>9</v>
      </c>
      <c r="H536" s="2" t="s">
        <v>1</v>
      </c>
      <c r="I536" s="3">
        <v>5.6</v>
      </c>
      <c r="J536" s="3">
        <v>29.4</v>
      </c>
      <c r="K536" s="3">
        <v>7.8</v>
      </c>
      <c r="M536" s="3">
        <v>0.3</v>
      </c>
      <c r="N536" s="3">
        <v>7.66</v>
      </c>
      <c r="O536" s="3">
        <v>3.69</v>
      </c>
      <c r="P536" s="3">
        <v>1.48</v>
      </c>
      <c r="Q536" s="3">
        <v>0.46</v>
      </c>
      <c r="R536" s="3">
        <v>0.27</v>
      </c>
      <c r="S536" s="3">
        <v>0.92</v>
      </c>
      <c r="T536" s="3">
        <v>0</v>
      </c>
      <c r="U536" s="6">
        <f>(N536/M536)</f>
        <v>25.533333333333335</v>
      </c>
      <c r="W536" s="6">
        <f>(M536/35.45)*1000</f>
        <v>8.4626234132581093</v>
      </c>
      <c r="X536" s="6">
        <f>(N536/62)*1000</f>
        <v>123.54838709677419</v>
      </c>
      <c r="Y536" s="6">
        <f>(O536/96)*1000*2</f>
        <v>76.875</v>
      </c>
      <c r="Z536" s="6">
        <f>(P536/40)*1000*2</f>
        <v>74</v>
      </c>
      <c r="AA536" s="6">
        <f>(Q536/24.3)*1000*2</f>
        <v>37.860082304526749</v>
      </c>
      <c r="AB536" s="6">
        <f>(R536/23)*1000</f>
        <v>11.739130434782609</v>
      </c>
      <c r="AC536" s="6">
        <f>(S536/39.09)*1000</f>
        <v>23.535431056536197</v>
      </c>
      <c r="AD536" s="6">
        <f>(T536/18)*1000</f>
        <v>0</v>
      </c>
      <c r="AE536" s="6">
        <f>(X536/W536)</f>
        <v>14.599301075268817</v>
      </c>
    </row>
    <row r="537" spans="1:31" x14ac:dyDescent="0.15">
      <c r="A537" s="38">
        <v>35996</v>
      </c>
      <c r="B537" s="8">
        <f t="shared" si="172"/>
        <v>1998</v>
      </c>
      <c r="C537" s="8">
        <f t="shared" si="173"/>
        <v>7</v>
      </c>
      <c r="D537" s="8">
        <f t="shared" si="174"/>
        <v>20</v>
      </c>
      <c r="E537" s="8" t="s">
        <v>29</v>
      </c>
      <c r="F537" s="8">
        <v>1</v>
      </c>
      <c r="G537">
        <v>1</v>
      </c>
      <c r="H537" s="2" t="s">
        <v>0</v>
      </c>
      <c r="I537" s="3">
        <v>5.62</v>
      </c>
      <c r="J537" s="3">
        <v>57</v>
      </c>
    </row>
    <row r="538" spans="1:31" x14ac:dyDescent="0.15">
      <c r="A538" s="38">
        <v>35996</v>
      </c>
      <c r="B538" s="8">
        <f t="shared" si="172"/>
        <v>1998</v>
      </c>
      <c r="C538" s="8">
        <f t="shared" si="173"/>
        <v>7</v>
      </c>
      <c r="D538" s="8">
        <f t="shared" si="174"/>
        <v>20</v>
      </c>
      <c r="E538" s="8" t="s">
        <v>32</v>
      </c>
      <c r="F538" s="8">
        <v>1</v>
      </c>
      <c r="G538">
        <v>4</v>
      </c>
      <c r="H538" s="2" t="s">
        <v>0</v>
      </c>
      <c r="I538" s="3">
        <v>6.01</v>
      </c>
      <c r="J538" s="3">
        <v>57.4</v>
      </c>
    </row>
    <row r="539" spans="1:31" x14ac:dyDescent="0.15">
      <c r="A539" s="38">
        <v>35996</v>
      </c>
      <c r="B539" s="8">
        <f t="shared" si="172"/>
        <v>1998</v>
      </c>
      <c r="C539" s="8">
        <f t="shared" si="173"/>
        <v>7</v>
      </c>
      <c r="D539" s="8">
        <f t="shared" si="174"/>
        <v>20</v>
      </c>
      <c r="E539" s="8" t="s">
        <v>29</v>
      </c>
      <c r="F539" s="8">
        <v>3</v>
      </c>
      <c r="G539">
        <v>10</v>
      </c>
      <c r="H539" s="2" t="s">
        <v>1</v>
      </c>
      <c r="I539" s="3">
        <v>5.16</v>
      </c>
      <c r="J539" s="3">
        <v>70.2</v>
      </c>
    </row>
    <row r="540" spans="1:31" x14ac:dyDescent="0.15">
      <c r="A540" s="38">
        <v>35996</v>
      </c>
      <c r="B540" s="8">
        <f t="shared" si="172"/>
        <v>1998</v>
      </c>
      <c r="C540" s="8">
        <f t="shared" si="173"/>
        <v>7</v>
      </c>
      <c r="D540" s="8">
        <f t="shared" si="174"/>
        <v>20</v>
      </c>
      <c r="E540" s="8" t="s">
        <v>32</v>
      </c>
      <c r="F540" s="8">
        <v>3</v>
      </c>
      <c r="G540">
        <v>11</v>
      </c>
      <c r="H540" s="2" t="s">
        <v>2</v>
      </c>
      <c r="I540" s="3">
        <v>5.53</v>
      </c>
      <c r="J540" s="3">
        <v>31.7</v>
      </c>
    </row>
    <row r="541" spans="1:31" x14ac:dyDescent="0.15">
      <c r="A541" s="38">
        <v>35996</v>
      </c>
      <c r="B541" s="8">
        <f t="shared" si="172"/>
        <v>1998</v>
      </c>
      <c r="C541" s="8">
        <f t="shared" si="173"/>
        <v>7</v>
      </c>
      <c r="D541" s="8">
        <f t="shared" si="174"/>
        <v>20</v>
      </c>
      <c r="E541" s="8" t="s">
        <v>32</v>
      </c>
      <c r="F541" s="8">
        <v>3</v>
      </c>
      <c r="G541">
        <v>11</v>
      </c>
      <c r="H541" s="2" t="s">
        <v>1</v>
      </c>
      <c r="I541" s="3">
        <v>5.37</v>
      </c>
      <c r="J541" s="3">
        <v>37.1</v>
      </c>
    </row>
    <row r="542" spans="1:31" x14ac:dyDescent="0.15">
      <c r="A542" s="38">
        <v>35996</v>
      </c>
      <c r="B542" s="8">
        <f t="shared" si="172"/>
        <v>1998</v>
      </c>
      <c r="C542" s="8">
        <f t="shared" si="173"/>
        <v>7</v>
      </c>
      <c r="D542" s="8">
        <f t="shared" si="174"/>
        <v>20</v>
      </c>
      <c r="E542" s="8" t="s">
        <v>31</v>
      </c>
      <c r="F542" s="8">
        <v>3</v>
      </c>
      <c r="G542">
        <v>12</v>
      </c>
      <c r="H542" s="2" t="s">
        <v>1</v>
      </c>
      <c r="I542" s="3">
        <v>5.65</v>
      </c>
      <c r="J542" s="3">
        <v>33.1</v>
      </c>
    </row>
    <row r="543" spans="1:31" x14ac:dyDescent="0.15">
      <c r="A543" s="38">
        <v>35996</v>
      </c>
      <c r="B543" s="8">
        <f t="shared" si="172"/>
        <v>1998</v>
      </c>
      <c r="C543" s="8">
        <f t="shared" si="173"/>
        <v>7</v>
      </c>
      <c r="D543" s="8">
        <f t="shared" si="174"/>
        <v>20</v>
      </c>
      <c r="E543" s="8" t="s">
        <v>29</v>
      </c>
      <c r="F543" s="8">
        <v>4</v>
      </c>
      <c r="G543">
        <v>13</v>
      </c>
      <c r="H543" s="2" t="s">
        <v>0</v>
      </c>
      <c r="I543" s="3">
        <v>4.54</v>
      </c>
      <c r="J543" s="3">
        <v>96.1</v>
      </c>
      <c r="K543" s="3">
        <v>36.5</v>
      </c>
    </row>
    <row r="544" spans="1:31" x14ac:dyDescent="0.15">
      <c r="A544" s="38">
        <v>35996</v>
      </c>
      <c r="B544" s="8">
        <f t="shared" si="172"/>
        <v>1998</v>
      </c>
      <c r="C544" s="8">
        <f t="shared" si="173"/>
        <v>7</v>
      </c>
      <c r="D544" s="8">
        <f t="shared" si="174"/>
        <v>20</v>
      </c>
      <c r="E544" s="8" t="s">
        <v>30</v>
      </c>
      <c r="F544" s="8">
        <v>4</v>
      </c>
      <c r="G544">
        <v>14</v>
      </c>
      <c r="H544" s="2" t="s">
        <v>2</v>
      </c>
      <c r="I544" s="3">
        <v>5.76</v>
      </c>
      <c r="J544" s="3">
        <v>31.7</v>
      </c>
      <c r="K544" s="3">
        <v>10.5</v>
      </c>
    </row>
    <row r="545" spans="1:31" x14ac:dyDescent="0.15">
      <c r="A545" s="38">
        <v>35996</v>
      </c>
      <c r="B545" s="8">
        <f t="shared" si="172"/>
        <v>1998</v>
      </c>
      <c r="C545" s="8">
        <f t="shared" si="173"/>
        <v>7</v>
      </c>
      <c r="D545" s="8">
        <f t="shared" si="174"/>
        <v>20</v>
      </c>
      <c r="E545" s="8" t="s">
        <v>30</v>
      </c>
      <c r="F545" s="8">
        <v>4</v>
      </c>
      <c r="G545">
        <v>14</v>
      </c>
      <c r="H545" s="2" t="s">
        <v>1</v>
      </c>
      <c r="I545" s="3">
        <v>4.91</v>
      </c>
      <c r="J545" s="3">
        <v>51</v>
      </c>
    </row>
    <row r="546" spans="1:31" x14ac:dyDescent="0.15">
      <c r="A546" s="38">
        <v>36031</v>
      </c>
      <c r="B546" s="8">
        <f t="shared" si="172"/>
        <v>1998</v>
      </c>
      <c r="C546" s="8">
        <f t="shared" si="173"/>
        <v>8</v>
      </c>
      <c r="D546" s="8">
        <f t="shared" si="174"/>
        <v>24</v>
      </c>
      <c r="E546" s="8" t="s">
        <v>31</v>
      </c>
      <c r="F546" s="8">
        <v>3</v>
      </c>
      <c r="G546">
        <v>12</v>
      </c>
      <c r="H546" s="2" t="s">
        <v>0</v>
      </c>
      <c r="I546" s="3">
        <v>4.74</v>
      </c>
      <c r="J546" s="3">
        <v>33.799999999999997</v>
      </c>
      <c r="K546" s="3">
        <v>9.1999999999999993</v>
      </c>
      <c r="M546" s="3">
        <v>0.28999999999999998</v>
      </c>
      <c r="N546" s="3">
        <v>0.27</v>
      </c>
      <c r="O546" s="3">
        <v>6.78</v>
      </c>
      <c r="P546" s="3">
        <v>0.91</v>
      </c>
      <c r="Q546" s="3">
        <v>0.21</v>
      </c>
      <c r="R546" s="3">
        <v>0.66</v>
      </c>
      <c r="S546" s="3">
        <v>0.46</v>
      </c>
      <c r="T546" s="3">
        <v>0.04</v>
      </c>
      <c r="U546" s="6">
        <f>(N546/M546)</f>
        <v>0.93103448275862077</v>
      </c>
      <c r="W546" s="6">
        <f>(M546/35.45)*1000</f>
        <v>8.1805359661495043</v>
      </c>
      <c r="X546" s="6">
        <f>(N546/62)*1000</f>
        <v>4.3548387096774199</v>
      </c>
      <c r="Y546" s="6">
        <f>(O546/96)*1000*2</f>
        <v>141.25000000000003</v>
      </c>
      <c r="Z546" s="6">
        <f>(P546/40)*1000*2</f>
        <v>45.5</v>
      </c>
      <c r="AA546" s="6">
        <f>(Q546/24.3)*1000*2</f>
        <v>17.283950617283949</v>
      </c>
      <c r="AB546" s="6">
        <f>(R546/23)*1000</f>
        <v>28.695652173913047</v>
      </c>
      <c r="AC546" s="6">
        <f>(S546/39.09)*1000</f>
        <v>11.767715528268099</v>
      </c>
      <c r="AD546" s="6">
        <f>(T546/18)*1000</f>
        <v>2.2222222222222223</v>
      </c>
      <c r="AE546" s="6">
        <f>(X546/W546)</f>
        <v>0.53234149054505031</v>
      </c>
    </row>
    <row r="547" spans="1:31" x14ac:dyDescent="0.15">
      <c r="A547" s="38">
        <v>36031</v>
      </c>
      <c r="B547" s="8">
        <f t="shared" si="172"/>
        <v>1998</v>
      </c>
      <c r="C547" s="8">
        <f t="shared" si="173"/>
        <v>8</v>
      </c>
      <c r="D547" s="8">
        <f t="shared" si="174"/>
        <v>24</v>
      </c>
      <c r="E547" s="8" t="s">
        <v>32</v>
      </c>
      <c r="F547" s="8">
        <v>1</v>
      </c>
      <c r="G547">
        <v>4</v>
      </c>
      <c r="H547" s="2" t="s">
        <v>2</v>
      </c>
      <c r="I547" s="3">
        <v>6.41</v>
      </c>
      <c r="J547" s="3">
        <v>47.7</v>
      </c>
    </row>
    <row r="548" spans="1:31" x14ac:dyDescent="0.15">
      <c r="A548" s="38">
        <v>36059</v>
      </c>
      <c r="B548" s="8">
        <f t="shared" si="172"/>
        <v>1998</v>
      </c>
      <c r="C548" s="8">
        <f t="shared" si="173"/>
        <v>9</v>
      </c>
      <c r="D548" s="8">
        <f t="shared" si="174"/>
        <v>21</v>
      </c>
      <c r="E548" s="8" t="s">
        <v>31</v>
      </c>
      <c r="F548" s="8">
        <v>3</v>
      </c>
      <c r="G548">
        <v>12</v>
      </c>
      <c r="H548" s="2" t="s">
        <v>0</v>
      </c>
      <c r="I548" s="3">
        <v>5.5</v>
      </c>
      <c r="J548" s="3">
        <v>28.7</v>
      </c>
      <c r="K548" s="3">
        <v>11.7</v>
      </c>
      <c r="M548" s="3">
        <v>2.89</v>
      </c>
      <c r="N548" s="3">
        <v>1.42</v>
      </c>
      <c r="O548" s="3">
        <v>8.0299999999999994</v>
      </c>
      <c r="P548" s="3">
        <v>1.1599999999999999</v>
      </c>
      <c r="Q548" s="3">
        <v>0.28000000000000003</v>
      </c>
      <c r="R548" s="3">
        <v>0.65</v>
      </c>
      <c r="S548" s="3">
        <v>0.4</v>
      </c>
      <c r="T548" s="3">
        <v>0.06</v>
      </c>
      <c r="U548" s="6">
        <f>(N548/M548)</f>
        <v>0.49134948096885811</v>
      </c>
      <c r="W548" s="6">
        <f>(M548/35.45)*1000</f>
        <v>81.523272214386466</v>
      </c>
      <c r="X548" s="6">
        <f>(N548/62)*1000</f>
        <v>22.903225806451612</v>
      </c>
      <c r="Y548" s="6">
        <f>(O548/96)*1000*2</f>
        <v>167.29166666666666</v>
      </c>
      <c r="Z548" s="6">
        <f>(P548/40)*1000*2</f>
        <v>57.999999999999993</v>
      </c>
      <c r="AA548" s="6">
        <f>(Q548/24.3)*1000*2</f>
        <v>23.045267489711936</v>
      </c>
      <c r="AB548" s="6">
        <f>(R548/23)*1000</f>
        <v>28.260869565217391</v>
      </c>
      <c r="AC548" s="6">
        <f>(S548/39.09)*1000</f>
        <v>10.232796111537478</v>
      </c>
      <c r="AD548" s="6">
        <f>(T548/18)*1000</f>
        <v>3.333333333333333</v>
      </c>
      <c r="AE548" s="6">
        <f>(X548/W548)</f>
        <v>0.2809409532313874</v>
      </c>
    </row>
    <row r="549" spans="1:31" x14ac:dyDescent="0.15">
      <c r="A549" s="38">
        <v>36090</v>
      </c>
      <c r="B549" s="8">
        <f t="shared" si="172"/>
        <v>1998</v>
      </c>
      <c r="C549" s="8">
        <f t="shared" si="173"/>
        <v>10</v>
      </c>
      <c r="D549" s="8">
        <f t="shared" si="174"/>
        <v>22</v>
      </c>
      <c r="E549" s="8" t="s">
        <v>31</v>
      </c>
      <c r="F549" s="8">
        <v>4</v>
      </c>
      <c r="G549">
        <v>15</v>
      </c>
      <c r="H549" s="2" t="s">
        <v>0</v>
      </c>
      <c r="I549" s="3">
        <v>5.65</v>
      </c>
      <c r="J549" s="3">
        <v>22.4</v>
      </c>
      <c r="K549" s="3">
        <v>20</v>
      </c>
      <c r="M549" s="3">
        <v>0.28000000000000003</v>
      </c>
      <c r="N549" s="3">
        <v>1.2</v>
      </c>
      <c r="O549" s="3">
        <v>4.82</v>
      </c>
      <c r="P549" s="3">
        <v>1.42</v>
      </c>
      <c r="Q549" s="3">
        <v>0.32</v>
      </c>
      <c r="R549" s="3">
        <v>0.81</v>
      </c>
      <c r="S549" s="3">
        <v>0.23</v>
      </c>
      <c r="T549" s="3">
        <v>0.04</v>
      </c>
      <c r="U549" s="6">
        <f>(N549/M549)</f>
        <v>4.2857142857142856</v>
      </c>
      <c r="W549" s="6">
        <f>(M549/35.45)*1000</f>
        <v>7.8984485190409028</v>
      </c>
      <c r="X549" s="6">
        <f>(N549/62)*1000</f>
        <v>19.35483870967742</v>
      </c>
      <c r="Y549" s="6">
        <f>(O549/96)*1000*2</f>
        <v>100.41666666666667</v>
      </c>
      <c r="Z549" s="6">
        <f>(P549/40)*1000*2</f>
        <v>71</v>
      </c>
      <c r="AA549" s="6">
        <f>(Q549/24.3)*1000*2</f>
        <v>26.337448559670783</v>
      </c>
      <c r="AB549" s="6">
        <f>(R549/23)*1000</f>
        <v>35.217391304347828</v>
      </c>
      <c r="AC549" s="6">
        <f>(S549/39.09)*1000</f>
        <v>5.8838577641340493</v>
      </c>
      <c r="AD549" s="6">
        <f>(T549/18)*1000</f>
        <v>2.2222222222222223</v>
      </c>
      <c r="AE549" s="6">
        <f>(X549/W549)</f>
        <v>2.4504608294930876</v>
      </c>
    </row>
    <row r="550" spans="1:31" x14ac:dyDescent="0.15">
      <c r="A550" s="38">
        <v>36090</v>
      </c>
      <c r="B550" s="8">
        <f t="shared" si="172"/>
        <v>1998</v>
      </c>
      <c r="C550" s="8">
        <f t="shared" si="173"/>
        <v>10</v>
      </c>
      <c r="D550" s="8">
        <f t="shared" si="174"/>
        <v>22</v>
      </c>
      <c r="E550" s="8" t="s">
        <v>30</v>
      </c>
      <c r="F550" s="8">
        <v>3</v>
      </c>
      <c r="G550">
        <v>9</v>
      </c>
      <c r="H550" s="2" t="s">
        <v>1</v>
      </c>
      <c r="I550" s="3">
        <v>6.31</v>
      </c>
      <c r="J550" s="3">
        <v>22.5</v>
      </c>
      <c r="K550" s="3">
        <v>11.1</v>
      </c>
    </row>
    <row r="551" spans="1:31" x14ac:dyDescent="0.15">
      <c r="A551" s="38">
        <v>36150</v>
      </c>
      <c r="B551" s="8">
        <f t="shared" si="172"/>
        <v>1998</v>
      </c>
      <c r="C551" s="8">
        <f t="shared" si="173"/>
        <v>12</v>
      </c>
      <c r="D551" s="8">
        <f t="shared" si="174"/>
        <v>21</v>
      </c>
      <c r="E551" s="8" t="s">
        <v>29</v>
      </c>
      <c r="F551" s="8">
        <v>1</v>
      </c>
      <c r="G551">
        <v>1</v>
      </c>
      <c r="H551" s="2" t="s">
        <v>0</v>
      </c>
      <c r="I551" s="3">
        <v>6.01</v>
      </c>
      <c r="J551" s="3">
        <v>42.3</v>
      </c>
    </row>
    <row r="552" spans="1:31" x14ac:dyDescent="0.15">
      <c r="A552" s="38">
        <v>36150</v>
      </c>
      <c r="B552" s="8">
        <f t="shared" si="172"/>
        <v>1998</v>
      </c>
      <c r="C552" s="8">
        <f t="shared" si="173"/>
        <v>12</v>
      </c>
      <c r="D552" s="8">
        <f t="shared" si="174"/>
        <v>21</v>
      </c>
      <c r="E552" s="8" t="s">
        <v>30</v>
      </c>
      <c r="F552" s="8">
        <v>2</v>
      </c>
      <c r="G552">
        <v>7</v>
      </c>
      <c r="H552" s="2" t="s">
        <v>1</v>
      </c>
      <c r="I552" s="3">
        <v>5.78</v>
      </c>
      <c r="J552" s="3">
        <v>34.9</v>
      </c>
      <c r="K552" s="3">
        <v>6.1</v>
      </c>
    </row>
    <row r="553" spans="1:31" x14ac:dyDescent="0.15">
      <c r="A553" s="38">
        <v>36150</v>
      </c>
      <c r="B553" s="8">
        <f t="shared" si="172"/>
        <v>1998</v>
      </c>
      <c r="C553" s="8">
        <f t="shared" si="173"/>
        <v>12</v>
      </c>
      <c r="D553" s="8">
        <f t="shared" si="174"/>
        <v>21</v>
      </c>
      <c r="E553" s="8" t="s">
        <v>30</v>
      </c>
      <c r="F553" s="8">
        <v>3</v>
      </c>
      <c r="G553">
        <v>9</v>
      </c>
      <c r="H553" s="2" t="s">
        <v>1</v>
      </c>
      <c r="I553" s="3">
        <v>6.29</v>
      </c>
      <c r="J553" s="3">
        <v>19.3</v>
      </c>
      <c r="K553" s="3">
        <v>4.5999999999999996</v>
      </c>
    </row>
    <row r="554" spans="1:31" x14ac:dyDescent="0.15">
      <c r="A554" s="38">
        <v>36150</v>
      </c>
      <c r="B554" s="8">
        <f t="shared" si="172"/>
        <v>1998</v>
      </c>
      <c r="C554" s="8">
        <f t="shared" si="173"/>
        <v>12</v>
      </c>
      <c r="D554" s="8">
        <f t="shared" si="174"/>
        <v>21</v>
      </c>
      <c r="E554" s="8" t="s">
        <v>31</v>
      </c>
      <c r="F554" s="8">
        <v>3</v>
      </c>
      <c r="G554">
        <v>12</v>
      </c>
      <c r="H554" s="2" t="s">
        <v>0</v>
      </c>
      <c r="I554" s="3">
        <v>5.39</v>
      </c>
      <c r="J554" s="3">
        <v>23.4</v>
      </c>
      <c r="K554" s="3">
        <v>4.3</v>
      </c>
    </row>
    <row r="555" spans="1:31" x14ac:dyDescent="0.15">
      <c r="A555" s="38">
        <v>36150</v>
      </c>
      <c r="B555" s="8">
        <f t="shared" si="172"/>
        <v>1998</v>
      </c>
      <c r="C555" s="8">
        <f t="shared" si="173"/>
        <v>12</v>
      </c>
      <c r="D555" s="8">
        <f t="shared" si="174"/>
        <v>21</v>
      </c>
      <c r="E555" s="8" t="s">
        <v>29</v>
      </c>
      <c r="F555" s="8">
        <v>4</v>
      </c>
      <c r="G555">
        <v>13</v>
      </c>
      <c r="H555" s="2" t="s">
        <v>1</v>
      </c>
      <c r="I555" s="3">
        <v>4.92</v>
      </c>
      <c r="J555" s="3">
        <v>45.7</v>
      </c>
      <c r="K555" s="3">
        <v>10.199999999999999</v>
      </c>
    </row>
    <row r="556" spans="1:31" x14ac:dyDescent="0.15">
      <c r="A556" s="38">
        <v>36185</v>
      </c>
      <c r="B556" s="8">
        <f t="shared" si="172"/>
        <v>1999</v>
      </c>
      <c r="C556" s="8">
        <f t="shared" si="173"/>
        <v>1</v>
      </c>
      <c r="D556" s="8">
        <f t="shared" si="174"/>
        <v>25</v>
      </c>
      <c r="E556" s="8" t="s">
        <v>30</v>
      </c>
      <c r="F556" s="8">
        <v>3</v>
      </c>
      <c r="G556">
        <v>9</v>
      </c>
      <c r="H556" s="2" t="s">
        <v>1</v>
      </c>
      <c r="I556" s="3">
        <v>6.12</v>
      </c>
      <c r="J556" s="3">
        <v>22.5</v>
      </c>
      <c r="K556" s="3">
        <v>3.7</v>
      </c>
      <c r="M556" s="3">
        <v>0.31</v>
      </c>
      <c r="N556" s="3">
        <v>0.53</v>
      </c>
      <c r="O556" s="3">
        <v>5.56</v>
      </c>
      <c r="P556" s="3">
        <v>1.65</v>
      </c>
      <c r="Q556" s="3">
        <v>0.33</v>
      </c>
      <c r="R556" s="3">
        <v>0.32</v>
      </c>
      <c r="S556" s="3">
        <v>0.67</v>
      </c>
      <c r="T556" s="3">
        <v>0</v>
      </c>
      <c r="U556" s="6">
        <f>(N556/M556)</f>
        <v>1.7096774193548387</v>
      </c>
      <c r="W556" s="6">
        <f>(M556/35.45)*1000</f>
        <v>8.7447108603667125</v>
      </c>
      <c r="X556" s="6">
        <f>(N556/62)*1000</f>
        <v>8.5483870967741939</v>
      </c>
      <c r="Y556" s="6">
        <f>(O556/96)*1000*2</f>
        <v>115.83333333333333</v>
      </c>
      <c r="Z556" s="6">
        <f>(P556/40)*1000*2</f>
        <v>82.499999999999986</v>
      </c>
      <c r="AA556" s="6">
        <f>(Q556/24.3)*1000*2</f>
        <v>27.160493827160494</v>
      </c>
      <c r="AB556" s="6">
        <f>(R556/23)*1000</f>
        <v>13.913043478260871</v>
      </c>
      <c r="AC556" s="6">
        <f>(S556/39.09)*1000</f>
        <v>17.139933486825274</v>
      </c>
      <c r="AD556" s="6">
        <f>(T556/18)*1000</f>
        <v>0</v>
      </c>
      <c r="AE556" s="6">
        <f>(X556/W556)</f>
        <v>0.9775494276795007</v>
      </c>
    </row>
    <row r="557" spans="1:31" x14ac:dyDescent="0.15">
      <c r="A557" s="38">
        <v>36185</v>
      </c>
      <c r="B557" s="8">
        <f t="shared" si="172"/>
        <v>1999</v>
      </c>
      <c r="C557" s="8">
        <f t="shared" si="173"/>
        <v>1</v>
      </c>
      <c r="D557" s="8">
        <f t="shared" si="174"/>
        <v>25</v>
      </c>
      <c r="E557" s="8" t="s">
        <v>32</v>
      </c>
      <c r="F557" s="8">
        <v>1</v>
      </c>
      <c r="G557">
        <v>4</v>
      </c>
      <c r="H557" s="2" t="s">
        <v>2</v>
      </c>
      <c r="I557" s="3">
        <v>5.76</v>
      </c>
      <c r="J557" s="3">
        <v>36</v>
      </c>
      <c r="K557" s="3">
        <v>5.6</v>
      </c>
      <c r="M557" s="3">
        <v>0.59</v>
      </c>
      <c r="N557" s="3">
        <v>1.1100000000000001</v>
      </c>
      <c r="O557" s="3">
        <v>9.86</v>
      </c>
      <c r="P557" s="3">
        <v>3.72</v>
      </c>
      <c r="Q557" s="3">
        <v>0.79</v>
      </c>
      <c r="R557" s="3">
        <v>0.28999999999999998</v>
      </c>
      <c r="S557" s="3">
        <v>0.16</v>
      </c>
      <c r="T557" s="3">
        <v>0.05</v>
      </c>
      <c r="U557" s="6">
        <f>(N557/M557)</f>
        <v>1.8813559322033901</v>
      </c>
      <c r="W557" s="6">
        <f>(M557/35.45)*1000</f>
        <v>16.643159379407614</v>
      </c>
      <c r="X557" s="6">
        <f>(N557/62)*1000</f>
        <v>17.903225806451616</v>
      </c>
      <c r="Y557" s="6">
        <f>(O557/96)*1000*2</f>
        <v>205.41666666666666</v>
      </c>
      <c r="Z557" s="6">
        <f>(P557/40)*1000*2</f>
        <v>186</v>
      </c>
      <c r="AA557" s="6">
        <f>(Q557/24.3)*1000*2</f>
        <v>65.020576131687235</v>
      </c>
      <c r="AB557" s="6">
        <f>(R557/23)*1000</f>
        <v>12.608695652173912</v>
      </c>
      <c r="AC557" s="6">
        <f>(S557/39.09)*1000</f>
        <v>4.0931184446149906</v>
      </c>
      <c r="AD557" s="6">
        <f>(T557/18)*1000</f>
        <v>2.7777777777777777</v>
      </c>
      <c r="AE557" s="6">
        <f>(X557/W557)</f>
        <v>1.0757107709130675</v>
      </c>
    </row>
    <row r="558" spans="1:31" x14ac:dyDescent="0.15">
      <c r="A558" s="38">
        <v>36185</v>
      </c>
      <c r="B558" s="8">
        <f t="shared" si="172"/>
        <v>1999</v>
      </c>
      <c r="C558" s="8">
        <f t="shared" si="173"/>
        <v>1</v>
      </c>
      <c r="D558" s="8">
        <f t="shared" si="174"/>
        <v>25</v>
      </c>
      <c r="E558" s="8" t="s">
        <v>32</v>
      </c>
      <c r="F558" s="8">
        <v>3</v>
      </c>
      <c r="G558">
        <v>11</v>
      </c>
      <c r="H558" s="2" t="s">
        <v>2</v>
      </c>
      <c r="I558" s="3">
        <v>5.76</v>
      </c>
      <c r="J558" s="3">
        <v>21.6</v>
      </c>
      <c r="M558" s="3">
        <v>0.34</v>
      </c>
      <c r="N558" s="3">
        <v>0.84</v>
      </c>
      <c r="O558" s="3">
        <v>5.32</v>
      </c>
      <c r="P558" s="3">
        <v>1.34</v>
      </c>
      <c r="Q558" s="3">
        <v>0.24</v>
      </c>
      <c r="R558" s="3">
        <v>0.5</v>
      </c>
      <c r="S558" s="3">
        <v>0.34</v>
      </c>
      <c r="T558" s="3">
        <v>0.06</v>
      </c>
      <c r="U558" s="6">
        <f>(N558/M558)</f>
        <v>2.4705882352941173</v>
      </c>
      <c r="W558" s="6">
        <f>(M558/35.45)*1000</f>
        <v>9.590973201692524</v>
      </c>
      <c r="X558" s="6">
        <f>(N558/62)*1000</f>
        <v>13.548387096774194</v>
      </c>
      <c r="Y558" s="6">
        <f>(O558/96)*1000*2</f>
        <v>110.83333333333334</v>
      </c>
      <c r="Z558" s="6">
        <f>(P558/40)*1000*2</f>
        <v>67</v>
      </c>
      <c r="AA558" s="6">
        <f>(Q558/24.3)*1000*2</f>
        <v>19.753086419753085</v>
      </c>
      <c r="AB558" s="6">
        <f>(R558/23)*1000</f>
        <v>21.739130434782609</v>
      </c>
      <c r="AC558" s="6">
        <f>(S558/39.09)*1000</f>
        <v>8.6978766948068564</v>
      </c>
      <c r="AD558" s="6">
        <f>(T558/18)*1000</f>
        <v>3.333333333333333</v>
      </c>
      <c r="AE558" s="6">
        <f>(X558/W558)</f>
        <v>1.4126185958254271</v>
      </c>
    </row>
    <row r="559" spans="1:31" x14ac:dyDescent="0.15">
      <c r="A559" s="38">
        <v>36185</v>
      </c>
      <c r="B559" s="8">
        <f t="shared" si="172"/>
        <v>1999</v>
      </c>
      <c r="C559" s="8">
        <f t="shared" si="173"/>
        <v>1</v>
      </c>
      <c r="D559" s="8">
        <f t="shared" si="174"/>
        <v>25</v>
      </c>
      <c r="E559" s="8" t="s">
        <v>29</v>
      </c>
      <c r="F559" s="8">
        <v>1</v>
      </c>
      <c r="G559">
        <v>1</v>
      </c>
      <c r="H559" s="2" t="s">
        <v>2</v>
      </c>
      <c r="I559" s="3">
        <v>5.49</v>
      </c>
      <c r="J559" s="3">
        <v>41.2</v>
      </c>
      <c r="K559" s="3">
        <v>11.4</v>
      </c>
    </row>
    <row r="560" spans="1:31" x14ac:dyDescent="0.15">
      <c r="A560" s="38">
        <v>36185</v>
      </c>
      <c r="B560" s="8">
        <f t="shared" si="172"/>
        <v>1999</v>
      </c>
      <c r="C560" s="8">
        <f t="shared" si="173"/>
        <v>1</v>
      </c>
      <c r="D560" s="8">
        <f t="shared" si="174"/>
        <v>25</v>
      </c>
      <c r="E560" s="8" t="s">
        <v>31</v>
      </c>
      <c r="F560" s="8">
        <v>1</v>
      </c>
      <c r="G560">
        <v>3</v>
      </c>
      <c r="H560" s="2" t="s">
        <v>0</v>
      </c>
      <c r="I560" s="3">
        <v>6.46</v>
      </c>
      <c r="J560" s="3">
        <v>21.4</v>
      </c>
    </row>
    <row r="561" spans="1:31" x14ac:dyDescent="0.15">
      <c r="A561" s="38">
        <v>36185</v>
      </c>
      <c r="B561" s="8">
        <f t="shared" si="172"/>
        <v>1999</v>
      </c>
      <c r="C561" s="8">
        <f t="shared" si="173"/>
        <v>1</v>
      </c>
      <c r="D561" s="8">
        <f t="shared" si="174"/>
        <v>25</v>
      </c>
      <c r="E561" s="8" t="s">
        <v>32</v>
      </c>
      <c r="F561" s="8">
        <v>1</v>
      </c>
      <c r="G561">
        <v>4</v>
      </c>
      <c r="H561" s="2" t="s">
        <v>1</v>
      </c>
      <c r="I561" s="3">
        <v>5.95</v>
      </c>
      <c r="J561" s="3">
        <v>34.9</v>
      </c>
      <c r="K561" s="3">
        <v>5.7</v>
      </c>
    </row>
    <row r="562" spans="1:31" x14ac:dyDescent="0.15">
      <c r="A562" s="38">
        <v>36185</v>
      </c>
      <c r="B562" s="8">
        <f t="shared" si="172"/>
        <v>1999</v>
      </c>
      <c r="C562" s="8">
        <f t="shared" si="173"/>
        <v>1</v>
      </c>
      <c r="D562" s="8">
        <f t="shared" si="174"/>
        <v>25</v>
      </c>
      <c r="E562" s="8" t="s">
        <v>32</v>
      </c>
      <c r="F562" s="8">
        <v>3</v>
      </c>
      <c r="G562">
        <v>11</v>
      </c>
      <c r="H562" s="2" t="s">
        <v>0</v>
      </c>
      <c r="I562" s="3">
        <v>5.01</v>
      </c>
      <c r="J562" s="3">
        <v>36.5</v>
      </c>
      <c r="K562" s="3">
        <v>4.3</v>
      </c>
    </row>
    <row r="563" spans="1:31" x14ac:dyDescent="0.15">
      <c r="A563" s="38">
        <v>36185</v>
      </c>
      <c r="B563" s="8">
        <f t="shared" si="172"/>
        <v>1999</v>
      </c>
      <c r="C563" s="8">
        <f t="shared" si="173"/>
        <v>1</v>
      </c>
      <c r="D563" s="8">
        <f t="shared" si="174"/>
        <v>25</v>
      </c>
      <c r="E563" s="8" t="s">
        <v>31</v>
      </c>
      <c r="F563" s="8">
        <v>3</v>
      </c>
      <c r="G563">
        <v>12</v>
      </c>
      <c r="H563" s="2" t="s">
        <v>2</v>
      </c>
      <c r="I563" s="3">
        <v>5.38</v>
      </c>
      <c r="J563" s="3">
        <v>26.6</v>
      </c>
    </row>
    <row r="564" spans="1:31" x14ac:dyDescent="0.15">
      <c r="A564" s="38">
        <v>36185</v>
      </c>
      <c r="B564" s="8">
        <f t="shared" si="172"/>
        <v>1999</v>
      </c>
      <c r="C564" s="8">
        <f t="shared" si="173"/>
        <v>1</v>
      </c>
      <c r="D564" s="8">
        <f t="shared" si="174"/>
        <v>25</v>
      </c>
      <c r="E564" s="8" t="s">
        <v>30</v>
      </c>
      <c r="F564" s="8">
        <v>4</v>
      </c>
      <c r="G564">
        <v>14</v>
      </c>
      <c r="H564" s="2" t="s">
        <v>1</v>
      </c>
      <c r="I564" s="3">
        <v>6.13</v>
      </c>
      <c r="J564" s="3">
        <v>63.5</v>
      </c>
    </row>
    <row r="565" spans="1:31" x14ac:dyDescent="0.15">
      <c r="A565" s="38">
        <v>36244</v>
      </c>
      <c r="B565" s="8">
        <f t="shared" si="172"/>
        <v>1999</v>
      </c>
      <c r="C565" s="8">
        <f t="shared" si="173"/>
        <v>3</v>
      </c>
      <c r="D565" s="8">
        <f t="shared" si="174"/>
        <v>25</v>
      </c>
      <c r="E565" s="8" t="s">
        <v>32</v>
      </c>
      <c r="F565" s="8">
        <v>1</v>
      </c>
      <c r="G565">
        <v>4</v>
      </c>
      <c r="H565" s="2" t="s">
        <v>1</v>
      </c>
      <c r="I565" s="3">
        <v>5.82</v>
      </c>
      <c r="J565" s="3">
        <v>34.799999999999997</v>
      </c>
      <c r="K565" s="3">
        <v>6.1</v>
      </c>
      <c r="M565" s="3">
        <v>0.55000000000000004</v>
      </c>
      <c r="N565" s="3">
        <v>0.53</v>
      </c>
      <c r="O565" s="3">
        <v>10.38</v>
      </c>
      <c r="P565" s="3">
        <v>2.73</v>
      </c>
      <c r="Q565" s="3">
        <v>0.77</v>
      </c>
      <c r="R565" s="3">
        <v>0.3</v>
      </c>
      <c r="S565" s="3">
        <v>0.16</v>
      </c>
      <c r="T565" s="3">
        <v>0.03</v>
      </c>
      <c r="U565" s="6">
        <f>(N565/M565)</f>
        <v>0.96363636363636362</v>
      </c>
      <c r="W565" s="6">
        <f>(M565/35.45)*1000</f>
        <v>15.514809590973202</v>
      </c>
      <c r="X565" s="6">
        <f>(N565/62)*1000</f>
        <v>8.5483870967741939</v>
      </c>
      <c r="Y565" s="6">
        <f>(O565/96)*1000*2</f>
        <v>216.25000000000003</v>
      </c>
      <c r="Z565" s="6">
        <f>(P565/40)*1000*2</f>
        <v>136.5</v>
      </c>
      <c r="AA565" s="6">
        <f>(Q565/24.3)*1000*2</f>
        <v>63.374485596707814</v>
      </c>
      <c r="AB565" s="6">
        <f>(R565/23)*1000</f>
        <v>13.043478260869565</v>
      </c>
      <c r="AC565" s="6">
        <f>(S565/39.09)*1000</f>
        <v>4.0931184446149906</v>
      </c>
      <c r="AD565" s="6">
        <f>(T565/18)*1000</f>
        <v>1.6666666666666665</v>
      </c>
      <c r="AE565" s="6">
        <f>(X565/W565)</f>
        <v>0.55098240469208215</v>
      </c>
    </row>
    <row r="566" spans="1:31" x14ac:dyDescent="0.15">
      <c r="A566" s="38">
        <v>36244</v>
      </c>
      <c r="B566" s="8">
        <f t="shared" si="172"/>
        <v>1999</v>
      </c>
      <c r="C566" s="8">
        <f t="shared" si="173"/>
        <v>3</v>
      </c>
      <c r="D566" s="8">
        <f t="shared" si="174"/>
        <v>25</v>
      </c>
      <c r="E566" s="8" t="s">
        <v>32</v>
      </c>
      <c r="F566" s="8">
        <v>3</v>
      </c>
      <c r="G566">
        <v>11</v>
      </c>
      <c r="H566" s="2" t="s">
        <v>2</v>
      </c>
      <c r="I566" s="3">
        <v>5.7</v>
      </c>
      <c r="J566" s="3">
        <v>18.8</v>
      </c>
      <c r="K566" s="3">
        <v>3.4</v>
      </c>
      <c r="M566" s="3">
        <v>0.28999999999999998</v>
      </c>
      <c r="N566" s="3">
        <v>1.1100000000000001</v>
      </c>
      <c r="O566" s="3">
        <v>4.8</v>
      </c>
      <c r="P566" s="3">
        <v>1.44</v>
      </c>
      <c r="Q566" s="3">
        <v>0.28999999999999998</v>
      </c>
      <c r="R566" s="3">
        <v>0.33</v>
      </c>
      <c r="S566" s="3">
        <v>0.3</v>
      </c>
      <c r="T566" s="3">
        <v>0.03</v>
      </c>
      <c r="U566" s="6">
        <f>(N566/M566)</f>
        <v>3.8275862068965525</v>
      </c>
      <c r="W566" s="6">
        <f>(M566/35.45)*1000</f>
        <v>8.1805359661495043</v>
      </c>
      <c r="X566" s="6">
        <f>(N566/62)*1000</f>
        <v>17.903225806451616</v>
      </c>
      <c r="Y566" s="6">
        <f>(O566/96)*1000*2</f>
        <v>99.999999999999986</v>
      </c>
      <c r="Z566" s="6">
        <f>(P566/40)*1000*2</f>
        <v>72</v>
      </c>
      <c r="AA566" s="6">
        <f>(Q566/24.3)*1000*2</f>
        <v>23.868312757201643</v>
      </c>
      <c r="AB566" s="6">
        <f>(R566/23)*1000</f>
        <v>14.347826086956523</v>
      </c>
      <c r="AC566" s="6">
        <f>(S566/39.09)*1000</f>
        <v>7.674597083653107</v>
      </c>
      <c r="AD566" s="6">
        <f>(T566/18)*1000</f>
        <v>1.6666666666666665</v>
      </c>
      <c r="AE566" s="6">
        <f>(X566/W566)</f>
        <v>2.1885150166852068</v>
      </c>
    </row>
    <row r="567" spans="1:31" x14ac:dyDescent="0.15">
      <c r="A567" s="38">
        <v>36244</v>
      </c>
      <c r="B567" s="8">
        <f t="shared" si="172"/>
        <v>1999</v>
      </c>
      <c r="C567" s="8">
        <f t="shared" si="173"/>
        <v>3</v>
      </c>
      <c r="D567" s="8">
        <f t="shared" si="174"/>
        <v>25</v>
      </c>
      <c r="E567" s="8" t="s">
        <v>31</v>
      </c>
      <c r="F567" s="8">
        <v>1</v>
      </c>
      <c r="G567">
        <v>3</v>
      </c>
      <c r="H567" s="2" t="s">
        <v>0</v>
      </c>
      <c r="I567" s="3">
        <v>6.46</v>
      </c>
      <c r="J567" s="3">
        <v>19.3</v>
      </c>
    </row>
    <row r="568" spans="1:31" x14ac:dyDescent="0.15">
      <c r="A568" s="38">
        <v>36244</v>
      </c>
      <c r="B568" s="8">
        <f t="shared" si="172"/>
        <v>1999</v>
      </c>
      <c r="C568" s="8">
        <f t="shared" si="173"/>
        <v>3</v>
      </c>
      <c r="D568" s="8">
        <f t="shared" si="174"/>
        <v>25</v>
      </c>
      <c r="E568" s="8" t="s">
        <v>30</v>
      </c>
      <c r="F568" s="8">
        <v>2</v>
      </c>
      <c r="G568">
        <v>7</v>
      </c>
      <c r="H568" s="2" t="s">
        <v>1</v>
      </c>
      <c r="I568" s="3">
        <v>6.41</v>
      </c>
      <c r="J568" s="3">
        <v>30.4</v>
      </c>
    </row>
    <row r="569" spans="1:31" x14ac:dyDescent="0.15">
      <c r="A569" s="38">
        <v>36244</v>
      </c>
      <c r="B569" s="8">
        <f t="shared" si="172"/>
        <v>1999</v>
      </c>
      <c r="C569" s="8">
        <f t="shared" si="173"/>
        <v>3</v>
      </c>
      <c r="D569" s="8">
        <f t="shared" si="174"/>
        <v>25</v>
      </c>
      <c r="E569" s="8" t="s">
        <v>32</v>
      </c>
      <c r="F569" s="8">
        <v>2</v>
      </c>
      <c r="G569">
        <v>8</v>
      </c>
      <c r="H569" s="2" t="s">
        <v>2</v>
      </c>
      <c r="I569" s="3">
        <v>5.49</v>
      </c>
      <c r="J569" s="3">
        <v>29.6</v>
      </c>
      <c r="K569" s="3">
        <v>5.7</v>
      </c>
    </row>
    <row r="570" spans="1:31" x14ac:dyDescent="0.15">
      <c r="A570" s="38">
        <v>36244</v>
      </c>
      <c r="B570" s="8">
        <f t="shared" si="172"/>
        <v>1999</v>
      </c>
      <c r="C570" s="8">
        <f t="shared" si="173"/>
        <v>3</v>
      </c>
      <c r="D570" s="8">
        <f t="shared" si="174"/>
        <v>25</v>
      </c>
      <c r="E570" s="8" t="s">
        <v>32</v>
      </c>
      <c r="F570" s="8">
        <v>3</v>
      </c>
      <c r="G570">
        <v>11</v>
      </c>
      <c r="H570" s="2" t="s">
        <v>1</v>
      </c>
      <c r="I570" s="3">
        <v>5.61</v>
      </c>
      <c r="J570" s="3">
        <v>33.6</v>
      </c>
      <c r="K570" s="3">
        <v>4.2</v>
      </c>
    </row>
    <row r="571" spans="1:31" x14ac:dyDescent="0.15">
      <c r="A571" s="38">
        <v>36244</v>
      </c>
      <c r="B571" s="8">
        <f t="shared" si="172"/>
        <v>1999</v>
      </c>
      <c r="C571" s="8">
        <f t="shared" si="173"/>
        <v>3</v>
      </c>
      <c r="D571" s="8">
        <f t="shared" si="174"/>
        <v>25</v>
      </c>
      <c r="E571" s="8" t="s">
        <v>31</v>
      </c>
      <c r="F571" s="8">
        <v>3</v>
      </c>
      <c r="G571">
        <v>12</v>
      </c>
      <c r="H571" s="2" t="s">
        <v>2</v>
      </c>
      <c r="I571" s="3">
        <v>5.04</v>
      </c>
      <c r="J571" s="3">
        <v>26.8</v>
      </c>
    </row>
    <row r="572" spans="1:31" x14ac:dyDescent="0.15">
      <c r="A572" s="38">
        <v>36244</v>
      </c>
      <c r="B572" s="8">
        <f t="shared" si="172"/>
        <v>1999</v>
      </c>
      <c r="C572" s="8">
        <f t="shared" si="173"/>
        <v>3</v>
      </c>
      <c r="D572" s="8">
        <f t="shared" si="174"/>
        <v>25</v>
      </c>
      <c r="E572" s="8" t="s">
        <v>31</v>
      </c>
      <c r="F572" s="8">
        <v>3</v>
      </c>
      <c r="G572">
        <v>12</v>
      </c>
      <c r="H572" s="2" t="s">
        <v>1</v>
      </c>
      <c r="I572" s="3">
        <v>5.28</v>
      </c>
      <c r="J572" s="3">
        <v>27.2</v>
      </c>
    </row>
    <row r="573" spans="1:31" x14ac:dyDescent="0.15">
      <c r="A573" s="38">
        <v>36244</v>
      </c>
      <c r="B573" s="8">
        <f t="shared" si="172"/>
        <v>1999</v>
      </c>
      <c r="C573" s="8">
        <f t="shared" si="173"/>
        <v>3</v>
      </c>
      <c r="D573" s="8">
        <f t="shared" si="174"/>
        <v>25</v>
      </c>
      <c r="E573" s="8" t="s">
        <v>30</v>
      </c>
      <c r="F573" s="8">
        <v>4</v>
      </c>
      <c r="G573">
        <v>14</v>
      </c>
      <c r="H573" s="2" t="s">
        <v>0</v>
      </c>
      <c r="I573" s="3">
        <v>5.52</v>
      </c>
      <c r="J573" s="3">
        <v>124</v>
      </c>
      <c r="K573" s="3">
        <v>6.1</v>
      </c>
    </row>
    <row r="574" spans="1:31" x14ac:dyDescent="0.15">
      <c r="A574" s="38">
        <v>36244</v>
      </c>
      <c r="B574" s="8">
        <f t="shared" si="172"/>
        <v>1999</v>
      </c>
      <c r="C574" s="8">
        <f t="shared" si="173"/>
        <v>3</v>
      </c>
      <c r="D574" s="8">
        <f t="shared" si="174"/>
        <v>25</v>
      </c>
      <c r="E574" s="8" t="s">
        <v>30</v>
      </c>
      <c r="F574" s="8">
        <v>4</v>
      </c>
      <c r="G574">
        <v>14</v>
      </c>
      <c r="H574" s="2" t="s">
        <v>1</v>
      </c>
      <c r="I574" s="3">
        <v>4.92</v>
      </c>
      <c r="J574" s="3">
        <v>49.2</v>
      </c>
      <c r="K574" s="3">
        <v>11.2</v>
      </c>
    </row>
    <row r="575" spans="1:31" x14ac:dyDescent="0.15">
      <c r="A575" s="38">
        <v>36332</v>
      </c>
      <c r="B575" s="8">
        <f t="shared" si="172"/>
        <v>1999</v>
      </c>
      <c r="C575" s="8">
        <f t="shared" si="173"/>
        <v>6</v>
      </c>
      <c r="D575" s="8">
        <f t="shared" si="174"/>
        <v>21</v>
      </c>
      <c r="E575" s="8" t="s">
        <v>31</v>
      </c>
      <c r="F575" s="8">
        <v>3</v>
      </c>
      <c r="G575">
        <v>12</v>
      </c>
      <c r="H575" s="2" t="s">
        <v>2</v>
      </c>
      <c r="I575" s="3">
        <v>5.22</v>
      </c>
      <c r="J575" s="3">
        <v>25.1</v>
      </c>
      <c r="K575" s="3">
        <v>8.8000000000000007</v>
      </c>
      <c r="M575" s="3">
        <v>0.34</v>
      </c>
      <c r="N575" s="3">
        <v>0.31</v>
      </c>
      <c r="O575" s="3">
        <v>6.78</v>
      </c>
      <c r="P575" s="3">
        <v>1.1299999999999999</v>
      </c>
      <c r="Q575" s="3">
        <v>0.25</v>
      </c>
      <c r="R575" s="3">
        <v>0.42</v>
      </c>
      <c r="S575" s="3">
        <v>0.46</v>
      </c>
      <c r="T575" s="3">
        <v>0.04</v>
      </c>
      <c r="U575" s="6">
        <f>(N575/M575)</f>
        <v>0.91176470588235292</v>
      </c>
      <c r="W575" s="6">
        <f>(M575/35.45)*1000</f>
        <v>9.590973201692524</v>
      </c>
      <c r="X575" s="6">
        <f>(N575/62)*1000</f>
        <v>5</v>
      </c>
      <c r="Y575" s="6">
        <f>(O575/96)*1000*2</f>
        <v>141.25000000000003</v>
      </c>
      <c r="Z575" s="6">
        <f>(P575/40)*1000*2</f>
        <v>56.499999999999993</v>
      </c>
      <c r="AA575" s="6">
        <f>(Q575/24.3)*1000*2</f>
        <v>20.5761316872428</v>
      </c>
      <c r="AB575" s="6">
        <f>(R575/23)*1000</f>
        <v>18.260869565217391</v>
      </c>
      <c r="AC575" s="6">
        <f>(S575/39.09)*1000</f>
        <v>11.767715528268099</v>
      </c>
      <c r="AD575" s="6">
        <f>(T575/18)*1000</f>
        <v>2.2222222222222223</v>
      </c>
      <c r="AE575" s="6">
        <f>(X575/W575)</f>
        <v>0.52132352941176474</v>
      </c>
    </row>
    <row r="576" spans="1:31" x14ac:dyDescent="0.15">
      <c r="A576" s="38">
        <v>36453</v>
      </c>
      <c r="B576" s="8">
        <f t="shared" si="172"/>
        <v>1999</v>
      </c>
      <c r="C576" s="8">
        <f t="shared" si="173"/>
        <v>10</v>
      </c>
      <c r="D576" s="8">
        <f t="shared" si="174"/>
        <v>20</v>
      </c>
      <c r="E576" s="8" t="s">
        <v>31</v>
      </c>
      <c r="F576" s="8">
        <v>3</v>
      </c>
      <c r="G576">
        <v>12</v>
      </c>
      <c r="H576" s="2" t="s">
        <v>0</v>
      </c>
      <c r="I576" s="3">
        <v>5.8</v>
      </c>
      <c r="J576" s="3">
        <v>30</v>
      </c>
    </row>
    <row r="577" spans="1:31" x14ac:dyDescent="0.15">
      <c r="A577" s="38">
        <v>36453</v>
      </c>
      <c r="B577" s="8">
        <f t="shared" si="172"/>
        <v>1999</v>
      </c>
      <c r="C577" s="8">
        <f t="shared" si="173"/>
        <v>10</v>
      </c>
      <c r="D577" s="8">
        <f t="shared" si="174"/>
        <v>20</v>
      </c>
      <c r="E577" s="8" t="s">
        <v>31</v>
      </c>
      <c r="F577" s="8">
        <v>3</v>
      </c>
      <c r="G577">
        <v>12</v>
      </c>
      <c r="H577" s="2" t="s">
        <v>2</v>
      </c>
      <c r="I577" s="3">
        <v>5.65</v>
      </c>
      <c r="J577" s="3">
        <v>25.4</v>
      </c>
    </row>
    <row r="578" spans="1:31" x14ac:dyDescent="0.15">
      <c r="A578" s="38">
        <v>36481</v>
      </c>
      <c r="B578" s="8">
        <f t="shared" si="172"/>
        <v>1999</v>
      </c>
      <c r="C578" s="8">
        <f t="shared" si="173"/>
        <v>11</v>
      </c>
      <c r="D578" s="8">
        <f t="shared" si="174"/>
        <v>17</v>
      </c>
      <c r="E578" s="8" t="s">
        <v>29</v>
      </c>
      <c r="F578" s="8">
        <v>1</v>
      </c>
      <c r="G578">
        <v>1</v>
      </c>
      <c r="H578" s="2" t="s">
        <v>1</v>
      </c>
      <c r="I578" s="3">
        <v>4.82</v>
      </c>
      <c r="J578" s="3">
        <v>79</v>
      </c>
      <c r="K578" s="3">
        <v>16.399999999999999</v>
      </c>
    </row>
    <row r="579" spans="1:31" x14ac:dyDescent="0.15">
      <c r="A579" s="38">
        <v>36481</v>
      </c>
      <c r="B579" s="8">
        <f t="shared" si="172"/>
        <v>1999</v>
      </c>
      <c r="C579" s="8">
        <f t="shared" si="173"/>
        <v>11</v>
      </c>
      <c r="D579" s="8">
        <f t="shared" si="174"/>
        <v>17</v>
      </c>
      <c r="E579" s="8" t="s">
        <v>31</v>
      </c>
      <c r="F579" s="8">
        <v>1</v>
      </c>
      <c r="G579">
        <v>3</v>
      </c>
      <c r="H579" s="2" t="s">
        <v>0</v>
      </c>
      <c r="I579" s="3">
        <v>5.78</v>
      </c>
      <c r="J579" s="3">
        <v>17.399999999999999</v>
      </c>
    </row>
    <row r="580" spans="1:31" x14ac:dyDescent="0.15">
      <c r="A580" s="38">
        <v>36481</v>
      </c>
      <c r="B580" s="8">
        <f t="shared" si="172"/>
        <v>1999</v>
      </c>
      <c r="C580" s="8">
        <f t="shared" si="173"/>
        <v>11</v>
      </c>
      <c r="D580" s="8">
        <f t="shared" si="174"/>
        <v>17</v>
      </c>
      <c r="E580" s="8" t="s">
        <v>32</v>
      </c>
      <c r="F580" s="8">
        <v>1</v>
      </c>
      <c r="G580">
        <v>4</v>
      </c>
      <c r="H580" s="2" t="s">
        <v>2</v>
      </c>
      <c r="I580" s="3">
        <v>5.57</v>
      </c>
      <c r="J580" s="3">
        <v>27.6</v>
      </c>
      <c r="K580" s="3">
        <v>5.4</v>
      </c>
    </row>
    <row r="581" spans="1:31" x14ac:dyDescent="0.15">
      <c r="A581" s="38">
        <v>36481</v>
      </c>
      <c r="B581" s="8">
        <f t="shared" si="172"/>
        <v>1999</v>
      </c>
      <c r="C581" s="8">
        <f t="shared" si="173"/>
        <v>11</v>
      </c>
      <c r="D581" s="8">
        <f t="shared" si="174"/>
        <v>17</v>
      </c>
      <c r="E581" s="8" t="s">
        <v>30</v>
      </c>
      <c r="F581" s="8">
        <v>2</v>
      </c>
      <c r="G581">
        <v>7</v>
      </c>
      <c r="H581" s="2" t="s">
        <v>0</v>
      </c>
      <c r="I581" s="3">
        <v>5.64</v>
      </c>
      <c r="J581" s="3">
        <v>34.5</v>
      </c>
    </row>
    <row r="582" spans="1:31" x14ac:dyDescent="0.15">
      <c r="A582" s="38">
        <v>36481</v>
      </c>
      <c r="B582" s="8">
        <f t="shared" si="172"/>
        <v>1999</v>
      </c>
      <c r="C582" s="8">
        <f t="shared" si="173"/>
        <v>11</v>
      </c>
      <c r="D582" s="8">
        <f t="shared" si="174"/>
        <v>17</v>
      </c>
      <c r="E582" s="8" t="s">
        <v>32</v>
      </c>
      <c r="F582" s="8">
        <v>2</v>
      </c>
      <c r="G582">
        <v>8</v>
      </c>
      <c r="H582" s="2" t="s">
        <v>0</v>
      </c>
      <c r="I582" s="3">
        <v>4.88</v>
      </c>
      <c r="J582" s="3">
        <v>29.9</v>
      </c>
    </row>
    <row r="583" spans="1:31" x14ac:dyDescent="0.15">
      <c r="A583" s="38">
        <v>36481</v>
      </c>
      <c r="B583" s="8">
        <f t="shared" si="172"/>
        <v>1999</v>
      </c>
      <c r="C583" s="8">
        <f t="shared" si="173"/>
        <v>11</v>
      </c>
      <c r="D583" s="8">
        <f t="shared" si="174"/>
        <v>17</v>
      </c>
      <c r="E583" s="8" t="s">
        <v>32</v>
      </c>
      <c r="F583" s="8">
        <v>2</v>
      </c>
      <c r="G583">
        <v>8</v>
      </c>
      <c r="H583" s="2" t="s">
        <v>2</v>
      </c>
      <c r="I583" s="3">
        <v>5.05</v>
      </c>
      <c r="J583" s="3">
        <v>22.1</v>
      </c>
      <c r="K583" s="3">
        <v>7.5</v>
      </c>
    </row>
    <row r="584" spans="1:31" x14ac:dyDescent="0.15">
      <c r="A584" s="38">
        <v>36481</v>
      </c>
      <c r="B584" s="8">
        <f t="shared" si="172"/>
        <v>1999</v>
      </c>
      <c r="C584" s="8">
        <f t="shared" si="173"/>
        <v>11</v>
      </c>
      <c r="D584" s="8">
        <f t="shared" si="174"/>
        <v>17</v>
      </c>
      <c r="E584" s="8" t="s">
        <v>30</v>
      </c>
      <c r="F584" s="8">
        <v>3</v>
      </c>
      <c r="G584">
        <v>9</v>
      </c>
      <c r="H584" s="2" t="s">
        <v>0</v>
      </c>
      <c r="I584" s="3">
        <v>4.0599999999999996</v>
      </c>
      <c r="J584" s="3">
        <v>289</v>
      </c>
      <c r="K584" s="3">
        <v>103.2</v>
      </c>
    </row>
    <row r="585" spans="1:31" x14ac:dyDescent="0.15">
      <c r="A585" s="38">
        <v>36481</v>
      </c>
      <c r="B585" s="8">
        <f t="shared" si="172"/>
        <v>1999</v>
      </c>
      <c r="C585" s="8">
        <f t="shared" si="173"/>
        <v>11</v>
      </c>
      <c r="D585" s="8">
        <f t="shared" si="174"/>
        <v>17</v>
      </c>
      <c r="E585" s="8" t="s">
        <v>29</v>
      </c>
      <c r="F585" s="8">
        <v>3</v>
      </c>
      <c r="G585">
        <v>10</v>
      </c>
      <c r="H585" s="2" t="s">
        <v>2</v>
      </c>
      <c r="I585" s="3">
        <v>4.8099999999999996</v>
      </c>
      <c r="J585" s="3">
        <v>60.2</v>
      </c>
    </row>
    <row r="586" spans="1:31" x14ac:dyDescent="0.15">
      <c r="A586" s="38">
        <v>36481</v>
      </c>
      <c r="B586" s="8">
        <f t="shared" ref="B586:B649" si="175">YEAR(A586)</f>
        <v>1999</v>
      </c>
      <c r="C586" s="8">
        <f t="shared" ref="C586:C649" si="176">MONTH(A586)</f>
        <v>11</v>
      </c>
      <c r="D586" s="8">
        <f t="shared" ref="D586:D649" si="177">DAY(A586)</f>
        <v>17</v>
      </c>
      <c r="E586" s="8" t="s">
        <v>29</v>
      </c>
      <c r="F586" s="8">
        <v>3</v>
      </c>
      <c r="G586">
        <v>10</v>
      </c>
      <c r="H586" s="2" t="s">
        <v>1</v>
      </c>
      <c r="I586" s="3">
        <v>4.88</v>
      </c>
      <c r="J586" s="3">
        <v>86.8</v>
      </c>
    </row>
    <row r="587" spans="1:31" x14ac:dyDescent="0.15">
      <c r="A587" s="38">
        <v>36481</v>
      </c>
      <c r="B587" s="8">
        <f t="shared" si="175"/>
        <v>1999</v>
      </c>
      <c r="C587" s="8">
        <f t="shared" si="176"/>
        <v>11</v>
      </c>
      <c r="D587" s="8">
        <f t="shared" si="177"/>
        <v>17</v>
      </c>
      <c r="E587" s="8" t="s">
        <v>32</v>
      </c>
      <c r="F587" s="8">
        <v>3</v>
      </c>
      <c r="G587">
        <v>11</v>
      </c>
      <c r="H587" s="2" t="s">
        <v>2</v>
      </c>
      <c r="I587" s="3">
        <v>5.61</v>
      </c>
      <c r="J587" s="3">
        <v>16.5</v>
      </c>
    </row>
    <row r="588" spans="1:31" x14ac:dyDescent="0.15">
      <c r="A588" s="38">
        <v>36481</v>
      </c>
      <c r="B588" s="8">
        <f t="shared" si="175"/>
        <v>1999</v>
      </c>
      <c r="C588" s="8">
        <f t="shared" si="176"/>
        <v>11</v>
      </c>
      <c r="D588" s="8">
        <f t="shared" si="177"/>
        <v>17</v>
      </c>
      <c r="E588" s="8" t="s">
        <v>31</v>
      </c>
      <c r="F588" s="8">
        <v>3</v>
      </c>
      <c r="G588">
        <v>12</v>
      </c>
      <c r="H588" s="2" t="s">
        <v>0</v>
      </c>
      <c r="I588" s="3">
        <v>5.5</v>
      </c>
      <c r="J588" s="3">
        <v>19.8</v>
      </c>
      <c r="K588" s="3">
        <v>5.6</v>
      </c>
    </row>
    <row r="589" spans="1:31" x14ac:dyDescent="0.15">
      <c r="A589" s="38">
        <v>36481</v>
      </c>
      <c r="B589" s="8">
        <f t="shared" si="175"/>
        <v>1999</v>
      </c>
      <c r="C589" s="8">
        <f t="shared" si="176"/>
        <v>11</v>
      </c>
      <c r="D589" s="8">
        <f t="shared" si="177"/>
        <v>17</v>
      </c>
      <c r="E589" s="8" t="s">
        <v>31</v>
      </c>
      <c r="F589" s="8">
        <v>4</v>
      </c>
      <c r="G589">
        <v>15</v>
      </c>
      <c r="H589" s="2" t="s">
        <v>1</v>
      </c>
      <c r="I589" s="3">
        <v>5.44</v>
      </c>
      <c r="J589" s="3">
        <v>24.5</v>
      </c>
      <c r="K589" s="3">
        <v>12.1</v>
      </c>
    </row>
    <row r="590" spans="1:31" x14ac:dyDescent="0.15">
      <c r="A590" s="38">
        <v>36481</v>
      </c>
      <c r="B590" s="8">
        <f t="shared" si="175"/>
        <v>1999</v>
      </c>
      <c r="C590" s="8">
        <f t="shared" si="176"/>
        <v>11</v>
      </c>
      <c r="D590" s="8">
        <f t="shared" si="177"/>
        <v>17</v>
      </c>
      <c r="E590" s="8" t="s">
        <v>32</v>
      </c>
      <c r="F590" s="8">
        <v>4</v>
      </c>
      <c r="G590">
        <v>16</v>
      </c>
      <c r="H590" s="2" t="s">
        <v>2</v>
      </c>
      <c r="I590" s="3">
        <v>5.55</v>
      </c>
      <c r="J590" s="3">
        <v>26</v>
      </c>
      <c r="K590" s="3">
        <v>7.4</v>
      </c>
    </row>
    <row r="591" spans="1:31" x14ac:dyDescent="0.15">
      <c r="A591" s="38">
        <v>36528</v>
      </c>
      <c r="B591" s="8">
        <f t="shared" si="175"/>
        <v>2000</v>
      </c>
      <c r="C591" s="8">
        <f t="shared" si="176"/>
        <v>1</v>
      </c>
      <c r="D591" s="8">
        <f t="shared" si="177"/>
        <v>3</v>
      </c>
      <c r="E591" s="8" t="s">
        <v>32</v>
      </c>
      <c r="F591" s="8">
        <v>4</v>
      </c>
      <c r="G591">
        <v>16</v>
      </c>
      <c r="H591" s="2" t="s">
        <v>1</v>
      </c>
      <c r="I591" s="3">
        <v>5.57</v>
      </c>
      <c r="J591" s="3">
        <v>26.2</v>
      </c>
      <c r="K591" s="3">
        <v>3.7</v>
      </c>
      <c r="M591" s="3">
        <v>0.47</v>
      </c>
      <c r="N591" s="3">
        <v>0.18</v>
      </c>
      <c r="O591" s="3">
        <v>8.32</v>
      </c>
      <c r="P591" s="3">
        <v>2.02</v>
      </c>
      <c r="Q591" s="3">
        <v>0.4</v>
      </c>
      <c r="R591" s="3">
        <v>0.33</v>
      </c>
      <c r="S591" s="3">
        <v>1.06</v>
      </c>
      <c r="T591" s="3">
        <v>0</v>
      </c>
      <c r="U591" s="6">
        <f>(N591/M591)</f>
        <v>0.38297872340425532</v>
      </c>
      <c r="W591" s="6">
        <f>(M591/35.45)*1000</f>
        <v>13.258110014104371</v>
      </c>
      <c r="X591" s="6">
        <f>(N591/62)*1000</f>
        <v>2.9032258064516125</v>
      </c>
      <c r="Y591" s="6">
        <f>(O591/96)*1000*2</f>
        <v>173.33333333333334</v>
      </c>
      <c r="Z591" s="6">
        <f>(P591/40)*1000*2</f>
        <v>101</v>
      </c>
      <c r="AA591" s="6">
        <f>(Q591/24.3)*1000*2</f>
        <v>32.921810699588477</v>
      </c>
      <c r="AB591" s="6">
        <f>(R591/23)*1000</f>
        <v>14.347826086956523</v>
      </c>
      <c r="AC591" s="6">
        <f>(S591/39.09)*1000</f>
        <v>27.116909695574314</v>
      </c>
      <c r="AD591" s="6">
        <f>(T591/18)*1000</f>
        <v>0</v>
      </c>
      <c r="AE591" s="6">
        <f>(X591/W591)</f>
        <v>0.21897735072065888</v>
      </c>
    </row>
    <row r="592" spans="1:31" x14ac:dyDescent="0.15">
      <c r="A592" s="38">
        <v>36528</v>
      </c>
      <c r="B592" s="8">
        <f t="shared" si="175"/>
        <v>2000</v>
      </c>
      <c r="C592" s="8">
        <f t="shared" si="176"/>
        <v>1</v>
      </c>
      <c r="D592" s="8">
        <f t="shared" si="177"/>
        <v>3</v>
      </c>
      <c r="E592" s="8" t="s">
        <v>31</v>
      </c>
      <c r="F592" s="8">
        <v>3</v>
      </c>
      <c r="G592">
        <v>12</v>
      </c>
      <c r="H592" s="2" t="s">
        <v>0</v>
      </c>
      <c r="I592" s="3">
        <v>5.39</v>
      </c>
      <c r="J592" s="3">
        <v>22.6</v>
      </c>
      <c r="K592" s="3">
        <v>5.3</v>
      </c>
      <c r="M592" s="3">
        <v>0.39</v>
      </c>
      <c r="N592" s="3">
        <v>0.22</v>
      </c>
      <c r="O592" s="3">
        <v>7.13</v>
      </c>
      <c r="P592" s="3">
        <v>1.31</v>
      </c>
      <c r="Q592" s="3">
        <v>0.25</v>
      </c>
      <c r="R592" s="3">
        <v>0.5</v>
      </c>
      <c r="S592" s="3">
        <v>0.32</v>
      </c>
      <c r="T592" s="3">
        <v>0</v>
      </c>
      <c r="U592" s="6">
        <f>(N592/M592)</f>
        <v>0.5641025641025641</v>
      </c>
      <c r="W592" s="6">
        <f>(M592/35.45)*1000</f>
        <v>11.001410437235542</v>
      </c>
      <c r="X592" s="6">
        <f>(N592/62)*1000</f>
        <v>3.5483870967741939</v>
      </c>
      <c r="Y592" s="6">
        <f>(O592/96)*1000*2</f>
        <v>148.54166666666666</v>
      </c>
      <c r="Z592" s="6">
        <f>(P592/40)*1000*2</f>
        <v>65.5</v>
      </c>
      <c r="AA592" s="6">
        <f>(Q592/24.3)*1000*2</f>
        <v>20.5761316872428</v>
      </c>
      <c r="AB592" s="6">
        <f>(R592/23)*1000</f>
        <v>21.739130434782609</v>
      </c>
      <c r="AC592" s="6">
        <f>(S592/39.09)*1000</f>
        <v>8.1862368892299813</v>
      </c>
      <c r="AD592" s="6">
        <f>(T592/18)*1000</f>
        <v>0</v>
      </c>
      <c r="AE592" s="6">
        <f>(X592/W592)</f>
        <v>0.32253928866832099</v>
      </c>
    </row>
    <row r="593" spans="1:31" x14ac:dyDescent="0.15">
      <c r="A593" s="38">
        <v>36528</v>
      </c>
      <c r="B593" s="8">
        <f t="shared" si="175"/>
        <v>2000</v>
      </c>
      <c r="C593" s="8">
        <f t="shared" si="176"/>
        <v>1</v>
      </c>
      <c r="D593" s="8">
        <f t="shared" si="177"/>
        <v>3</v>
      </c>
      <c r="E593" s="8" t="s">
        <v>29</v>
      </c>
      <c r="F593" s="8">
        <v>1</v>
      </c>
      <c r="G593">
        <v>1</v>
      </c>
      <c r="H593" s="2" t="s">
        <v>0</v>
      </c>
      <c r="I593" s="3">
        <v>5.37</v>
      </c>
      <c r="J593" s="3">
        <v>56</v>
      </c>
    </row>
    <row r="594" spans="1:31" x14ac:dyDescent="0.15">
      <c r="A594" s="38">
        <v>36528</v>
      </c>
      <c r="B594" s="8">
        <f t="shared" si="175"/>
        <v>2000</v>
      </c>
      <c r="C594" s="8">
        <f t="shared" si="176"/>
        <v>1</v>
      </c>
      <c r="D594" s="8">
        <f t="shared" si="177"/>
        <v>3</v>
      </c>
      <c r="E594" s="8" t="s">
        <v>29</v>
      </c>
      <c r="F594" s="8">
        <v>1</v>
      </c>
      <c r="G594">
        <v>1</v>
      </c>
      <c r="H594" s="2" t="s">
        <v>1</v>
      </c>
      <c r="I594" s="3">
        <v>4.66</v>
      </c>
      <c r="J594" s="3">
        <v>109</v>
      </c>
    </row>
    <row r="595" spans="1:31" x14ac:dyDescent="0.15">
      <c r="A595" s="38">
        <v>36528</v>
      </c>
      <c r="B595" s="8">
        <f t="shared" si="175"/>
        <v>2000</v>
      </c>
      <c r="C595" s="8">
        <f t="shared" si="176"/>
        <v>1</v>
      </c>
      <c r="D595" s="8">
        <f t="shared" si="177"/>
        <v>3</v>
      </c>
      <c r="E595" s="8" t="s">
        <v>32</v>
      </c>
      <c r="F595" s="8">
        <v>1</v>
      </c>
      <c r="G595">
        <v>4</v>
      </c>
      <c r="H595" s="2" t="s">
        <v>2</v>
      </c>
      <c r="I595" s="3">
        <v>5.35</v>
      </c>
      <c r="J595" s="3">
        <v>32.5</v>
      </c>
    </row>
    <row r="596" spans="1:31" x14ac:dyDescent="0.15">
      <c r="A596" s="38">
        <v>36528</v>
      </c>
      <c r="B596" s="8">
        <f t="shared" si="175"/>
        <v>2000</v>
      </c>
      <c r="C596" s="8">
        <f t="shared" si="176"/>
        <v>1</v>
      </c>
      <c r="D596" s="8">
        <f t="shared" si="177"/>
        <v>3</v>
      </c>
      <c r="E596" s="8" t="s">
        <v>32</v>
      </c>
      <c r="F596" s="8">
        <v>1</v>
      </c>
      <c r="G596">
        <v>4</v>
      </c>
      <c r="H596" s="2" t="s">
        <v>1</v>
      </c>
      <c r="I596" s="3">
        <v>5.64</v>
      </c>
      <c r="J596" s="3">
        <v>33.1</v>
      </c>
    </row>
    <row r="597" spans="1:31" x14ac:dyDescent="0.15">
      <c r="A597" s="38">
        <v>36528</v>
      </c>
      <c r="B597" s="8">
        <f t="shared" si="175"/>
        <v>2000</v>
      </c>
      <c r="C597" s="8">
        <f t="shared" si="176"/>
        <v>1</v>
      </c>
      <c r="D597" s="8">
        <f t="shared" si="177"/>
        <v>3</v>
      </c>
      <c r="E597" s="8" t="s">
        <v>32</v>
      </c>
      <c r="F597" s="8">
        <v>2</v>
      </c>
      <c r="G597">
        <v>8</v>
      </c>
      <c r="H597" s="2" t="s">
        <v>2</v>
      </c>
      <c r="I597" s="3">
        <v>5.19</v>
      </c>
      <c r="J597" s="3">
        <v>27.5</v>
      </c>
    </row>
    <row r="598" spans="1:31" x14ac:dyDescent="0.15">
      <c r="A598" s="38">
        <v>36528</v>
      </c>
      <c r="B598" s="8">
        <f t="shared" si="175"/>
        <v>2000</v>
      </c>
      <c r="C598" s="8">
        <f t="shared" si="176"/>
        <v>1</v>
      </c>
      <c r="D598" s="8">
        <f t="shared" si="177"/>
        <v>3</v>
      </c>
      <c r="E598" s="8" t="s">
        <v>32</v>
      </c>
      <c r="F598" s="8">
        <v>3</v>
      </c>
      <c r="G598">
        <v>11</v>
      </c>
      <c r="H598" s="2" t="s">
        <v>2</v>
      </c>
      <c r="I598" s="3">
        <v>5.6</v>
      </c>
      <c r="J598" s="3">
        <v>18.899999999999999</v>
      </c>
    </row>
    <row r="599" spans="1:31" x14ac:dyDescent="0.15">
      <c r="A599" s="38">
        <v>36528</v>
      </c>
      <c r="B599" s="8">
        <f t="shared" si="175"/>
        <v>2000</v>
      </c>
      <c r="C599" s="8">
        <f t="shared" si="176"/>
        <v>1</v>
      </c>
      <c r="D599" s="8">
        <f t="shared" si="177"/>
        <v>3</v>
      </c>
      <c r="E599" s="8" t="s">
        <v>31</v>
      </c>
      <c r="F599" s="8">
        <v>3</v>
      </c>
      <c r="G599">
        <v>12</v>
      </c>
      <c r="H599" s="2" t="s">
        <v>2</v>
      </c>
      <c r="I599" s="3">
        <v>5.45</v>
      </c>
      <c r="J599" s="3">
        <v>23.3</v>
      </c>
    </row>
    <row r="600" spans="1:31" x14ac:dyDescent="0.15">
      <c r="A600" s="38">
        <v>36528</v>
      </c>
      <c r="B600" s="8">
        <f t="shared" si="175"/>
        <v>2000</v>
      </c>
      <c r="C600" s="8">
        <f t="shared" si="176"/>
        <v>1</v>
      </c>
      <c r="D600" s="8">
        <f t="shared" si="177"/>
        <v>3</v>
      </c>
      <c r="E600" s="8" t="s">
        <v>32</v>
      </c>
      <c r="F600" s="8">
        <v>4</v>
      </c>
      <c r="G600">
        <v>16</v>
      </c>
      <c r="H600" s="2" t="s">
        <v>0</v>
      </c>
      <c r="I600" s="3">
        <v>6.05</v>
      </c>
      <c r="J600" s="3">
        <v>33.700000000000003</v>
      </c>
    </row>
    <row r="601" spans="1:31" x14ac:dyDescent="0.15">
      <c r="A601" s="38">
        <v>36528</v>
      </c>
      <c r="B601" s="8">
        <f t="shared" si="175"/>
        <v>2000</v>
      </c>
      <c r="C601" s="8">
        <f t="shared" si="176"/>
        <v>1</v>
      </c>
      <c r="D601" s="8">
        <f t="shared" si="177"/>
        <v>3</v>
      </c>
      <c r="E601" s="8" t="s">
        <v>32</v>
      </c>
      <c r="F601" s="8">
        <v>4</v>
      </c>
      <c r="G601">
        <v>16</v>
      </c>
      <c r="H601" s="2" t="s">
        <v>2</v>
      </c>
      <c r="I601" s="3">
        <v>3.85</v>
      </c>
      <c r="J601" s="3">
        <v>92.7</v>
      </c>
    </row>
    <row r="602" spans="1:31" x14ac:dyDescent="0.15">
      <c r="A602" s="38">
        <v>36600</v>
      </c>
      <c r="B602" s="8">
        <f t="shared" si="175"/>
        <v>2000</v>
      </c>
      <c r="C602" s="8">
        <f t="shared" si="176"/>
        <v>3</v>
      </c>
      <c r="D602" s="8">
        <f t="shared" si="177"/>
        <v>15</v>
      </c>
      <c r="E602" s="8" t="s">
        <v>32</v>
      </c>
      <c r="F602" s="8">
        <v>3</v>
      </c>
      <c r="G602">
        <v>11</v>
      </c>
      <c r="H602" s="2" t="s">
        <v>1</v>
      </c>
      <c r="I602" s="3">
        <v>5.44</v>
      </c>
      <c r="J602" s="3">
        <v>35.6</v>
      </c>
      <c r="K602" s="3">
        <v>3.9</v>
      </c>
      <c r="M602" s="3">
        <v>0.48</v>
      </c>
      <c r="N602" s="11">
        <v>0</v>
      </c>
      <c r="O602" s="3">
        <v>11.17</v>
      </c>
      <c r="P602" s="3">
        <v>1.75</v>
      </c>
      <c r="Q602" s="3">
        <v>0.83</v>
      </c>
      <c r="R602" s="3">
        <v>0.42</v>
      </c>
      <c r="S602" s="3">
        <v>0.56999999999999995</v>
      </c>
      <c r="T602" s="3">
        <v>0</v>
      </c>
      <c r="U602" s="6">
        <f>(N602/M602)</f>
        <v>0</v>
      </c>
      <c r="W602" s="6">
        <f>(M602/35.45)*1000</f>
        <v>13.540197461212975</v>
      </c>
      <c r="X602" s="6">
        <f>(N602/62)*1000</f>
        <v>0</v>
      </c>
      <c r="Y602" s="6">
        <f>(O602/96)*1000*2</f>
        <v>232.70833333333331</v>
      </c>
      <c r="Z602" s="6">
        <f>(P602/40)*1000*2</f>
        <v>87.5</v>
      </c>
      <c r="AA602" s="6">
        <f>(Q602/24.3)*1000*2</f>
        <v>68.312757201646093</v>
      </c>
      <c r="AB602" s="6">
        <f>(R602/23)*1000</f>
        <v>18.260869565217391</v>
      </c>
      <c r="AC602" s="6">
        <f>(S602/39.09)*1000</f>
        <v>14.581734458940904</v>
      </c>
      <c r="AD602" s="6">
        <f>(T602/18)*1000</f>
        <v>0</v>
      </c>
      <c r="AE602" s="6">
        <f>(X602/W602)</f>
        <v>0</v>
      </c>
    </row>
    <row r="603" spans="1:31" x14ac:dyDescent="0.15">
      <c r="A603" s="38">
        <v>36600</v>
      </c>
      <c r="B603" s="8">
        <f t="shared" si="175"/>
        <v>2000</v>
      </c>
      <c r="C603" s="8">
        <f t="shared" si="176"/>
        <v>3</v>
      </c>
      <c r="D603" s="8">
        <f t="shared" si="177"/>
        <v>15</v>
      </c>
      <c r="E603" s="8" t="s">
        <v>31</v>
      </c>
      <c r="F603" s="8">
        <v>3</v>
      </c>
      <c r="G603">
        <v>12</v>
      </c>
      <c r="H603" s="2" t="s">
        <v>0</v>
      </c>
      <c r="I603" s="3">
        <v>5.44</v>
      </c>
      <c r="J603" s="3">
        <v>25.2</v>
      </c>
      <c r="K603" s="3">
        <v>5.7</v>
      </c>
      <c r="M603" s="3">
        <v>0.4</v>
      </c>
      <c r="N603" s="3">
        <v>0.22</v>
      </c>
      <c r="O603" s="3">
        <v>7.18</v>
      </c>
      <c r="P603" s="3">
        <v>1.73</v>
      </c>
      <c r="Q603" s="3">
        <v>0.34</v>
      </c>
      <c r="R603" s="3">
        <v>0.45</v>
      </c>
      <c r="S603" s="3">
        <v>0.31</v>
      </c>
      <c r="T603" s="3">
        <v>0</v>
      </c>
      <c r="U603" s="6">
        <f>(N603/M603)</f>
        <v>0.54999999999999993</v>
      </c>
      <c r="W603" s="6">
        <f>(M603/35.45)*1000</f>
        <v>11.283497884344147</v>
      </c>
      <c r="X603" s="6">
        <f>(N603/62)*1000</f>
        <v>3.5483870967741939</v>
      </c>
      <c r="Y603" s="6">
        <f>(O603/96)*1000*2</f>
        <v>149.58333333333331</v>
      </c>
      <c r="Z603" s="6">
        <f>(P603/40)*1000*2</f>
        <v>86.5</v>
      </c>
      <c r="AA603" s="6">
        <f>(Q603/24.3)*1000*2</f>
        <v>27.983539094650205</v>
      </c>
      <c r="AB603" s="6">
        <f>(R603/23)*1000</f>
        <v>19.565217391304348</v>
      </c>
      <c r="AC603" s="6">
        <f>(S603/39.09)*1000</f>
        <v>7.9304169864415437</v>
      </c>
      <c r="AD603" s="6">
        <f>(T603/18)*1000</f>
        <v>0</v>
      </c>
      <c r="AE603" s="6">
        <f>(X603/W603)</f>
        <v>0.31447580645161294</v>
      </c>
    </row>
    <row r="604" spans="1:31" x14ac:dyDescent="0.15">
      <c r="A604" s="38">
        <v>36600</v>
      </c>
      <c r="B604" s="8">
        <f t="shared" si="175"/>
        <v>2000</v>
      </c>
      <c r="C604" s="8">
        <f t="shared" si="176"/>
        <v>3</v>
      </c>
      <c r="D604" s="8">
        <f t="shared" si="177"/>
        <v>15</v>
      </c>
      <c r="E604" s="8" t="s">
        <v>30</v>
      </c>
      <c r="F604" s="8">
        <v>2</v>
      </c>
      <c r="G604">
        <v>7</v>
      </c>
      <c r="H604" s="2" t="s">
        <v>0</v>
      </c>
      <c r="I604" s="3">
        <v>5.29</v>
      </c>
      <c r="J604" s="3">
        <v>36.5</v>
      </c>
      <c r="K604" s="3">
        <v>7.9</v>
      </c>
      <c r="M604" s="3">
        <v>0.56999999999999995</v>
      </c>
      <c r="N604" s="3">
        <v>1.82</v>
      </c>
      <c r="O604" s="3">
        <v>9.52</v>
      </c>
      <c r="P604" s="3">
        <v>1.67</v>
      </c>
      <c r="Q604" s="3">
        <v>0.86</v>
      </c>
      <c r="R604" s="3">
        <v>0.52</v>
      </c>
      <c r="S604" s="3">
        <v>0.63</v>
      </c>
      <c r="T604" s="3">
        <v>0</v>
      </c>
      <c r="U604" s="6">
        <f>(N604/M604)</f>
        <v>3.1929824561403515</v>
      </c>
      <c r="W604" s="6">
        <f>(M604/35.45)*1000</f>
        <v>16.078984485190407</v>
      </c>
      <c r="X604" s="6">
        <f>(N604/62)*1000</f>
        <v>29.35483870967742</v>
      </c>
      <c r="Y604" s="6">
        <f>(O604/96)*1000*2</f>
        <v>198.33333333333334</v>
      </c>
      <c r="Z604" s="6">
        <f>(P604/40)*1000*2</f>
        <v>83.499999999999986</v>
      </c>
      <c r="AA604" s="6">
        <f>(Q604/24.3)*1000*2</f>
        <v>70.781893004115219</v>
      </c>
      <c r="AB604" s="6">
        <f>(R604/23)*1000</f>
        <v>22.608695652173914</v>
      </c>
      <c r="AC604" s="6">
        <f>(S604/39.09)*1000</f>
        <v>16.116653875671528</v>
      </c>
      <c r="AD604" s="6">
        <f>(T604/18)*1000</f>
        <v>0</v>
      </c>
      <c r="AE604" s="6">
        <f>(X604/W604)</f>
        <v>1.8256649688737976</v>
      </c>
    </row>
    <row r="605" spans="1:31" x14ac:dyDescent="0.15">
      <c r="A605" s="38">
        <v>36600</v>
      </c>
      <c r="B605" s="8">
        <f t="shared" si="175"/>
        <v>2000</v>
      </c>
      <c r="C605" s="8">
        <f t="shared" si="176"/>
        <v>3</v>
      </c>
      <c r="D605" s="8">
        <f t="shared" si="177"/>
        <v>15</v>
      </c>
      <c r="E605" s="8" t="s">
        <v>32</v>
      </c>
      <c r="F605" s="8">
        <v>1</v>
      </c>
      <c r="G605">
        <v>4</v>
      </c>
      <c r="H605" s="2" t="s">
        <v>2</v>
      </c>
      <c r="I605" s="3">
        <v>5.58</v>
      </c>
      <c r="J605" s="3">
        <v>44.4</v>
      </c>
      <c r="K605" s="3">
        <v>4.0999999999999996</v>
      </c>
    </row>
    <row r="606" spans="1:31" x14ac:dyDescent="0.15">
      <c r="A606" s="38">
        <v>36600</v>
      </c>
      <c r="B606" s="8">
        <f t="shared" si="175"/>
        <v>2000</v>
      </c>
      <c r="C606" s="8">
        <f t="shared" si="176"/>
        <v>3</v>
      </c>
      <c r="D606" s="8">
        <f t="shared" si="177"/>
        <v>15</v>
      </c>
      <c r="E606" s="8" t="s">
        <v>32</v>
      </c>
      <c r="F606" s="8">
        <v>2</v>
      </c>
      <c r="G606">
        <v>8</v>
      </c>
      <c r="H606" s="2" t="s">
        <v>0</v>
      </c>
      <c r="I606" s="3">
        <v>4.8</v>
      </c>
      <c r="J606" s="3">
        <v>36.5</v>
      </c>
    </row>
    <row r="607" spans="1:31" x14ac:dyDescent="0.15">
      <c r="A607" s="38">
        <v>36600</v>
      </c>
      <c r="B607" s="8">
        <f t="shared" si="175"/>
        <v>2000</v>
      </c>
      <c r="C607" s="8">
        <f t="shared" si="176"/>
        <v>3</v>
      </c>
      <c r="D607" s="8">
        <f t="shared" si="177"/>
        <v>15</v>
      </c>
      <c r="E607" s="8" t="s">
        <v>31</v>
      </c>
      <c r="F607" s="8">
        <v>3</v>
      </c>
      <c r="G607">
        <v>12</v>
      </c>
      <c r="H607" s="2" t="s">
        <v>2</v>
      </c>
      <c r="I607" s="3">
        <v>5.56</v>
      </c>
      <c r="J607" s="3">
        <v>25.3</v>
      </c>
    </row>
    <row r="608" spans="1:31" x14ac:dyDescent="0.15">
      <c r="A608" s="38">
        <v>36600</v>
      </c>
      <c r="B608" s="8">
        <f t="shared" si="175"/>
        <v>2000</v>
      </c>
      <c r="C608" s="8">
        <f t="shared" si="176"/>
        <v>3</v>
      </c>
      <c r="D608" s="8">
        <f t="shared" si="177"/>
        <v>15</v>
      </c>
      <c r="E608" s="8" t="s">
        <v>32</v>
      </c>
      <c r="F608" s="8">
        <v>4</v>
      </c>
      <c r="G608">
        <v>16</v>
      </c>
      <c r="H608" s="2" t="s">
        <v>1</v>
      </c>
      <c r="I608" s="3">
        <v>5.99</v>
      </c>
      <c r="J608" s="3">
        <v>36.1</v>
      </c>
    </row>
    <row r="609" spans="1:31" x14ac:dyDescent="0.15">
      <c r="A609" s="38">
        <v>36640</v>
      </c>
      <c r="B609" s="8">
        <f t="shared" si="175"/>
        <v>2000</v>
      </c>
      <c r="C609" s="8">
        <f t="shared" si="176"/>
        <v>4</v>
      </c>
      <c r="D609" s="8">
        <f t="shared" si="177"/>
        <v>24</v>
      </c>
      <c r="E609" s="8" t="s">
        <v>32</v>
      </c>
      <c r="F609" s="8">
        <v>1</v>
      </c>
      <c r="G609">
        <v>4</v>
      </c>
      <c r="H609" s="2" t="s">
        <v>1</v>
      </c>
      <c r="I609" s="3">
        <v>5.75</v>
      </c>
      <c r="J609" s="3">
        <v>38.6</v>
      </c>
    </row>
    <row r="610" spans="1:31" x14ac:dyDescent="0.15">
      <c r="A610" s="38">
        <v>36640</v>
      </c>
      <c r="B610" s="8">
        <f t="shared" si="175"/>
        <v>2000</v>
      </c>
      <c r="C610" s="8">
        <f t="shared" si="176"/>
        <v>4</v>
      </c>
      <c r="D610" s="8">
        <f t="shared" si="177"/>
        <v>24</v>
      </c>
      <c r="E610" s="8" t="s">
        <v>31</v>
      </c>
      <c r="F610" s="8">
        <v>2</v>
      </c>
      <c r="G610">
        <v>5</v>
      </c>
      <c r="H610" s="2" t="s">
        <v>1</v>
      </c>
      <c r="I610" s="3">
        <v>5.25</v>
      </c>
      <c r="J610" s="3">
        <v>22.9</v>
      </c>
      <c r="K610" s="3">
        <v>6.5</v>
      </c>
    </row>
    <row r="611" spans="1:31" x14ac:dyDescent="0.15">
      <c r="A611" s="38">
        <v>36640</v>
      </c>
      <c r="B611" s="8">
        <f t="shared" si="175"/>
        <v>2000</v>
      </c>
      <c r="C611" s="8">
        <f t="shared" si="176"/>
        <v>4</v>
      </c>
      <c r="D611" s="8">
        <f t="shared" si="177"/>
        <v>24</v>
      </c>
      <c r="E611" s="8" t="s">
        <v>32</v>
      </c>
      <c r="F611" s="8">
        <v>2</v>
      </c>
      <c r="G611">
        <v>8</v>
      </c>
      <c r="H611" s="2" t="s">
        <v>2</v>
      </c>
      <c r="I611" s="3">
        <v>5.3</v>
      </c>
      <c r="J611" s="3">
        <v>25.9</v>
      </c>
      <c r="K611" s="3">
        <v>4.5</v>
      </c>
    </row>
    <row r="612" spans="1:31" x14ac:dyDescent="0.15">
      <c r="A612" s="38">
        <v>36640</v>
      </c>
      <c r="B612" s="8">
        <f t="shared" si="175"/>
        <v>2000</v>
      </c>
      <c r="C612" s="8">
        <f t="shared" si="176"/>
        <v>4</v>
      </c>
      <c r="D612" s="8">
        <f t="shared" si="177"/>
        <v>24</v>
      </c>
      <c r="E612" s="8" t="s">
        <v>31</v>
      </c>
      <c r="F612" s="8">
        <v>3</v>
      </c>
      <c r="G612">
        <v>12</v>
      </c>
      <c r="H612" s="2" t="s">
        <v>0</v>
      </c>
      <c r="I612" s="3">
        <v>5.5</v>
      </c>
      <c r="J612" s="3">
        <v>24</v>
      </c>
      <c r="K612" s="3">
        <v>5.3</v>
      </c>
    </row>
    <row r="613" spans="1:31" x14ac:dyDescent="0.15">
      <c r="A613" s="38">
        <v>36640</v>
      </c>
      <c r="B613" s="8">
        <f t="shared" si="175"/>
        <v>2000</v>
      </c>
      <c r="C613" s="8">
        <f t="shared" si="176"/>
        <v>4</v>
      </c>
      <c r="D613" s="8">
        <f t="shared" si="177"/>
        <v>24</v>
      </c>
      <c r="E613" s="8" t="s">
        <v>31</v>
      </c>
      <c r="F613" s="8">
        <v>3</v>
      </c>
      <c r="G613">
        <v>12</v>
      </c>
      <c r="H613" s="2" t="s">
        <v>2</v>
      </c>
      <c r="I613" s="3">
        <v>5.53</v>
      </c>
      <c r="J613" s="3">
        <v>24.2</v>
      </c>
    </row>
    <row r="614" spans="1:31" x14ac:dyDescent="0.15">
      <c r="A614" s="38">
        <v>36640</v>
      </c>
      <c r="B614" s="8">
        <f t="shared" si="175"/>
        <v>2000</v>
      </c>
      <c r="C614" s="8">
        <f t="shared" si="176"/>
        <v>4</v>
      </c>
      <c r="D614" s="8">
        <f t="shared" si="177"/>
        <v>24</v>
      </c>
      <c r="E614" s="8" t="s">
        <v>31</v>
      </c>
      <c r="F614" s="8">
        <v>4</v>
      </c>
      <c r="G614">
        <v>15</v>
      </c>
      <c r="H614" s="2" t="s">
        <v>1</v>
      </c>
      <c r="I614" s="3">
        <v>5.46</v>
      </c>
      <c r="J614" s="3">
        <v>43.7</v>
      </c>
      <c r="K614" s="3">
        <v>5.7</v>
      </c>
    </row>
    <row r="615" spans="1:31" x14ac:dyDescent="0.15">
      <c r="A615" s="38">
        <v>36640</v>
      </c>
      <c r="B615" s="8">
        <f t="shared" si="175"/>
        <v>2000</v>
      </c>
      <c r="C615" s="8">
        <f t="shared" si="176"/>
        <v>4</v>
      </c>
      <c r="D615" s="8">
        <f t="shared" si="177"/>
        <v>24</v>
      </c>
      <c r="E615" s="8" t="s">
        <v>32</v>
      </c>
      <c r="F615" s="8">
        <v>4</v>
      </c>
      <c r="G615">
        <v>16</v>
      </c>
      <c r="H615" s="2" t="s">
        <v>0</v>
      </c>
      <c r="I615" s="3">
        <v>5.67</v>
      </c>
      <c r="J615" s="3">
        <v>32.799999999999997</v>
      </c>
      <c r="K615" s="3">
        <v>3.4</v>
      </c>
    </row>
    <row r="616" spans="1:31" x14ac:dyDescent="0.15">
      <c r="A616" s="38">
        <v>36640</v>
      </c>
      <c r="B616" s="8">
        <f t="shared" si="175"/>
        <v>2000</v>
      </c>
      <c r="C616" s="8">
        <f t="shared" si="176"/>
        <v>4</v>
      </c>
      <c r="D616" s="8">
        <f t="shared" si="177"/>
        <v>24</v>
      </c>
      <c r="E616" s="8" t="s">
        <v>32</v>
      </c>
      <c r="F616" s="8">
        <v>4</v>
      </c>
      <c r="G616">
        <v>16</v>
      </c>
      <c r="H616" s="2" t="s">
        <v>2</v>
      </c>
      <c r="I616" s="3">
        <v>5.81</v>
      </c>
      <c r="J616" s="3">
        <v>28</v>
      </c>
    </row>
    <row r="617" spans="1:31" x14ac:dyDescent="0.15">
      <c r="A617" s="38">
        <v>36698</v>
      </c>
      <c r="B617" s="8">
        <f t="shared" si="175"/>
        <v>2000</v>
      </c>
      <c r="C617" s="8">
        <f t="shared" si="176"/>
        <v>6</v>
      </c>
      <c r="D617" s="8">
        <f t="shared" si="177"/>
        <v>21</v>
      </c>
      <c r="E617" s="8" t="s">
        <v>31</v>
      </c>
      <c r="F617" s="8">
        <v>3</v>
      </c>
      <c r="G617">
        <v>12</v>
      </c>
      <c r="H617" s="2" t="s">
        <v>0</v>
      </c>
      <c r="I617" s="3">
        <v>5.35</v>
      </c>
      <c r="J617" s="3">
        <v>25.1</v>
      </c>
      <c r="K617" s="3">
        <v>7.2</v>
      </c>
      <c r="M617" s="3">
        <v>0.39</v>
      </c>
      <c r="N617" s="3">
        <v>0.27</v>
      </c>
      <c r="O617" s="3">
        <v>6.78</v>
      </c>
      <c r="P617" s="3">
        <v>1.25</v>
      </c>
      <c r="Q617" s="3">
        <v>0.35</v>
      </c>
      <c r="R617" s="3">
        <v>0.41</v>
      </c>
      <c r="S617" s="3">
        <v>0.33</v>
      </c>
      <c r="T617" s="3">
        <v>0</v>
      </c>
      <c r="U617" s="6">
        <f>(N617/M617)</f>
        <v>0.69230769230769229</v>
      </c>
      <c r="W617" s="6">
        <f>(M617/35.45)*1000</f>
        <v>11.001410437235542</v>
      </c>
      <c r="X617" s="6">
        <f>(N617/62)*1000</f>
        <v>4.3548387096774199</v>
      </c>
      <c r="Y617" s="6">
        <f>(O617/96)*1000*2</f>
        <v>141.25000000000003</v>
      </c>
      <c r="Z617" s="6">
        <f>(P617/40)*1000*2</f>
        <v>62.5</v>
      </c>
      <c r="AA617" s="6">
        <f>(Q617/24.3)*1000*2</f>
        <v>28.806584362139915</v>
      </c>
      <c r="AB617" s="6">
        <f>(R617/23)*1000</f>
        <v>17.826086956521738</v>
      </c>
      <c r="AC617" s="6">
        <f>(S617/39.09)*1000</f>
        <v>8.4420567920184197</v>
      </c>
      <c r="AD617" s="6">
        <f>(T617/18)*1000</f>
        <v>0</v>
      </c>
      <c r="AE617" s="6">
        <f>(X617/W617)</f>
        <v>0.39584367245657576</v>
      </c>
    </row>
    <row r="618" spans="1:31" x14ac:dyDescent="0.15">
      <c r="A618" s="38">
        <v>36698</v>
      </c>
      <c r="B618" s="8">
        <f t="shared" si="175"/>
        <v>2000</v>
      </c>
      <c r="C618" s="8">
        <f t="shared" si="176"/>
        <v>6</v>
      </c>
      <c r="D618" s="8">
        <f t="shared" si="177"/>
        <v>21</v>
      </c>
      <c r="E618" s="8" t="s">
        <v>32</v>
      </c>
      <c r="F618" s="8">
        <v>2</v>
      </c>
      <c r="G618">
        <v>8</v>
      </c>
      <c r="H618" s="2" t="s">
        <v>2</v>
      </c>
      <c r="I618" s="3">
        <v>5.01</v>
      </c>
      <c r="J618" s="3">
        <v>29.3</v>
      </c>
      <c r="K618" s="3">
        <v>8.4</v>
      </c>
      <c r="M618" s="3">
        <v>0.44</v>
      </c>
      <c r="N618" s="3">
        <v>0.4</v>
      </c>
      <c r="O618" s="3">
        <v>8.02</v>
      </c>
      <c r="P618" s="3">
        <v>1.78</v>
      </c>
      <c r="Q618" s="3">
        <v>0.32</v>
      </c>
      <c r="R618" s="3">
        <v>0.34</v>
      </c>
      <c r="S618" s="3">
        <v>0.17</v>
      </c>
      <c r="T618" s="3">
        <v>0</v>
      </c>
      <c r="U618" s="6">
        <f>(N618/M618)</f>
        <v>0.90909090909090917</v>
      </c>
      <c r="W618" s="6">
        <f>(M618/35.45)*1000</f>
        <v>12.41184767277856</v>
      </c>
      <c r="X618" s="6">
        <f>(N618/62)*1000</f>
        <v>6.4516129032258061</v>
      </c>
      <c r="Y618" s="6">
        <f>(O618/96)*1000*2</f>
        <v>167.08333333333334</v>
      </c>
      <c r="Z618" s="6">
        <f>(P618/40)*1000*2</f>
        <v>89</v>
      </c>
      <c r="AA618" s="6">
        <f>(Q618/24.3)*1000*2</f>
        <v>26.337448559670783</v>
      </c>
      <c r="AB618" s="6">
        <f>(R618/23)*1000</f>
        <v>14.782608695652176</v>
      </c>
      <c r="AC618" s="6">
        <f>(S618/39.09)*1000</f>
        <v>4.3489383474034282</v>
      </c>
      <c r="AD618" s="6">
        <f>(T618/18)*1000</f>
        <v>0</v>
      </c>
      <c r="AE618" s="6">
        <f>(X618/W618)</f>
        <v>0.51979472140762462</v>
      </c>
    </row>
    <row r="619" spans="1:31" x14ac:dyDescent="0.15">
      <c r="A619" s="38">
        <v>36698</v>
      </c>
      <c r="B619" s="8">
        <f t="shared" si="175"/>
        <v>2000</v>
      </c>
      <c r="C619" s="8">
        <f t="shared" si="176"/>
        <v>6</v>
      </c>
      <c r="D619" s="8">
        <f t="shared" si="177"/>
        <v>21</v>
      </c>
      <c r="E619" s="8" t="s">
        <v>30</v>
      </c>
      <c r="F619" s="8">
        <v>3</v>
      </c>
      <c r="G619">
        <v>9</v>
      </c>
      <c r="H619" s="2" t="s">
        <v>0</v>
      </c>
      <c r="I619" s="3">
        <v>4.5199999999999996</v>
      </c>
      <c r="J619" s="3">
        <v>141</v>
      </c>
    </row>
    <row r="620" spans="1:31" x14ac:dyDescent="0.15">
      <c r="A620" s="38">
        <v>36698</v>
      </c>
      <c r="B620" s="8">
        <f t="shared" si="175"/>
        <v>2000</v>
      </c>
      <c r="C620" s="8">
        <f t="shared" si="176"/>
        <v>6</v>
      </c>
      <c r="D620" s="8">
        <f t="shared" si="177"/>
        <v>21</v>
      </c>
      <c r="E620" s="8" t="s">
        <v>29</v>
      </c>
      <c r="F620" s="8">
        <v>3</v>
      </c>
      <c r="G620">
        <v>10</v>
      </c>
      <c r="H620" s="2" t="s">
        <v>2</v>
      </c>
      <c r="I620" s="3">
        <v>4.3899999999999997</v>
      </c>
      <c r="J620" s="3">
        <v>142</v>
      </c>
    </row>
    <row r="621" spans="1:31" x14ac:dyDescent="0.15">
      <c r="A621" s="38">
        <v>36698</v>
      </c>
      <c r="B621" s="8">
        <f t="shared" si="175"/>
        <v>2000</v>
      </c>
      <c r="C621" s="8">
        <f t="shared" si="176"/>
        <v>6</v>
      </c>
      <c r="D621" s="8">
        <f t="shared" si="177"/>
        <v>21</v>
      </c>
      <c r="E621" s="8" t="s">
        <v>31</v>
      </c>
      <c r="F621" s="8">
        <v>3</v>
      </c>
      <c r="G621">
        <v>12</v>
      </c>
      <c r="H621" s="2" t="s">
        <v>2</v>
      </c>
      <c r="I621" s="3">
        <v>5.09</v>
      </c>
      <c r="J621" s="3">
        <v>26.6</v>
      </c>
    </row>
    <row r="622" spans="1:31" x14ac:dyDescent="0.15">
      <c r="A622" s="38">
        <v>36698</v>
      </c>
      <c r="B622" s="8">
        <f t="shared" si="175"/>
        <v>2000</v>
      </c>
      <c r="C622" s="8">
        <f t="shared" si="176"/>
        <v>6</v>
      </c>
      <c r="D622" s="8">
        <f t="shared" si="177"/>
        <v>21</v>
      </c>
      <c r="E622" s="8" t="s">
        <v>32</v>
      </c>
      <c r="F622" s="8">
        <v>4</v>
      </c>
      <c r="G622">
        <v>16</v>
      </c>
      <c r="H622" s="2" t="s">
        <v>2</v>
      </c>
      <c r="I622" s="3">
        <v>5.52</v>
      </c>
      <c r="J622" s="3">
        <v>31.6</v>
      </c>
    </row>
    <row r="623" spans="1:31" x14ac:dyDescent="0.15">
      <c r="A623" s="38">
        <v>36725</v>
      </c>
      <c r="B623" s="8">
        <f t="shared" si="175"/>
        <v>2000</v>
      </c>
      <c r="C623" s="8">
        <f t="shared" si="176"/>
        <v>7</v>
      </c>
      <c r="D623" s="8">
        <f t="shared" si="177"/>
        <v>18</v>
      </c>
      <c r="E623" s="8" t="s">
        <v>31</v>
      </c>
      <c r="F623" s="8">
        <v>3</v>
      </c>
      <c r="G623">
        <v>12</v>
      </c>
      <c r="H623" s="2" t="s">
        <v>2</v>
      </c>
      <c r="I623" s="3">
        <v>5.34</v>
      </c>
      <c r="J623" s="3">
        <v>23.6</v>
      </c>
      <c r="K623" s="3">
        <v>11.3</v>
      </c>
      <c r="M623" s="3">
        <v>0.33</v>
      </c>
      <c r="N623" s="11">
        <v>0</v>
      </c>
      <c r="O623" s="3">
        <v>6.93</v>
      </c>
      <c r="P623" s="3">
        <v>1.28</v>
      </c>
      <c r="Q623" s="3">
        <v>0.27</v>
      </c>
      <c r="R623" s="3">
        <v>0.41</v>
      </c>
      <c r="S623" s="3">
        <v>0.51</v>
      </c>
      <c r="T623" s="3">
        <v>0</v>
      </c>
      <c r="U623" s="6">
        <f t="shared" ref="U623:U632" si="178">(N623/M623)</f>
        <v>0</v>
      </c>
      <c r="W623" s="6">
        <f t="shared" ref="W623:W632" si="179">(M623/35.45)*1000</f>
        <v>9.3088857545839208</v>
      </c>
      <c r="X623" s="6">
        <f t="shared" ref="X623:X632" si="180">(N623/62)*1000</f>
        <v>0</v>
      </c>
      <c r="Y623" s="6">
        <f t="shared" ref="Y623:Y632" si="181">(O623/96)*1000*2</f>
        <v>144.375</v>
      </c>
      <c r="Z623" s="6">
        <f t="shared" ref="Z623:Z632" si="182">(P623/40)*1000*2</f>
        <v>64</v>
      </c>
      <c r="AA623" s="6">
        <f t="shared" ref="AA623:AA632" si="183">(Q623/24.3)*1000*2</f>
        <v>22.222222222222221</v>
      </c>
      <c r="AB623" s="6">
        <f t="shared" ref="AB623:AB632" si="184">(R623/23)*1000</f>
        <v>17.826086956521738</v>
      </c>
      <c r="AC623" s="6">
        <f t="shared" ref="AC623:AC632" si="185">(S623/39.09)*1000</f>
        <v>13.046815042210284</v>
      </c>
      <c r="AD623" s="6">
        <f t="shared" ref="AD623:AD632" si="186">(T623/18)*1000</f>
        <v>0</v>
      </c>
      <c r="AE623" s="6">
        <f t="shared" ref="AE623:AE632" si="187">(X623/W623)</f>
        <v>0</v>
      </c>
    </row>
    <row r="624" spans="1:31" x14ac:dyDescent="0.15">
      <c r="A624" s="38">
        <v>36725</v>
      </c>
      <c r="B624" s="8">
        <f t="shared" si="175"/>
        <v>2000</v>
      </c>
      <c r="C624" s="8">
        <f t="shared" si="176"/>
        <v>7</v>
      </c>
      <c r="D624" s="8">
        <f t="shared" si="177"/>
        <v>18</v>
      </c>
      <c r="E624" s="8" t="s">
        <v>31</v>
      </c>
      <c r="F624" s="8">
        <v>2</v>
      </c>
      <c r="G624">
        <v>5</v>
      </c>
      <c r="H624" s="2" t="s">
        <v>1</v>
      </c>
      <c r="I624" s="3">
        <v>5.25</v>
      </c>
      <c r="J624" s="3">
        <v>20.3</v>
      </c>
      <c r="K624" s="3">
        <v>9.5</v>
      </c>
      <c r="M624" s="3">
        <v>0.39</v>
      </c>
      <c r="N624" s="3">
        <v>0.18</v>
      </c>
      <c r="O624" s="3">
        <v>5.72</v>
      </c>
      <c r="P624" s="3">
        <v>0.92</v>
      </c>
      <c r="Q624" s="3">
        <v>0.22</v>
      </c>
      <c r="R624" s="3">
        <v>0.34</v>
      </c>
      <c r="S624" s="3">
        <v>0.34</v>
      </c>
      <c r="T624" s="3">
        <v>0.01</v>
      </c>
      <c r="U624" s="6">
        <f t="shared" si="178"/>
        <v>0.46153846153846151</v>
      </c>
      <c r="W624" s="6">
        <f t="shared" si="179"/>
        <v>11.001410437235542</v>
      </c>
      <c r="X624" s="6">
        <f t="shared" si="180"/>
        <v>2.9032258064516125</v>
      </c>
      <c r="Y624" s="6">
        <f t="shared" si="181"/>
        <v>119.16666666666666</v>
      </c>
      <c r="Z624" s="6">
        <f t="shared" si="182"/>
        <v>46</v>
      </c>
      <c r="AA624" s="6">
        <f t="shared" si="183"/>
        <v>18.10699588477366</v>
      </c>
      <c r="AB624" s="6">
        <f t="shared" si="184"/>
        <v>14.782608695652176</v>
      </c>
      <c r="AC624" s="6">
        <f t="shared" si="185"/>
        <v>8.6978766948068564</v>
      </c>
      <c r="AD624" s="6">
        <f t="shared" si="186"/>
        <v>0.55555555555555558</v>
      </c>
      <c r="AE624" s="6">
        <f t="shared" si="187"/>
        <v>0.2638957816377171</v>
      </c>
    </row>
    <row r="625" spans="1:31" x14ac:dyDescent="0.15">
      <c r="A625" s="38">
        <v>36725</v>
      </c>
      <c r="B625" s="8">
        <f t="shared" si="175"/>
        <v>2000</v>
      </c>
      <c r="C625" s="8">
        <f t="shared" si="176"/>
        <v>7</v>
      </c>
      <c r="D625" s="8">
        <f t="shared" si="177"/>
        <v>18</v>
      </c>
      <c r="E625" s="8" t="s">
        <v>31</v>
      </c>
      <c r="F625" s="8">
        <v>3</v>
      </c>
      <c r="G625">
        <v>12</v>
      </c>
      <c r="H625" s="2" t="s">
        <v>0</v>
      </c>
      <c r="I625" s="3">
        <v>5.48</v>
      </c>
      <c r="J625" s="3">
        <v>23.9</v>
      </c>
      <c r="K625" s="3">
        <v>11.7</v>
      </c>
      <c r="M625" s="3">
        <v>0.43</v>
      </c>
      <c r="N625" s="3">
        <v>0.22</v>
      </c>
      <c r="O625" s="3">
        <v>6.62</v>
      </c>
      <c r="P625" s="3">
        <v>1.44</v>
      </c>
      <c r="Q625" s="3">
        <v>0.32</v>
      </c>
      <c r="R625" s="3">
        <v>0.49</v>
      </c>
      <c r="S625" s="3">
        <v>0.41</v>
      </c>
      <c r="T625" s="3">
        <v>0</v>
      </c>
      <c r="U625" s="6">
        <f t="shared" si="178"/>
        <v>0.51162790697674421</v>
      </c>
      <c r="W625" s="6">
        <f t="shared" si="179"/>
        <v>12.129760225669957</v>
      </c>
      <c r="X625" s="6">
        <f t="shared" si="180"/>
        <v>3.5483870967741939</v>
      </c>
      <c r="Y625" s="6">
        <f t="shared" si="181"/>
        <v>137.91666666666666</v>
      </c>
      <c r="Z625" s="6">
        <f t="shared" si="182"/>
        <v>72</v>
      </c>
      <c r="AA625" s="6">
        <f t="shared" si="183"/>
        <v>26.337448559670783</v>
      </c>
      <c r="AB625" s="6">
        <f t="shared" si="184"/>
        <v>21.304347826086957</v>
      </c>
      <c r="AC625" s="6">
        <f t="shared" si="185"/>
        <v>10.488616014325913</v>
      </c>
      <c r="AD625" s="6">
        <f t="shared" si="186"/>
        <v>0</v>
      </c>
      <c r="AE625" s="6">
        <f t="shared" si="187"/>
        <v>0.2925356339084772</v>
      </c>
    </row>
    <row r="626" spans="1:31" x14ac:dyDescent="0.15">
      <c r="A626" s="38">
        <v>36725</v>
      </c>
      <c r="B626" s="8">
        <f t="shared" si="175"/>
        <v>2000</v>
      </c>
      <c r="C626" s="8">
        <f t="shared" si="176"/>
        <v>7</v>
      </c>
      <c r="D626" s="8">
        <f t="shared" si="177"/>
        <v>18</v>
      </c>
      <c r="E626" s="8" t="s">
        <v>32</v>
      </c>
      <c r="F626" s="8">
        <v>3</v>
      </c>
      <c r="G626">
        <v>11</v>
      </c>
      <c r="H626" s="2" t="s">
        <v>2</v>
      </c>
      <c r="I626" s="3">
        <v>5.37</v>
      </c>
      <c r="J626" s="3">
        <v>20.100000000000001</v>
      </c>
      <c r="M626" s="3">
        <v>0.49</v>
      </c>
      <c r="N626" s="3">
        <v>0.27</v>
      </c>
      <c r="O626" s="3">
        <v>4.6399999999999997</v>
      </c>
      <c r="P626" s="3">
        <v>1.21</v>
      </c>
      <c r="Q626" s="3">
        <v>0.19</v>
      </c>
      <c r="R626" s="3">
        <v>0.44</v>
      </c>
      <c r="S626" s="3">
        <v>0.34</v>
      </c>
      <c r="T626" s="3">
        <v>0</v>
      </c>
      <c r="U626" s="6">
        <f t="shared" si="178"/>
        <v>0.55102040816326536</v>
      </c>
      <c r="W626" s="6">
        <f t="shared" si="179"/>
        <v>13.822284908321578</v>
      </c>
      <c r="X626" s="6">
        <f t="shared" si="180"/>
        <v>4.3548387096774199</v>
      </c>
      <c r="Y626" s="6">
        <f t="shared" si="181"/>
        <v>96.666666666666671</v>
      </c>
      <c r="Z626" s="6">
        <f t="shared" si="182"/>
        <v>60.5</v>
      </c>
      <c r="AA626" s="6">
        <f t="shared" si="183"/>
        <v>15.637860082304528</v>
      </c>
      <c r="AB626" s="6">
        <f t="shared" si="184"/>
        <v>19.130434782608695</v>
      </c>
      <c r="AC626" s="6">
        <f t="shared" si="185"/>
        <v>8.6978766948068564</v>
      </c>
      <c r="AD626" s="6">
        <f t="shared" si="186"/>
        <v>0</v>
      </c>
      <c r="AE626" s="6">
        <f t="shared" si="187"/>
        <v>0.31505924950625419</v>
      </c>
    </row>
    <row r="627" spans="1:31" x14ac:dyDescent="0.15">
      <c r="A627" s="38">
        <v>36725</v>
      </c>
      <c r="B627" s="8">
        <f t="shared" si="175"/>
        <v>2000</v>
      </c>
      <c r="C627" s="8">
        <f t="shared" si="176"/>
        <v>7</v>
      </c>
      <c r="D627" s="8">
        <f t="shared" si="177"/>
        <v>18</v>
      </c>
      <c r="E627" s="8" t="s">
        <v>32</v>
      </c>
      <c r="F627" s="8">
        <v>2</v>
      </c>
      <c r="G627">
        <v>8</v>
      </c>
      <c r="H627" s="2" t="s">
        <v>2</v>
      </c>
      <c r="I627" s="3">
        <v>5.16</v>
      </c>
      <c r="J627" s="3">
        <v>28.1</v>
      </c>
      <c r="M627" s="3">
        <v>0.59</v>
      </c>
      <c r="N627" s="3">
        <v>0.35</v>
      </c>
      <c r="O627" s="3">
        <v>8.08</v>
      </c>
      <c r="P627" s="3">
        <v>1.78</v>
      </c>
      <c r="Q627" s="3">
        <v>0.28000000000000003</v>
      </c>
      <c r="R627" s="3">
        <v>0.37</v>
      </c>
      <c r="S627" s="3">
        <v>0.22</v>
      </c>
      <c r="T627" s="3">
        <v>0.04</v>
      </c>
      <c r="U627" s="6">
        <f t="shared" si="178"/>
        <v>0.59322033898305082</v>
      </c>
      <c r="W627" s="6">
        <f t="shared" si="179"/>
        <v>16.643159379407614</v>
      </c>
      <c r="X627" s="6">
        <f t="shared" si="180"/>
        <v>5.6451612903225801</v>
      </c>
      <c r="Y627" s="6">
        <f t="shared" si="181"/>
        <v>168.33333333333334</v>
      </c>
      <c r="Z627" s="6">
        <f t="shared" si="182"/>
        <v>89</v>
      </c>
      <c r="AA627" s="6">
        <f t="shared" si="183"/>
        <v>23.045267489711936</v>
      </c>
      <c r="AB627" s="6">
        <f t="shared" si="184"/>
        <v>16.086956521739129</v>
      </c>
      <c r="AC627" s="6">
        <f t="shared" si="185"/>
        <v>5.6280378613456117</v>
      </c>
      <c r="AD627" s="6">
        <f t="shared" si="186"/>
        <v>2.2222222222222223</v>
      </c>
      <c r="AE627" s="6">
        <f t="shared" si="187"/>
        <v>0.33918808091853475</v>
      </c>
    </row>
    <row r="628" spans="1:31" x14ac:dyDescent="0.15">
      <c r="A628" s="38">
        <v>36725</v>
      </c>
      <c r="B628" s="8">
        <f t="shared" si="175"/>
        <v>2000</v>
      </c>
      <c r="C628" s="8">
        <f t="shared" si="176"/>
        <v>7</v>
      </c>
      <c r="D628" s="8">
        <f t="shared" si="177"/>
        <v>18</v>
      </c>
      <c r="E628" s="8" t="s">
        <v>30</v>
      </c>
      <c r="F628" s="8">
        <v>1</v>
      </c>
      <c r="G628">
        <v>2</v>
      </c>
      <c r="H628" s="2" t="s">
        <v>2</v>
      </c>
      <c r="I628" s="3">
        <v>5.95</v>
      </c>
      <c r="J628" s="3">
        <v>32.6</v>
      </c>
      <c r="K628" s="3">
        <v>8.9</v>
      </c>
      <c r="M628" s="3">
        <v>0.7</v>
      </c>
      <c r="N628" s="3">
        <v>0.44</v>
      </c>
      <c r="O628" s="3">
        <v>8.56</v>
      </c>
      <c r="P628" s="3">
        <v>2.0699999999999998</v>
      </c>
      <c r="Q628" s="3">
        <v>0.51</v>
      </c>
      <c r="R628" s="3">
        <v>0.45</v>
      </c>
      <c r="S628" s="3">
        <v>1.1599999999999999</v>
      </c>
      <c r="T628" s="3">
        <v>0</v>
      </c>
      <c r="U628" s="6">
        <f t="shared" si="178"/>
        <v>0.62857142857142867</v>
      </c>
      <c r="W628" s="6">
        <f t="shared" si="179"/>
        <v>19.746121297602254</v>
      </c>
      <c r="X628" s="6">
        <f t="shared" si="180"/>
        <v>7.0967741935483879</v>
      </c>
      <c r="Y628" s="6">
        <f t="shared" si="181"/>
        <v>178.33333333333334</v>
      </c>
      <c r="Z628" s="6">
        <f t="shared" si="182"/>
        <v>103.5</v>
      </c>
      <c r="AA628" s="6">
        <f t="shared" si="183"/>
        <v>41.97530864197531</v>
      </c>
      <c r="AB628" s="6">
        <f t="shared" si="184"/>
        <v>19.565217391304348</v>
      </c>
      <c r="AC628" s="6">
        <f t="shared" si="185"/>
        <v>29.675108723458681</v>
      </c>
      <c r="AD628" s="6">
        <f t="shared" si="186"/>
        <v>0</v>
      </c>
      <c r="AE628" s="6">
        <f t="shared" si="187"/>
        <v>0.35940092165898624</v>
      </c>
    </row>
    <row r="629" spans="1:31" x14ac:dyDescent="0.15">
      <c r="A629" s="38">
        <v>36725</v>
      </c>
      <c r="B629" s="8">
        <f t="shared" si="175"/>
        <v>2000</v>
      </c>
      <c r="C629" s="8">
        <f t="shared" si="176"/>
        <v>7</v>
      </c>
      <c r="D629" s="8">
        <f t="shared" si="177"/>
        <v>18</v>
      </c>
      <c r="E629" s="8" t="s">
        <v>32</v>
      </c>
      <c r="F629" s="8">
        <v>3</v>
      </c>
      <c r="G629">
        <v>11</v>
      </c>
      <c r="H629" s="2" t="s">
        <v>0</v>
      </c>
      <c r="I629" s="3">
        <v>4.8499999999999996</v>
      </c>
      <c r="J629" s="3">
        <v>32.4</v>
      </c>
      <c r="M629" s="3">
        <v>0.84</v>
      </c>
      <c r="N629" s="3">
        <v>1.46</v>
      </c>
      <c r="O629" s="3">
        <v>8.02</v>
      </c>
      <c r="P629" s="3">
        <v>1.02</v>
      </c>
      <c r="Q629" s="3">
        <v>0.21</v>
      </c>
      <c r="R629" s="3">
        <v>0.34</v>
      </c>
      <c r="S629" s="3">
        <v>0.53</v>
      </c>
      <c r="T629" s="3">
        <v>0.01</v>
      </c>
      <c r="U629" s="6">
        <f t="shared" si="178"/>
        <v>1.7380952380952381</v>
      </c>
      <c r="W629" s="6">
        <f t="shared" si="179"/>
        <v>23.695345557122707</v>
      </c>
      <c r="X629" s="6">
        <f t="shared" si="180"/>
        <v>23.548387096774192</v>
      </c>
      <c r="Y629" s="6">
        <f t="shared" si="181"/>
        <v>167.08333333333334</v>
      </c>
      <c r="Z629" s="6">
        <f t="shared" si="182"/>
        <v>51.000000000000007</v>
      </c>
      <c r="AA629" s="6">
        <f t="shared" si="183"/>
        <v>17.283950617283949</v>
      </c>
      <c r="AB629" s="6">
        <f t="shared" si="184"/>
        <v>14.782608695652176</v>
      </c>
      <c r="AC629" s="6">
        <f t="shared" si="185"/>
        <v>13.558454847787157</v>
      </c>
      <c r="AD629" s="6">
        <f t="shared" si="186"/>
        <v>0.55555555555555558</v>
      </c>
      <c r="AE629" s="6">
        <f t="shared" si="187"/>
        <v>0.99379800307219657</v>
      </c>
    </row>
    <row r="630" spans="1:31" x14ac:dyDescent="0.15">
      <c r="A630" s="38">
        <v>36725</v>
      </c>
      <c r="B630" s="8">
        <f t="shared" si="175"/>
        <v>2000</v>
      </c>
      <c r="C630" s="8">
        <f t="shared" si="176"/>
        <v>7</v>
      </c>
      <c r="D630" s="8">
        <f t="shared" si="177"/>
        <v>18</v>
      </c>
      <c r="E630" s="8" t="s">
        <v>30</v>
      </c>
      <c r="F630" s="8">
        <v>2</v>
      </c>
      <c r="G630">
        <v>7</v>
      </c>
      <c r="H630" s="2" t="s">
        <v>0</v>
      </c>
      <c r="I630" s="3">
        <v>5.36</v>
      </c>
      <c r="J630" s="3">
        <v>27.7</v>
      </c>
      <c r="K630" s="3">
        <v>16.100000000000001</v>
      </c>
      <c r="M630" s="3">
        <v>0.37</v>
      </c>
      <c r="N630" s="3">
        <v>0.8</v>
      </c>
      <c r="O630" s="3">
        <v>7.74</v>
      </c>
      <c r="P630" s="3">
        <v>1.07</v>
      </c>
      <c r="Q630" s="3">
        <v>0.65</v>
      </c>
      <c r="R630" s="3">
        <v>0.43</v>
      </c>
      <c r="S630" s="3">
        <v>0.52</v>
      </c>
      <c r="T630" s="3">
        <v>0</v>
      </c>
      <c r="U630" s="6">
        <f t="shared" si="178"/>
        <v>2.1621621621621623</v>
      </c>
      <c r="W630" s="6">
        <f t="shared" si="179"/>
        <v>10.437235543018335</v>
      </c>
      <c r="X630" s="6">
        <f t="shared" si="180"/>
        <v>12.903225806451612</v>
      </c>
      <c r="Y630" s="6">
        <f t="shared" si="181"/>
        <v>161.25</v>
      </c>
      <c r="Z630" s="6">
        <f t="shared" si="182"/>
        <v>53.500000000000007</v>
      </c>
      <c r="AA630" s="6">
        <f t="shared" si="183"/>
        <v>53.497942386831276</v>
      </c>
      <c r="AB630" s="6">
        <f t="shared" si="184"/>
        <v>18.695652173913043</v>
      </c>
      <c r="AC630" s="6">
        <f t="shared" si="185"/>
        <v>13.30263494499872</v>
      </c>
      <c r="AD630" s="6">
        <f t="shared" si="186"/>
        <v>0</v>
      </c>
      <c r="AE630" s="6">
        <f t="shared" si="187"/>
        <v>1.2362685265911071</v>
      </c>
    </row>
    <row r="631" spans="1:31" x14ac:dyDescent="0.15">
      <c r="A631" s="38">
        <v>36725</v>
      </c>
      <c r="B631" s="8">
        <f t="shared" si="175"/>
        <v>2000</v>
      </c>
      <c r="C631" s="8">
        <f t="shared" si="176"/>
        <v>7</v>
      </c>
      <c r="D631" s="8">
        <f t="shared" si="177"/>
        <v>18</v>
      </c>
      <c r="E631" s="8" t="s">
        <v>30</v>
      </c>
      <c r="F631" s="8">
        <v>3</v>
      </c>
      <c r="G631">
        <v>9</v>
      </c>
      <c r="H631" s="2" t="s">
        <v>1</v>
      </c>
      <c r="I631" s="3">
        <v>5.42</v>
      </c>
      <c r="J631" s="3">
        <v>39.200000000000003</v>
      </c>
      <c r="K631" s="3">
        <v>6.7</v>
      </c>
      <c r="M631" s="3">
        <v>0.35</v>
      </c>
      <c r="N631" s="3">
        <v>2.39</v>
      </c>
      <c r="O631" s="3">
        <v>11.65</v>
      </c>
      <c r="P631" s="3">
        <v>2.5</v>
      </c>
      <c r="Q631" s="3">
        <v>0.85</v>
      </c>
      <c r="R631" s="3">
        <v>0.31</v>
      </c>
      <c r="S631" s="3">
        <v>0.49</v>
      </c>
      <c r="T631" s="3">
        <v>0</v>
      </c>
      <c r="U631" s="6">
        <f t="shared" si="178"/>
        <v>6.8285714285714292</v>
      </c>
      <c r="W631" s="6">
        <f t="shared" si="179"/>
        <v>9.8730606488011272</v>
      </c>
      <c r="X631" s="6">
        <f t="shared" si="180"/>
        <v>38.548387096774199</v>
      </c>
      <c r="Y631" s="6">
        <f t="shared" si="181"/>
        <v>242.70833333333334</v>
      </c>
      <c r="Z631" s="6">
        <f t="shared" si="182"/>
        <v>125</v>
      </c>
      <c r="AA631" s="6">
        <f t="shared" si="183"/>
        <v>69.958847736625515</v>
      </c>
      <c r="AB631" s="6">
        <f t="shared" si="184"/>
        <v>13.478260869565217</v>
      </c>
      <c r="AC631" s="6">
        <f t="shared" si="185"/>
        <v>12.535175236633409</v>
      </c>
      <c r="AD631" s="6">
        <f t="shared" si="186"/>
        <v>0</v>
      </c>
      <c r="AE631" s="6">
        <f t="shared" si="187"/>
        <v>3.9044009216589872</v>
      </c>
    </row>
    <row r="632" spans="1:31" x14ac:dyDescent="0.15">
      <c r="A632" s="38">
        <v>36725</v>
      </c>
      <c r="B632" s="8">
        <f t="shared" si="175"/>
        <v>2000</v>
      </c>
      <c r="C632" s="8">
        <f t="shared" si="176"/>
        <v>7</v>
      </c>
      <c r="D632" s="8">
        <f t="shared" si="177"/>
        <v>18</v>
      </c>
      <c r="E632" s="8" t="s">
        <v>30</v>
      </c>
      <c r="F632" s="8">
        <v>3</v>
      </c>
      <c r="G632">
        <v>9</v>
      </c>
      <c r="H632" s="2" t="s">
        <v>0</v>
      </c>
      <c r="I632" s="3">
        <v>4.25</v>
      </c>
      <c r="J632" s="3">
        <v>152</v>
      </c>
      <c r="K632" s="3">
        <v>63.6</v>
      </c>
      <c r="M632" s="3">
        <v>0.87</v>
      </c>
      <c r="N632" s="3">
        <v>48.7</v>
      </c>
      <c r="O632" s="3">
        <v>15.57</v>
      </c>
      <c r="P632" s="3">
        <v>1.66</v>
      </c>
      <c r="Q632" s="3">
        <v>0.3</v>
      </c>
      <c r="R632" s="3">
        <v>0.46</v>
      </c>
      <c r="S632" s="3">
        <v>2.2200000000000002</v>
      </c>
      <c r="T632" s="3">
        <v>1.37</v>
      </c>
      <c r="U632" s="6">
        <f t="shared" si="178"/>
        <v>55.977011494252878</v>
      </c>
      <c r="W632" s="6">
        <f t="shared" si="179"/>
        <v>24.541607898448518</v>
      </c>
      <c r="X632" s="6">
        <f t="shared" si="180"/>
        <v>785.48387096774195</v>
      </c>
      <c r="Y632" s="6">
        <f t="shared" si="181"/>
        <v>324.375</v>
      </c>
      <c r="Z632" s="6">
        <f t="shared" si="182"/>
        <v>82.999999999999986</v>
      </c>
      <c r="AA632" s="6">
        <f t="shared" si="183"/>
        <v>24.691358024691358</v>
      </c>
      <c r="AB632" s="6">
        <f t="shared" si="184"/>
        <v>20</v>
      </c>
      <c r="AC632" s="6">
        <f t="shared" si="185"/>
        <v>56.792018419032999</v>
      </c>
      <c r="AD632" s="6">
        <f t="shared" si="186"/>
        <v>76.111111111111114</v>
      </c>
      <c r="AE632" s="6">
        <f t="shared" si="187"/>
        <v>32.006210604375234</v>
      </c>
    </row>
    <row r="633" spans="1:31" x14ac:dyDescent="0.15">
      <c r="A633" s="38">
        <v>36725</v>
      </c>
      <c r="B633" s="8">
        <f t="shared" si="175"/>
        <v>2000</v>
      </c>
      <c r="C633" s="8">
        <f t="shared" si="176"/>
        <v>7</v>
      </c>
      <c r="D633" s="8">
        <f t="shared" si="177"/>
        <v>18</v>
      </c>
      <c r="E633" s="8" t="s">
        <v>31</v>
      </c>
      <c r="F633" s="8">
        <v>1</v>
      </c>
      <c r="G633">
        <v>3</v>
      </c>
      <c r="H633" s="2" t="s">
        <v>0</v>
      </c>
      <c r="I633" s="3">
        <v>6.13</v>
      </c>
      <c r="J633" s="3">
        <v>24.5</v>
      </c>
    </row>
    <row r="634" spans="1:31" x14ac:dyDescent="0.15">
      <c r="A634" s="38">
        <v>36725</v>
      </c>
      <c r="B634" s="8">
        <f t="shared" si="175"/>
        <v>2000</v>
      </c>
      <c r="C634" s="8">
        <f t="shared" si="176"/>
        <v>7</v>
      </c>
      <c r="D634" s="8">
        <f t="shared" si="177"/>
        <v>18</v>
      </c>
      <c r="E634" s="8" t="s">
        <v>32</v>
      </c>
      <c r="F634" s="8">
        <v>1</v>
      </c>
      <c r="G634">
        <v>4</v>
      </c>
      <c r="H634" s="2" t="s">
        <v>2</v>
      </c>
      <c r="I634" s="3">
        <v>6.04</v>
      </c>
      <c r="J634" s="3">
        <v>34.6</v>
      </c>
    </row>
    <row r="635" spans="1:31" x14ac:dyDescent="0.15">
      <c r="A635" s="38">
        <v>36725</v>
      </c>
      <c r="B635" s="8">
        <f t="shared" si="175"/>
        <v>2000</v>
      </c>
      <c r="C635" s="8">
        <f t="shared" si="176"/>
        <v>7</v>
      </c>
      <c r="D635" s="8">
        <f t="shared" si="177"/>
        <v>18</v>
      </c>
      <c r="E635" s="8" t="s">
        <v>31</v>
      </c>
      <c r="F635" s="8">
        <v>2</v>
      </c>
      <c r="G635">
        <v>5</v>
      </c>
      <c r="H635" s="2" t="s">
        <v>2</v>
      </c>
      <c r="I635" s="3">
        <v>5.78</v>
      </c>
      <c r="J635" s="3">
        <v>22.3</v>
      </c>
    </row>
    <row r="636" spans="1:31" x14ac:dyDescent="0.15">
      <c r="A636" s="38">
        <v>36725</v>
      </c>
      <c r="B636" s="8">
        <f t="shared" si="175"/>
        <v>2000</v>
      </c>
      <c r="C636" s="8">
        <f t="shared" si="176"/>
        <v>7</v>
      </c>
      <c r="D636" s="8">
        <f t="shared" si="177"/>
        <v>18</v>
      </c>
      <c r="E636" s="8" t="s">
        <v>30</v>
      </c>
      <c r="F636" s="8">
        <v>2</v>
      </c>
      <c r="G636">
        <v>7</v>
      </c>
      <c r="H636" s="2" t="s">
        <v>2</v>
      </c>
      <c r="I636" s="3">
        <v>4.6500000000000004</v>
      </c>
      <c r="J636" s="3">
        <v>99.5</v>
      </c>
    </row>
    <row r="637" spans="1:31" x14ac:dyDescent="0.15">
      <c r="A637" s="38">
        <v>36725</v>
      </c>
      <c r="B637" s="8">
        <f t="shared" si="175"/>
        <v>2000</v>
      </c>
      <c r="C637" s="8">
        <f t="shared" si="176"/>
        <v>7</v>
      </c>
      <c r="D637" s="8">
        <f t="shared" si="177"/>
        <v>18</v>
      </c>
      <c r="E637" s="8" t="s">
        <v>31</v>
      </c>
      <c r="F637" s="8">
        <v>4</v>
      </c>
      <c r="G637">
        <v>15</v>
      </c>
      <c r="H637" s="2" t="s">
        <v>0</v>
      </c>
      <c r="I637" s="3">
        <v>5.7</v>
      </c>
      <c r="J637" s="3">
        <v>26.1</v>
      </c>
    </row>
    <row r="638" spans="1:31" x14ac:dyDescent="0.15">
      <c r="A638" s="38">
        <v>36725</v>
      </c>
      <c r="B638" s="8">
        <f t="shared" si="175"/>
        <v>2000</v>
      </c>
      <c r="C638" s="8">
        <f t="shared" si="176"/>
        <v>7</v>
      </c>
      <c r="D638" s="8">
        <f t="shared" si="177"/>
        <v>18</v>
      </c>
      <c r="E638" s="8" t="s">
        <v>32</v>
      </c>
      <c r="F638" s="8">
        <v>4</v>
      </c>
      <c r="G638">
        <v>16</v>
      </c>
      <c r="H638" s="2" t="s">
        <v>0</v>
      </c>
      <c r="I638" s="3">
        <v>5.48</v>
      </c>
      <c r="J638" s="3">
        <v>34.9</v>
      </c>
    </row>
    <row r="639" spans="1:31" x14ac:dyDescent="0.15">
      <c r="A639" s="38">
        <v>36725</v>
      </c>
      <c r="B639" s="8">
        <f t="shared" si="175"/>
        <v>2000</v>
      </c>
      <c r="C639" s="8">
        <f t="shared" si="176"/>
        <v>7</v>
      </c>
      <c r="D639" s="8">
        <f t="shared" si="177"/>
        <v>18</v>
      </c>
      <c r="E639" s="8" t="s">
        <v>32</v>
      </c>
      <c r="F639" s="8">
        <v>4</v>
      </c>
      <c r="G639">
        <v>16</v>
      </c>
      <c r="H639" s="2" t="s">
        <v>2</v>
      </c>
      <c r="I639" s="3">
        <v>5.62</v>
      </c>
      <c r="J639" s="3">
        <v>29.1</v>
      </c>
    </row>
    <row r="640" spans="1:31" x14ac:dyDescent="0.15">
      <c r="A640" s="38">
        <v>36761</v>
      </c>
      <c r="B640" s="8">
        <f t="shared" si="175"/>
        <v>2000</v>
      </c>
      <c r="C640" s="8">
        <f t="shared" si="176"/>
        <v>8</v>
      </c>
      <c r="D640" s="8">
        <f t="shared" si="177"/>
        <v>23</v>
      </c>
      <c r="E640" s="8" t="s">
        <v>31</v>
      </c>
      <c r="F640" s="8">
        <v>1</v>
      </c>
      <c r="G640">
        <v>3</v>
      </c>
      <c r="H640" s="2" t="s">
        <v>0</v>
      </c>
      <c r="I640" s="3">
        <v>5.74</v>
      </c>
      <c r="J640" s="3">
        <v>23</v>
      </c>
      <c r="K640" s="3">
        <v>13.3</v>
      </c>
    </row>
    <row r="641" spans="1:31" x14ac:dyDescent="0.15">
      <c r="A641" s="38">
        <v>36761</v>
      </c>
      <c r="B641" s="8">
        <f t="shared" si="175"/>
        <v>2000</v>
      </c>
      <c r="C641" s="8">
        <f t="shared" si="176"/>
        <v>8</v>
      </c>
      <c r="D641" s="8">
        <f t="shared" si="177"/>
        <v>23</v>
      </c>
      <c r="E641" s="8" t="s">
        <v>29</v>
      </c>
      <c r="F641" s="8">
        <v>3</v>
      </c>
      <c r="G641">
        <v>10</v>
      </c>
      <c r="H641" s="2" t="s">
        <v>0</v>
      </c>
      <c r="I641" s="3">
        <v>6.07</v>
      </c>
      <c r="J641" s="11">
        <v>0.8</v>
      </c>
      <c r="K641" s="3">
        <v>0.5</v>
      </c>
    </row>
    <row r="642" spans="1:31" x14ac:dyDescent="0.15">
      <c r="A642" s="38">
        <v>36817</v>
      </c>
      <c r="B642" s="8">
        <f t="shared" si="175"/>
        <v>2000</v>
      </c>
      <c r="C642" s="8">
        <f t="shared" si="176"/>
        <v>10</v>
      </c>
      <c r="D642" s="8">
        <f t="shared" si="177"/>
        <v>18</v>
      </c>
      <c r="E642" s="8" t="s">
        <v>32</v>
      </c>
      <c r="F642" s="8">
        <v>3</v>
      </c>
      <c r="G642">
        <v>11</v>
      </c>
      <c r="H642" s="2" t="s">
        <v>2</v>
      </c>
      <c r="I642" s="3">
        <v>4.9400000000000004</v>
      </c>
      <c r="J642" s="3">
        <v>19.2</v>
      </c>
      <c r="K642" s="3">
        <v>9.8000000000000007</v>
      </c>
      <c r="M642" s="3">
        <v>0.51</v>
      </c>
      <c r="N642" s="3">
        <v>0.31</v>
      </c>
      <c r="O642" s="3">
        <v>4.5599999999999996</v>
      </c>
      <c r="P642" s="3">
        <v>1.1200000000000001</v>
      </c>
      <c r="Q642" s="3">
        <v>0.13</v>
      </c>
      <c r="R642" s="3">
        <v>0.53</v>
      </c>
      <c r="S642" s="3">
        <v>0.3</v>
      </c>
      <c r="T642" s="3">
        <v>0</v>
      </c>
      <c r="U642" s="6">
        <f t="shared" ref="U642:U658" si="188">(N642/M642)</f>
        <v>0.60784313725490191</v>
      </c>
      <c r="W642" s="6">
        <f t="shared" ref="W642:W658" si="189">(M642/35.45)*1000</f>
        <v>14.386459802538786</v>
      </c>
      <c r="X642" s="6">
        <f t="shared" ref="X642:X658" si="190">(N642/62)*1000</f>
        <v>5</v>
      </c>
      <c r="Y642" s="6">
        <f t="shared" ref="Y642:Y658" si="191">(O642/96)*1000*2</f>
        <v>94.999999999999986</v>
      </c>
      <c r="Z642" s="6">
        <f t="shared" ref="Z642:Z658" si="192">(P642/40)*1000*2</f>
        <v>56.000000000000007</v>
      </c>
      <c r="AA642" s="6">
        <f t="shared" ref="AA642:AA658" si="193">(Q642/24.3)*1000*2</f>
        <v>10.699588477366255</v>
      </c>
      <c r="AB642" s="6">
        <f t="shared" ref="AB642:AB658" si="194">(R642/23)*1000</f>
        <v>23.043478260869566</v>
      </c>
      <c r="AC642" s="6">
        <f t="shared" ref="AC642:AC658" si="195">(S642/39.09)*1000</f>
        <v>7.674597083653107</v>
      </c>
      <c r="AD642" s="6">
        <f t="shared" ref="AD642:AD658" si="196">(T642/18)*1000</f>
        <v>0</v>
      </c>
      <c r="AE642" s="6">
        <f t="shared" ref="AE642:AE658" si="197">(X642/W642)</f>
        <v>0.34754901960784318</v>
      </c>
    </row>
    <row r="643" spans="1:31" x14ac:dyDescent="0.15">
      <c r="A643" s="38">
        <v>36817</v>
      </c>
      <c r="B643" s="8">
        <f t="shared" si="175"/>
        <v>2000</v>
      </c>
      <c r="C643" s="8">
        <f t="shared" si="176"/>
        <v>10</v>
      </c>
      <c r="D643" s="8">
        <f t="shared" si="177"/>
        <v>18</v>
      </c>
      <c r="E643" s="8" t="s">
        <v>31</v>
      </c>
      <c r="F643" s="8">
        <v>4</v>
      </c>
      <c r="G643">
        <v>15</v>
      </c>
      <c r="H643" s="2" t="s">
        <v>2</v>
      </c>
      <c r="I643" s="3">
        <v>4.24</v>
      </c>
      <c r="J643" s="3">
        <v>45</v>
      </c>
      <c r="K643" s="3">
        <v>17.3</v>
      </c>
      <c r="M643" s="3">
        <v>0.74</v>
      </c>
      <c r="N643" s="3">
        <v>0.49</v>
      </c>
      <c r="O643" s="3">
        <v>8.06</v>
      </c>
      <c r="P643" s="3">
        <v>1.89</v>
      </c>
      <c r="Q643" s="3">
        <v>0.25</v>
      </c>
      <c r="R643" s="3">
        <v>0.22</v>
      </c>
      <c r="S643" s="3">
        <v>0.14000000000000001</v>
      </c>
      <c r="T643" s="3">
        <v>0</v>
      </c>
      <c r="U643" s="6">
        <f t="shared" si="188"/>
        <v>0.66216216216216217</v>
      </c>
      <c r="W643" s="6">
        <f t="shared" si="189"/>
        <v>20.874471086036671</v>
      </c>
      <c r="X643" s="6">
        <f t="shared" si="190"/>
        <v>7.9032258064516121</v>
      </c>
      <c r="Y643" s="6">
        <f t="shared" si="191"/>
        <v>167.91666666666669</v>
      </c>
      <c r="Z643" s="6">
        <f t="shared" si="192"/>
        <v>94.5</v>
      </c>
      <c r="AA643" s="6">
        <f t="shared" si="193"/>
        <v>20.5761316872428</v>
      </c>
      <c r="AB643" s="6">
        <f t="shared" si="194"/>
        <v>9.5652173913043477</v>
      </c>
      <c r="AC643" s="6">
        <f t="shared" si="195"/>
        <v>3.5814786390381173</v>
      </c>
      <c r="AD643" s="6">
        <f t="shared" si="196"/>
        <v>0</v>
      </c>
      <c r="AE643" s="6">
        <f t="shared" si="197"/>
        <v>0.37860723626852655</v>
      </c>
    </row>
    <row r="644" spans="1:31" x14ac:dyDescent="0.15">
      <c r="A644" s="38">
        <v>36817</v>
      </c>
      <c r="B644" s="8">
        <f t="shared" si="175"/>
        <v>2000</v>
      </c>
      <c r="C644" s="8">
        <f t="shared" si="176"/>
        <v>10</v>
      </c>
      <c r="D644" s="8">
        <f t="shared" si="177"/>
        <v>18</v>
      </c>
      <c r="E644" s="8" t="s">
        <v>32</v>
      </c>
      <c r="F644" s="8">
        <v>4</v>
      </c>
      <c r="G644">
        <v>16</v>
      </c>
      <c r="H644" s="2" t="s">
        <v>1</v>
      </c>
      <c r="I644" s="3">
        <v>5.4</v>
      </c>
      <c r="J644" s="3">
        <v>29.1</v>
      </c>
      <c r="K644" s="3">
        <v>11.8</v>
      </c>
      <c r="M644" s="3">
        <v>0.99</v>
      </c>
      <c r="N644" s="3">
        <v>0.89</v>
      </c>
      <c r="O644" s="3">
        <v>8.5399999999999991</v>
      </c>
      <c r="P644" s="3">
        <v>1.67</v>
      </c>
      <c r="Q644" s="3">
        <v>0.46</v>
      </c>
      <c r="R644" s="3">
        <v>1.27</v>
      </c>
      <c r="S644" s="3">
        <v>0.9</v>
      </c>
      <c r="T644" s="3">
        <v>0</v>
      </c>
      <c r="U644" s="6">
        <f t="shared" si="188"/>
        <v>0.89898989898989901</v>
      </c>
      <c r="W644" s="6">
        <f t="shared" si="189"/>
        <v>27.92665726375176</v>
      </c>
      <c r="X644" s="6">
        <f t="shared" si="190"/>
        <v>14.35483870967742</v>
      </c>
      <c r="Y644" s="6">
        <f t="shared" si="191"/>
        <v>177.91666666666663</v>
      </c>
      <c r="Z644" s="6">
        <f t="shared" si="192"/>
        <v>83.499999999999986</v>
      </c>
      <c r="AA644" s="6">
        <f t="shared" si="193"/>
        <v>37.860082304526749</v>
      </c>
      <c r="AB644" s="6">
        <f t="shared" si="194"/>
        <v>55.217391304347828</v>
      </c>
      <c r="AC644" s="6">
        <f t="shared" si="195"/>
        <v>23.023791250959324</v>
      </c>
      <c r="AD644" s="6">
        <f t="shared" si="196"/>
        <v>0</v>
      </c>
      <c r="AE644" s="6">
        <f t="shared" si="197"/>
        <v>0.51401922450309556</v>
      </c>
    </row>
    <row r="645" spans="1:31" x14ac:dyDescent="0.15">
      <c r="A645" s="38">
        <v>36817</v>
      </c>
      <c r="B645" s="8">
        <f t="shared" si="175"/>
        <v>2000</v>
      </c>
      <c r="C645" s="8">
        <f t="shared" si="176"/>
        <v>10</v>
      </c>
      <c r="D645" s="8">
        <f t="shared" si="177"/>
        <v>18</v>
      </c>
      <c r="E645" s="8" t="s">
        <v>32</v>
      </c>
      <c r="F645" s="8">
        <v>1</v>
      </c>
      <c r="G645">
        <v>4</v>
      </c>
      <c r="H645" s="2" t="s">
        <v>0</v>
      </c>
      <c r="I645" s="3">
        <v>5.34</v>
      </c>
      <c r="J645" s="3">
        <v>32</v>
      </c>
      <c r="K645" s="3">
        <v>18.7</v>
      </c>
      <c r="M645" s="3">
        <v>0.95</v>
      </c>
      <c r="N645" s="3">
        <v>0.89</v>
      </c>
      <c r="O645" s="3">
        <v>9.49</v>
      </c>
      <c r="P645" s="3">
        <v>2.87</v>
      </c>
      <c r="Q645" s="3">
        <v>0.7</v>
      </c>
      <c r="R645" s="3">
        <v>0.49</v>
      </c>
      <c r="S645" s="3">
        <v>0.11</v>
      </c>
      <c r="T645" s="3">
        <v>0</v>
      </c>
      <c r="U645" s="6">
        <f t="shared" si="188"/>
        <v>0.93684210526315792</v>
      </c>
      <c r="W645" s="6">
        <f t="shared" si="189"/>
        <v>26.798307475317344</v>
      </c>
      <c r="X645" s="6">
        <f t="shared" si="190"/>
        <v>14.35483870967742</v>
      </c>
      <c r="Y645" s="6">
        <f t="shared" si="191"/>
        <v>197.70833333333334</v>
      </c>
      <c r="Z645" s="6">
        <f t="shared" si="192"/>
        <v>143.50000000000003</v>
      </c>
      <c r="AA645" s="6">
        <f t="shared" si="193"/>
        <v>57.613168724279831</v>
      </c>
      <c r="AB645" s="6">
        <f t="shared" si="194"/>
        <v>21.304347826086957</v>
      </c>
      <c r="AC645" s="6">
        <f t="shared" si="195"/>
        <v>2.8140189306728058</v>
      </c>
      <c r="AD645" s="6">
        <f t="shared" si="196"/>
        <v>0</v>
      </c>
      <c r="AE645" s="6">
        <f t="shared" si="197"/>
        <v>0.5356621392190154</v>
      </c>
    </row>
    <row r="646" spans="1:31" x14ac:dyDescent="0.15">
      <c r="A646" s="38">
        <v>36817</v>
      </c>
      <c r="B646" s="8">
        <f t="shared" si="175"/>
        <v>2000</v>
      </c>
      <c r="C646" s="8">
        <f t="shared" si="176"/>
        <v>10</v>
      </c>
      <c r="D646" s="8">
        <f t="shared" si="177"/>
        <v>18</v>
      </c>
      <c r="E646" s="8" t="s">
        <v>30</v>
      </c>
      <c r="F646" s="8">
        <v>2</v>
      </c>
      <c r="G646">
        <v>7</v>
      </c>
      <c r="H646" s="2" t="s">
        <v>0</v>
      </c>
      <c r="I646" s="3">
        <v>4.8</v>
      </c>
      <c r="J646" s="3">
        <v>69.7</v>
      </c>
      <c r="K646" s="3">
        <v>23.5</v>
      </c>
      <c r="M646" s="3">
        <v>0.59</v>
      </c>
      <c r="N646" s="3">
        <v>3.85</v>
      </c>
      <c r="O646" s="3">
        <v>27.04</v>
      </c>
      <c r="P646" s="3">
        <v>3.36</v>
      </c>
      <c r="Q646" s="3">
        <v>1.97</v>
      </c>
      <c r="R646" s="3">
        <v>1.18</v>
      </c>
      <c r="S646" s="3">
        <v>1.35</v>
      </c>
      <c r="T646" s="3">
        <v>0</v>
      </c>
      <c r="U646" s="6">
        <f t="shared" si="188"/>
        <v>6.5254237288135597</v>
      </c>
      <c r="W646" s="6">
        <f t="shared" si="189"/>
        <v>16.643159379407614</v>
      </c>
      <c r="X646" s="6">
        <f t="shared" si="190"/>
        <v>62.096774193548384</v>
      </c>
      <c r="Y646" s="6">
        <f t="shared" si="191"/>
        <v>563.33333333333337</v>
      </c>
      <c r="Z646" s="6">
        <f t="shared" si="192"/>
        <v>167.99999999999997</v>
      </c>
      <c r="AA646" s="6">
        <f t="shared" si="193"/>
        <v>162.13991769547326</v>
      </c>
      <c r="AB646" s="6">
        <f t="shared" si="194"/>
        <v>51.304347826086953</v>
      </c>
      <c r="AC646" s="6">
        <f t="shared" si="195"/>
        <v>34.535686876438987</v>
      </c>
      <c r="AD646" s="6">
        <f t="shared" si="196"/>
        <v>0</v>
      </c>
      <c r="AE646" s="6">
        <f t="shared" si="197"/>
        <v>3.7310688901038822</v>
      </c>
    </row>
    <row r="647" spans="1:31" x14ac:dyDescent="0.15">
      <c r="A647" s="38">
        <v>36817</v>
      </c>
      <c r="B647" s="8">
        <f t="shared" si="175"/>
        <v>2000</v>
      </c>
      <c r="C647" s="8">
        <f t="shared" si="176"/>
        <v>10</v>
      </c>
      <c r="D647" s="8">
        <f t="shared" si="177"/>
        <v>18</v>
      </c>
      <c r="E647" s="8" t="s">
        <v>32</v>
      </c>
      <c r="F647" s="8">
        <v>2</v>
      </c>
      <c r="G647">
        <v>8</v>
      </c>
      <c r="H647" s="2" t="s">
        <v>0</v>
      </c>
      <c r="I647" s="3">
        <v>4.1399999999999997</v>
      </c>
      <c r="J647" s="3">
        <v>191</v>
      </c>
      <c r="K647" s="3">
        <v>91.2</v>
      </c>
      <c r="M647" s="3">
        <v>1.29</v>
      </c>
      <c r="N647" s="3">
        <v>72.16</v>
      </c>
      <c r="O647" s="3">
        <v>25.59</v>
      </c>
      <c r="P647" s="3">
        <v>2.23</v>
      </c>
      <c r="Q647" s="3">
        <v>0.5</v>
      </c>
      <c r="R647" s="3">
        <v>0.59</v>
      </c>
      <c r="S647" s="3">
        <v>3.18</v>
      </c>
      <c r="T647" s="3">
        <v>0</v>
      </c>
      <c r="U647" s="6">
        <f t="shared" si="188"/>
        <v>55.937984496124024</v>
      </c>
      <c r="W647" s="6">
        <f t="shared" si="189"/>
        <v>36.389280677009864</v>
      </c>
      <c r="X647" s="6">
        <f t="shared" si="190"/>
        <v>1163.8709677419354</v>
      </c>
      <c r="Y647" s="6">
        <f t="shared" si="191"/>
        <v>533.125</v>
      </c>
      <c r="Z647" s="6">
        <f t="shared" si="192"/>
        <v>111.5</v>
      </c>
      <c r="AA647" s="6">
        <f t="shared" si="193"/>
        <v>41.152263374485599</v>
      </c>
      <c r="AB647" s="6">
        <f t="shared" si="194"/>
        <v>25.652173913043477</v>
      </c>
      <c r="AC647" s="6">
        <f t="shared" si="195"/>
        <v>81.35072908672295</v>
      </c>
      <c r="AD647" s="6">
        <f t="shared" si="196"/>
        <v>0</v>
      </c>
      <c r="AE647" s="6">
        <f t="shared" si="197"/>
        <v>31.983895973993501</v>
      </c>
    </row>
    <row r="648" spans="1:31" x14ac:dyDescent="0.15">
      <c r="A648" s="38">
        <v>36908</v>
      </c>
      <c r="B648" s="8">
        <f t="shared" si="175"/>
        <v>2001</v>
      </c>
      <c r="C648" s="8">
        <f t="shared" si="176"/>
        <v>1</v>
      </c>
      <c r="D648" s="8">
        <f t="shared" si="177"/>
        <v>17</v>
      </c>
      <c r="E648" s="8" t="s">
        <v>32</v>
      </c>
      <c r="F648" s="8">
        <v>4</v>
      </c>
      <c r="G648">
        <v>16</v>
      </c>
      <c r="H648" s="2" t="s">
        <v>1</v>
      </c>
      <c r="I648" s="3">
        <v>5.43</v>
      </c>
      <c r="J648" s="3">
        <v>29.4</v>
      </c>
      <c r="K648" s="3">
        <v>6.1</v>
      </c>
      <c r="M648" s="3">
        <v>1.1299999999999999</v>
      </c>
      <c r="N648" s="3">
        <v>0.35</v>
      </c>
      <c r="O648" s="3">
        <v>8.32</v>
      </c>
      <c r="P648" s="3">
        <v>1.65</v>
      </c>
      <c r="Q648" s="3">
        <v>0.35</v>
      </c>
      <c r="R648" s="3">
        <v>1.34</v>
      </c>
      <c r="S648" s="3">
        <v>0.77</v>
      </c>
      <c r="T648" s="3">
        <v>0</v>
      </c>
      <c r="U648" s="6">
        <f t="shared" si="188"/>
        <v>0.30973451327433627</v>
      </c>
      <c r="W648" s="6">
        <f t="shared" si="189"/>
        <v>31.875881523272213</v>
      </c>
      <c r="X648" s="6">
        <f t="shared" si="190"/>
        <v>5.6451612903225801</v>
      </c>
      <c r="Y648" s="6">
        <f t="shared" si="191"/>
        <v>173.33333333333334</v>
      </c>
      <c r="Z648" s="6">
        <f t="shared" si="192"/>
        <v>82.499999999999986</v>
      </c>
      <c r="AA648" s="6">
        <f t="shared" si="193"/>
        <v>28.806584362139915</v>
      </c>
      <c r="AB648" s="6">
        <f t="shared" si="194"/>
        <v>58.260869565217391</v>
      </c>
      <c r="AC648" s="6">
        <f t="shared" si="195"/>
        <v>19.698132514709641</v>
      </c>
      <c r="AD648" s="6">
        <f t="shared" si="196"/>
        <v>0</v>
      </c>
      <c r="AE648" s="6">
        <f t="shared" si="197"/>
        <v>0.17709820154153583</v>
      </c>
    </row>
    <row r="649" spans="1:31" x14ac:dyDescent="0.15">
      <c r="A649" s="38">
        <v>36908</v>
      </c>
      <c r="B649" s="8">
        <f t="shared" si="175"/>
        <v>2001</v>
      </c>
      <c r="C649" s="8">
        <f t="shared" si="176"/>
        <v>1</v>
      </c>
      <c r="D649" s="8">
        <f t="shared" si="177"/>
        <v>17</v>
      </c>
      <c r="E649" s="8" t="s">
        <v>32</v>
      </c>
      <c r="F649" s="8">
        <v>2</v>
      </c>
      <c r="G649">
        <v>8</v>
      </c>
      <c r="H649" s="2" t="s">
        <v>0</v>
      </c>
      <c r="I649" s="3">
        <v>4.8099999999999996</v>
      </c>
      <c r="J649" s="3">
        <v>33.4</v>
      </c>
      <c r="K649" s="3">
        <v>13.4</v>
      </c>
      <c r="M649" s="3">
        <v>0.78</v>
      </c>
      <c r="N649" s="3">
        <v>0.31</v>
      </c>
      <c r="O649" s="3">
        <v>9.9499999999999993</v>
      </c>
      <c r="P649" s="3">
        <v>1.1200000000000001</v>
      </c>
      <c r="Q649" s="3">
        <v>0.21</v>
      </c>
      <c r="R649" s="3">
        <v>0.6</v>
      </c>
      <c r="S649" s="3">
        <v>0.2</v>
      </c>
      <c r="T649" s="3">
        <v>0</v>
      </c>
      <c r="U649" s="6">
        <f t="shared" si="188"/>
        <v>0.39743589743589741</v>
      </c>
      <c r="W649" s="6">
        <f t="shared" si="189"/>
        <v>22.002820874471084</v>
      </c>
      <c r="X649" s="6">
        <f t="shared" si="190"/>
        <v>5</v>
      </c>
      <c r="Y649" s="6">
        <f t="shared" si="191"/>
        <v>207.29166666666666</v>
      </c>
      <c r="Z649" s="6">
        <f t="shared" si="192"/>
        <v>56.000000000000007</v>
      </c>
      <c r="AA649" s="6">
        <f t="shared" si="193"/>
        <v>17.283950617283949</v>
      </c>
      <c r="AB649" s="6">
        <f t="shared" si="194"/>
        <v>26.086956521739129</v>
      </c>
      <c r="AC649" s="6">
        <f t="shared" si="195"/>
        <v>5.1163980557687392</v>
      </c>
      <c r="AD649" s="6">
        <f t="shared" si="196"/>
        <v>0</v>
      </c>
      <c r="AE649" s="6">
        <f t="shared" si="197"/>
        <v>0.22724358974358977</v>
      </c>
    </row>
    <row r="650" spans="1:31" x14ac:dyDescent="0.15">
      <c r="A650" s="38">
        <v>36908</v>
      </c>
      <c r="B650" s="8">
        <f t="shared" ref="B650:B713" si="198">YEAR(A650)</f>
        <v>2001</v>
      </c>
      <c r="C650" s="8">
        <f t="shared" ref="C650:C713" si="199">MONTH(A650)</f>
        <v>1</v>
      </c>
      <c r="D650" s="8">
        <f t="shared" ref="D650:D713" si="200">DAY(A650)</f>
        <v>17</v>
      </c>
      <c r="E650" s="8" t="s">
        <v>32</v>
      </c>
      <c r="F650" s="8">
        <v>2</v>
      </c>
      <c r="G650">
        <v>8</v>
      </c>
      <c r="H650" s="2" t="s">
        <v>2</v>
      </c>
      <c r="I650" s="3">
        <v>4.96</v>
      </c>
      <c r="J650" s="3">
        <v>31.1</v>
      </c>
      <c r="K650" s="3">
        <v>7.4</v>
      </c>
      <c r="M650" s="3">
        <v>0.63</v>
      </c>
      <c r="N650" s="3">
        <v>0.31</v>
      </c>
      <c r="O650" s="3">
        <v>9.2200000000000006</v>
      </c>
      <c r="P650" s="3">
        <v>2.36</v>
      </c>
      <c r="Q650" s="3">
        <v>0.27</v>
      </c>
      <c r="R650" s="3">
        <v>0.6</v>
      </c>
      <c r="S650" s="3">
        <v>0.14000000000000001</v>
      </c>
      <c r="T650" s="3">
        <v>0</v>
      </c>
      <c r="U650" s="6">
        <f t="shared" si="188"/>
        <v>0.49206349206349204</v>
      </c>
      <c r="W650" s="6">
        <f t="shared" si="189"/>
        <v>17.77150916784203</v>
      </c>
      <c r="X650" s="6">
        <f t="shared" si="190"/>
        <v>5</v>
      </c>
      <c r="Y650" s="6">
        <f t="shared" si="191"/>
        <v>192.08333333333334</v>
      </c>
      <c r="Z650" s="6">
        <f t="shared" si="192"/>
        <v>118</v>
      </c>
      <c r="AA650" s="6">
        <f t="shared" si="193"/>
        <v>22.222222222222221</v>
      </c>
      <c r="AB650" s="6">
        <f t="shared" si="194"/>
        <v>26.086956521739129</v>
      </c>
      <c r="AC650" s="6">
        <f t="shared" si="195"/>
        <v>3.5814786390381173</v>
      </c>
      <c r="AD650" s="6">
        <f t="shared" si="196"/>
        <v>0</v>
      </c>
      <c r="AE650" s="6">
        <f t="shared" si="197"/>
        <v>0.28134920634920635</v>
      </c>
    </row>
    <row r="651" spans="1:31" x14ac:dyDescent="0.15">
      <c r="A651" s="38">
        <v>36908</v>
      </c>
      <c r="B651" s="8">
        <f t="shared" si="198"/>
        <v>2001</v>
      </c>
      <c r="C651" s="8">
        <f t="shared" si="199"/>
        <v>1</v>
      </c>
      <c r="D651" s="8">
        <f t="shared" si="200"/>
        <v>17</v>
      </c>
      <c r="E651" s="8" t="s">
        <v>32</v>
      </c>
      <c r="F651" s="8">
        <v>4</v>
      </c>
      <c r="G651">
        <v>16</v>
      </c>
      <c r="H651" s="2" t="s">
        <v>2</v>
      </c>
      <c r="I651" s="3">
        <v>5.23</v>
      </c>
      <c r="J651" s="3">
        <v>25.6</v>
      </c>
      <c r="K651" s="3">
        <v>5.4</v>
      </c>
      <c r="M651" s="3">
        <v>0.57999999999999996</v>
      </c>
      <c r="N651" s="3">
        <v>0.35</v>
      </c>
      <c r="O651" s="3">
        <v>7.02</v>
      </c>
      <c r="P651" s="3">
        <v>1.98</v>
      </c>
      <c r="Q651" s="3">
        <v>0.31</v>
      </c>
      <c r="R651" s="3">
        <v>0.31</v>
      </c>
      <c r="S651" s="3">
        <v>0.42</v>
      </c>
      <c r="T651" s="3">
        <v>0</v>
      </c>
      <c r="U651" s="6">
        <f t="shared" si="188"/>
        <v>0.60344827586206895</v>
      </c>
      <c r="W651" s="6">
        <f t="shared" si="189"/>
        <v>16.361071932299009</v>
      </c>
      <c r="X651" s="6">
        <f t="shared" si="190"/>
        <v>5.6451612903225801</v>
      </c>
      <c r="Y651" s="6">
        <f t="shared" si="191"/>
        <v>146.25</v>
      </c>
      <c r="Z651" s="6">
        <f t="shared" si="192"/>
        <v>99</v>
      </c>
      <c r="AA651" s="6">
        <f t="shared" si="193"/>
        <v>25.514403292181068</v>
      </c>
      <c r="AB651" s="6">
        <f t="shared" si="194"/>
        <v>13.478260869565217</v>
      </c>
      <c r="AC651" s="6">
        <f t="shared" si="195"/>
        <v>10.74443591711435</v>
      </c>
      <c r="AD651" s="6">
        <f t="shared" si="196"/>
        <v>0</v>
      </c>
      <c r="AE651" s="6">
        <f t="shared" si="197"/>
        <v>0.34503615127919918</v>
      </c>
    </row>
    <row r="652" spans="1:31" x14ac:dyDescent="0.15">
      <c r="A652" s="38">
        <v>36908</v>
      </c>
      <c r="B652" s="8">
        <f t="shared" si="198"/>
        <v>2001</v>
      </c>
      <c r="C652" s="8">
        <f t="shared" si="199"/>
        <v>1</v>
      </c>
      <c r="D652" s="8">
        <f t="shared" si="200"/>
        <v>17</v>
      </c>
      <c r="E652" s="8" t="s">
        <v>31</v>
      </c>
      <c r="F652" s="8">
        <v>2</v>
      </c>
      <c r="G652">
        <v>5</v>
      </c>
      <c r="H652" s="2" t="s">
        <v>2</v>
      </c>
      <c r="I652" s="3">
        <v>5.59</v>
      </c>
      <c r="J652" s="3">
        <v>24.2</v>
      </c>
      <c r="K652" s="3">
        <v>7.3</v>
      </c>
      <c r="M652" s="3">
        <v>0.54</v>
      </c>
      <c r="N652" s="3">
        <v>0.4</v>
      </c>
      <c r="O652" s="3">
        <v>6.44</v>
      </c>
      <c r="P652" s="3">
        <v>1.82</v>
      </c>
      <c r="Q652" s="3">
        <v>0.24</v>
      </c>
      <c r="R652" s="3">
        <v>1.1200000000000001</v>
      </c>
      <c r="S652" s="3">
        <v>0.14000000000000001</v>
      </c>
      <c r="T652" s="3">
        <v>0</v>
      </c>
      <c r="U652" s="6">
        <f t="shared" si="188"/>
        <v>0.7407407407407407</v>
      </c>
      <c r="W652" s="6">
        <f t="shared" si="189"/>
        <v>15.232722143864597</v>
      </c>
      <c r="X652" s="6">
        <f t="shared" si="190"/>
        <v>6.4516129032258061</v>
      </c>
      <c r="Y652" s="6">
        <f t="shared" si="191"/>
        <v>134.16666666666669</v>
      </c>
      <c r="Z652" s="6">
        <f t="shared" si="192"/>
        <v>91</v>
      </c>
      <c r="AA652" s="6">
        <f t="shared" si="193"/>
        <v>19.753086419753085</v>
      </c>
      <c r="AB652" s="6">
        <f t="shared" si="194"/>
        <v>48.695652173913047</v>
      </c>
      <c r="AC652" s="6">
        <f t="shared" si="195"/>
        <v>3.5814786390381173</v>
      </c>
      <c r="AD652" s="6">
        <f t="shared" si="196"/>
        <v>0</v>
      </c>
      <c r="AE652" s="6">
        <f t="shared" si="197"/>
        <v>0.42353643966547189</v>
      </c>
    </row>
    <row r="653" spans="1:31" x14ac:dyDescent="0.15">
      <c r="A653" s="38">
        <v>36908</v>
      </c>
      <c r="B653" s="8">
        <f t="shared" si="198"/>
        <v>2001</v>
      </c>
      <c r="C653" s="8">
        <f t="shared" si="199"/>
        <v>1</v>
      </c>
      <c r="D653" s="8">
        <f t="shared" si="200"/>
        <v>17</v>
      </c>
      <c r="E653" s="8" t="s">
        <v>32</v>
      </c>
      <c r="F653" s="8">
        <v>3</v>
      </c>
      <c r="G653">
        <v>11</v>
      </c>
      <c r="H653" s="2" t="s">
        <v>2</v>
      </c>
      <c r="I653" s="3">
        <v>5.56</v>
      </c>
      <c r="J653" s="3">
        <v>17.5</v>
      </c>
      <c r="K653" s="3">
        <v>6.7</v>
      </c>
      <c r="M653" s="3">
        <v>0.38</v>
      </c>
      <c r="N653" s="3">
        <v>0.35</v>
      </c>
      <c r="O653" s="3">
        <v>4.47</v>
      </c>
      <c r="P653" s="3">
        <v>1.38</v>
      </c>
      <c r="Q653" s="3">
        <v>0.12</v>
      </c>
      <c r="R653" s="3">
        <v>0.4</v>
      </c>
      <c r="S653" s="3">
        <v>0.17</v>
      </c>
      <c r="T653" s="3">
        <v>0</v>
      </c>
      <c r="U653" s="6">
        <f t="shared" si="188"/>
        <v>0.92105263157894735</v>
      </c>
      <c r="W653" s="6">
        <f t="shared" si="189"/>
        <v>10.719322990126939</v>
      </c>
      <c r="X653" s="6">
        <f t="shared" si="190"/>
        <v>5.6451612903225801</v>
      </c>
      <c r="Y653" s="6">
        <f t="shared" si="191"/>
        <v>93.125</v>
      </c>
      <c r="Z653" s="6">
        <f t="shared" si="192"/>
        <v>68.999999999999986</v>
      </c>
      <c r="AA653" s="6">
        <f t="shared" si="193"/>
        <v>9.8765432098765427</v>
      </c>
      <c r="AB653" s="6">
        <f t="shared" si="194"/>
        <v>17.391304347826086</v>
      </c>
      <c r="AC653" s="6">
        <f t="shared" si="195"/>
        <v>4.3489383474034282</v>
      </c>
      <c r="AD653" s="6">
        <f t="shared" si="196"/>
        <v>0</v>
      </c>
      <c r="AE653" s="6">
        <f t="shared" si="197"/>
        <v>0.52663412563667233</v>
      </c>
    </row>
    <row r="654" spans="1:31" x14ac:dyDescent="0.15">
      <c r="A654" s="38">
        <v>36908</v>
      </c>
      <c r="B654" s="8">
        <f t="shared" si="198"/>
        <v>2001</v>
      </c>
      <c r="C654" s="8">
        <f t="shared" si="199"/>
        <v>1</v>
      </c>
      <c r="D654" s="8">
        <f t="shared" si="200"/>
        <v>17</v>
      </c>
      <c r="E654" s="8" t="s">
        <v>32</v>
      </c>
      <c r="F654" s="8">
        <v>1</v>
      </c>
      <c r="G654">
        <v>4</v>
      </c>
      <c r="H654" s="2" t="s">
        <v>1</v>
      </c>
      <c r="I654" s="3">
        <v>5.28</v>
      </c>
      <c r="J654" s="3">
        <v>30.2</v>
      </c>
      <c r="K654" s="3">
        <v>10.6</v>
      </c>
      <c r="M654" s="3">
        <v>0.56000000000000005</v>
      </c>
      <c r="N654" s="3">
        <v>0.57999999999999996</v>
      </c>
      <c r="O654" s="3">
        <v>8.41</v>
      </c>
      <c r="P654" s="3">
        <v>2.82</v>
      </c>
      <c r="Q654" s="3">
        <v>0.41</v>
      </c>
      <c r="R654" s="3">
        <v>0.28000000000000003</v>
      </c>
      <c r="S654" s="3">
        <v>0.17</v>
      </c>
      <c r="T654" s="3">
        <v>0</v>
      </c>
      <c r="U654" s="6">
        <f t="shared" si="188"/>
        <v>1.0357142857142856</v>
      </c>
      <c r="W654" s="6">
        <f t="shared" si="189"/>
        <v>15.796897038081806</v>
      </c>
      <c r="X654" s="6">
        <f t="shared" si="190"/>
        <v>9.3548387096774182</v>
      </c>
      <c r="Y654" s="6">
        <f t="shared" si="191"/>
        <v>175.20833333333331</v>
      </c>
      <c r="Z654" s="6">
        <f t="shared" si="192"/>
        <v>141</v>
      </c>
      <c r="AA654" s="6">
        <f t="shared" si="193"/>
        <v>33.744855967078188</v>
      </c>
      <c r="AB654" s="6">
        <f t="shared" si="194"/>
        <v>12.173913043478262</v>
      </c>
      <c r="AC654" s="6">
        <f t="shared" si="195"/>
        <v>4.3489383474034282</v>
      </c>
      <c r="AD654" s="6">
        <f t="shared" si="196"/>
        <v>0</v>
      </c>
      <c r="AE654" s="6">
        <f t="shared" si="197"/>
        <v>0.59219470046082945</v>
      </c>
    </row>
    <row r="655" spans="1:31" x14ac:dyDescent="0.15">
      <c r="A655" s="38">
        <v>36908</v>
      </c>
      <c r="B655" s="8">
        <f t="shared" si="198"/>
        <v>2001</v>
      </c>
      <c r="C655" s="8">
        <f t="shared" si="199"/>
        <v>1</v>
      </c>
      <c r="D655" s="8">
        <f t="shared" si="200"/>
        <v>17</v>
      </c>
      <c r="E655" s="8" t="s">
        <v>32</v>
      </c>
      <c r="F655" s="8">
        <v>3</v>
      </c>
      <c r="G655">
        <v>11</v>
      </c>
      <c r="H655" s="2" t="s">
        <v>0</v>
      </c>
      <c r="I655" s="3">
        <v>4.91</v>
      </c>
      <c r="J655" s="3">
        <v>28.7</v>
      </c>
      <c r="K655" s="3">
        <v>9.5</v>
      </c>
      <c r="M655" s="3">
        <v>0.51</v>
      </c>
      <c r="N655" s="3">
        <v>0.53</v>
      </c>
      <c r="O655" s="3">
        <v>8.66</v>
      </c>
      <c r="P655" s="3">
        <v>1.22</v>
      </c>
      <c r="Q655" s="3">
        <v>0.17</v>
      </c>
      <c r="R655" s="3">
        <v>0.34</v>
      </c>
      <c r="S655" s="3">
        <v>0.35</v>
      </c>
      <c r="T655" s="3">
        <v>0</v>
      </c>
      <c r="U655" s="6">
        <f t="shared" si="188"/>
        <v>1.0392156862745099</v>
      </c>
      <c r="W655" s="6">
        <f t="shared" si="189"/>
        <v>14.386459802538786</v>
      </c>
      <c r="X655" s="6">
        <f t="shared" si="190"/>
        <v>8.5483870967741939</v>
      </c>
      <c r="Y655" s="6">
        <f t="shared" si="191"/>
        <v>180.41666666666666</v>
      </c>
      <c r="Z655" s="6">
        <f t="shared" si="192"/>
        <v>61</v>
      </c>
      <c r="AA655" s="6">
        <f t="shared" si="193"/>
        <v>13.991769547325102</v>
      </c>
      <c r="AB655" s="6">
        <f t="shared" si="194"/>
        <v>14.782608695652176</v>
      </c>
      <c r="AC655" s="6">
        <f t="shared" si="195"/>
        <v>8.9536965975952914</v>
      </c>
      <c r="AD655" s="6">
        <f t="shared" si="196"/>
        <v>0</v>
      </c>
      <c r="AE655" s="6">
        <f t="shared" si="197"/>
        <v>0.59419671094244153</v>
      </c>
    </row>
    <row r="656" spans="1:31" x14ac:dyDescent="0.15">
      <c r="A656" s="38">
        <v>36908</v>
      </c>
      <c r="B656" s="8">
        <f t="shared" si="198"/>
        <v>2001</v>
      </c>
      <c r="C656" s="8">
        <f t="shared" si="199"/>
        <v>1</v>
      </c>
      <c r="D656" s="8">
        <f t="shared" si="200"/>
        <v>17</v>
      </c>
      <c r="E656" s="8" t="s">
        <v>31</v>
      </c>
      <c r="F656" s="8">
        <v>3</v>
      </c>
      <c r="G656">
        <v>12</v>
      </c>
      <c r="H656" s="2" t="s">
        <v>0</v>
      </c>
      <c r="I656" s="3">
        <v>5.4</v>
      </c>
      <c r="J656" s="3">
        <v>23.3</v>
      </c>
      <c r="K656" s="3">
        <v>10.199999999999999</v>
      </c>
      <c r="M656" s="3">
        <v>0.32</v>
      </c>
      <c r="N656" s="3">
        <v>0.44</v>
      </c>
      <c r="O656" s="3">
        <v>6.58</v>
      </c>
      <c r="P656" s="3">
        <v>1.58</v>
      </c>
      <c r="Q656" s="3">
        <v>0.25</v>
      </c>
      <c r="R656" s="3">
        <v>0.43</v>
      </c>
      <c r="S656" s="3">
        <v>0.28000000000000003</v>
      </c>
      <c r="T656" s="3">
        <v>0</v>
      </c>
      <c r="U656" s="6">
        <f t="shared" si="188"/>
        <v>1.375</v>
      </c>
      <c r="W656" s="6">
        <f t="shared" si="189"/>
        <v>9.0267983074753175</v>
      </c>
      <c r="X656" s="6">
        <f t="shared" si="190"/>
        <v>7.0967741935483879</v>
      </c>
      <c r="Y656" s="6">
        <f t="shared" si="191"/>
        <v>137.08333333333334</v>
      </c>
      <c r="Z656" s="6">
        <f t="shared" si="192"/>
        <v>79</v>
      </c>
      <c r="AA656" s="6">
        <f t="shared" si="193"/>
        <v>20.5761316872428</v>
      </c>
      <c r="AB656" s="6">
        <f t="shared" si="194"/>
        <v>18.695652173913043</v>
      </c>
      <c r="AC656" s="6">
        <f t="shared" si="195"/>
        <v>7.1629572780762345</v>
      </c>
      <c r="AD656" s="6">
        <f t="shared" si="196"/>
        <v>0</v>
      </c>
      <c r="AE656" s="6">
        <f t="shared" si="197"/>
        <v>0.78618951612903232</v>
      </c>
    </row>
    <row r="657" spans="1:31" x14ac:dyDescent="0.15">
      <c r="A657" s="38">
        <v>36908</v>
      </c>
      <c r="B657" s="8">
        <f t="shared" si="198"/>
        <v>2001</v>
      </c>
      <c r="C657" s="8">
        <f t="shared" si="199"/>
        <v>1</v>
      </c>
      <c r="D657" s="8">
        <f t="shared" si="200"/>
        <v>17</v>
      </c>
      <c r="E657" s="8" t="s">
        <v>31</v>
      </c>
      <c r="F657" s="8">
        <v>1</v>
      </c>
      <c r="G657">
        <v>3</v>
      </c>
      <c r="H657" s="2" t="s">
        <v>0</v>
      </c>
      <c r="I657" s="3">
        <v>5.6</v>
      </c>
      <c r="J657" s="3">
        <v>25.4</v>
      </c>
      <c r="K657" s="3">
        <v>22</v>
      </c>
      <c r="M657" s="3">
        <v>0.55000000000000004</v>
      </c>
      <c r="N657" s="3">
        <v>0.8</v>
      </c>
      <c r="O657" s="3">
        <v>4.67</v>
      </c>
      <c r="P657" s="3">
        <v>1.39</v>
      </c>
      <c r="Q657" s="3">
        <v>0.24</v>
      </c>
      <c r="R657" s="3">
        <v>1.25</v>
      </c>
      <c r="S657" s="3">
        <v>1.18</v>
      </c>
      <c r="T657" s="3">
        <v>0.15</v>
      </c>
      <c r="U657" s="6">
        <f t="shared" si="188"/>
        <v>1.4545454545454546</v>
      </c>
      <c r="W657" s="6">
        <f t="shared" si="189"/>
        <v>15.514809590973202</v>
      </c>
      <c r="X657" s="6">
        <f t="shared" si="190"/>
        <v>12.903225806451612</v>
      </c>
      <c r="Y657" s="6">
        <f t="shared" si="191"/>
        <v>97.291666666666671</v>
      </c>
      <c r="Z657" s="6">
        <f t="shared" si="192"/>
        <v>69.499999999999986</v>
      </c>
      <c r="AA657" s="6">
        <f t="shared" si="193"/>
        <v>19.753086419753085</v>
      </c>
      <c r="AB657" s="6">
        <f t="shared" si="194"/>
        <v>54.347826086956523</v>
      </c>
      <c r="AC657" s="6">
        <f t="shared" si="195"/>
        <v>30.186748529035555</v>
      </c>
      <c r="AD657" s="6">
        <f t="shared" si="196"/>
        <v>8.3333333333333339</v>
      </c>
      <c r="AE657" s="6">
        <f t="shared" si="197"/>
        <v>0.8316715542521993</v>
      </c>
    </row>
    <row r="658" spans="1:31" x14ac:dyDescent="0.15">
      <c r="A658" s="38">
        <v>36908</v>
      </c>
      <c r="B658" s="8">
        <f t="shared" si="198"/>
        <v>2001</v>
      </c>
      <c r="C658" s="8">
        <f t="shared" si="199"/>
        <v>1</v>
      </c>
      <c r="D658" s="8">
        <f t="shared" si="200"/>
        <v>17</v>
      </c>
      <c r="E658" s="8" t="s">
        <v>31</v>
      </c>
      <c r="F658" s="8">
        <v>2</v>
      </c>
      <c r="G658">
        <v>5</v>
      </c>
      <c r="H658" s="2" t="s">
        <v>1</v>
      </c>
      <c r="I658" s="3">
        <v>5.0999999999999996</v>
      </c>
      <c r="J658" s="3">
        <v>22.8</v>
      </c>
      <c r="K658" s="3">
        <v>8.3000000000000007</v>
      </c>
      <c r="M658" s="3">
        <v>0.36</v>
      </c>
      <c r="N658" s="3">
        <v>0.97</v>
      </c>
      <c r="O658" s="3">
        <v>5.99</v>
      </c>
      <c r="P658" s="3">
        <v>1.08</v>
      </c>
      <c r="Q658" s="3">
        <v>0.18</v>
      </c>
      <c r="R658" s="3">
        <v>0.55000000000000004</v>
      </c>
      <c r="S658" s="3">
        <v>0.28999999999999998</v>
      </c>
      <c r="T658" s="3">
        <v>0</v>
      </c>
      <c r="U658" s="6">
        <f t="shared" si="188"/>
        <v>2.6944444444444446</v>
      </c>
      <c r="W658" s="6">
        <f t="shared" si="189"/>
        <v>10.15514809590973</v>
      </c>
      <c r="X658" s="6">
        <f t="shared" si="190"/>
        <v>15.64516129032258</v>
      </c>
      <c r="Y658" s="6">
        <f t="shared" si="191"/>
        <v>124.79166666666667</v>
      </c>
      <c r="Z658" s="6">
        <f t="shared" si="192"/>
        <v>54.000000000000007</v>
      </c>
      <c r="AA658" s="6">
        <f t="shared" si="193"/>
        <v>14.814814814814813</v>
      </c>
      <c r="AB658" s="6">
        <f t="shared" si="194"/>
        <v>23.913043478260871</v>
      </c>
      <c r="AC658" s="6">
        <f t="shared" si="195"/>
        <v>7.4187771808646703</v>
      </c>
      <c r="AD658" s="6">
        <f t="shared" si="196"/>
        <v>0</v>
      </c>
      <c r="AE658" s="6">
        <f t="shared" si="197"/>
        <v>1.5406137992831543</v>
      </c>
    </row>
    <row r="659" spans="1:31" x14ac:dyDescent="0.15">
      <c r="A659" s="38">
        <v>36908</v>
      </c>
      <c r="B659" s="8">
        <f t="shared" si="198"/>
        <v>2001</v>
      </c>
      <c r="C659" s="8">
        <f t="shared" si="199"/>
        <v>1</v>
      </c>
      <c r="D659" s="8">
        <f t="shared" si="200"/>
        <v>17</v>
      </c>
      <c r="E659" s="8" t="s">
        <v>29</v>
      </c>
      <c r="F659" s="8">
        <v>1</v>
      </c>
      <c r="G659">
        <v>1</v>
      </c>
      <c r="H659" s="2" t="s">
        <v>1</v>
      </c>
      <c r="I659" s="3">
        <v>4.54</v>
      </c>
      <c r="J659" s="3">
        <v>263</v>
      </c>
      <c r="K659" s="3">
        <v>35.9</v>
      </c>
    </row>
    <row r="660" spans="1:31" x14ac:dyDescent="0.15">
      <c r="A660" s="38">
        <v>36908</v>
      </c>
      <c r="B660" s="8">
        <f t="shared" si="198"/>
        <v>2001</v>
      </c>
      <c r="C660" s="8">
        <f t="shared" si="199"/>
        <v>1</v>
      </c>
      <c r="D660" s="8">
        <f t="shared" si="200"/>
        <v>17</v>
      </c>
      <c r="E660" s="8" t="s">
        <v>32</v>
      </c>
      <c r="F660" s="8">
        <v>1</v>
      </c>
      <c r="G660">
        <v>4</v>
      </c>
      <c r="H660" s="2" t="s">
        <v>2</v>
      </c>
      <c r="I660" s="3">
        <v>5.48</v>
      </c>
      <c r="J660" s="3">
        <v>35</v>
      </c>
      <c r="K660" s="3">
        <v>8.5</v>
      </c>
    </row>
    <row r="661" spans="1:31" x14ac:dyDescent="0.15">
      <c r="A661" s="38">
        <v>36908</v>
      </c>
      <c r="B661" s="8">
        <f t="shared" si="198"/>
        <v>2001</v>
      </c>
      <c r="C661" s="8">
        <f t="shared" si="199"/>
        <v>1</v>
      </c>
      <c r="D661" s="8">
        <f t="shared" si="200"/>
        <v>17</v>
      </c>
      <c r="E661" s="8" t="s">
        <v>30</v>
      </c>
      <c r="F661" s="8">
        <v>2</v>
      </c>
      <c r="G661">
        <v>7</v>
      </c>
      <c r="H661" s="2" t="s">
        <v>0</v>
      </c>
      <c r="I661" s="3">
        <v>4.97</v>
      </c>
      <c r="J661" s="3">
        <v>72.400000000000006</v>
      </c>
      <c r="K661" s="3">
        <v>16.399999999999999</v>
      </c>
    </row>
    <row r="662" spans="1:31" x14ac:dyDescent="0.15">
      <c r="A662" s="38">
        <v>36943</v>
      </c>
      <c r="B662" s="8">
        <f t="shared" si="198"/>
        <v>2001</v>
      </c>
      <c r="C662" s="8">
        <f t="shared" si="199"/>
        <v>2</v>
      </c>
      <c r="D662" s="8">
        <f t="shared" si="200"/>
        <v>21</v>
      </c>
      <c r="E662" s="8" t="s">
        <v>32</v>
      </c>
      <c r="F662" s="8">
        <v>3</v>
      </c>
      <c r="G662">
        <v>11</v>
      </c>
      <c r="H662" s="2" t="s">
        <v>1</v>
      </c>
      <c r="I662" s="3">
        <v>5.34</v>
      </c>
      <c r="J662" s="3">
        <v>31.1</v>
      </c>
      <c r="K662" s="3">
        <v>5.5</v>
      </c>
      <c r="M662" s="3">
        <v>0.49</v>
      </c>
      <c r="N662" s="3">
        <v>0.18</v>
      </c>
      <c r="O662" s="3">
        <v>12.18</v>
      </c>
      <c r="P662" s="3">
        <v>2</v>
      </c>
      <c r="Q662" s="3">
        <v>1.05</v>
      </c>
      <c r="R662" s="3">
        <v>0.48</v>
      </c>
      <c r="S662" s="3">
        <v>0.39</v>
      </c>
      <c r="T662" s="3">
        <v>0</v>
      </c>
      <c r="U662" s="6">
        <f t="shared" ref="U662:U679" si="201">(N662/M662)</f>
        <v>0.36734693877551022</v>
      </c>
      <c r="W662" s="6">
        <f t="shared" ref="W662:W679" si="202">(M662/35.45)*1000</f>
        <v>13.822284908321578</v>
      </c>
      <c r="X662" s="6">
        <f t="shared" ref="X662:X679" si="203">(N662/62)*1000</f>
        <v>2.9032258064516125</v>
      </c>
      <c r="Y662" s="6">
        <f t="shared" ref="Y662:Y679" si="204">(O662/96)*1000*2</f>
        <v>253.74999999999997</v>
      </c>
      <c r="Z662" s="6">
        <f t="shared" ref="Z662:Z679" si="205">(P662/40)*1000*2</f>
        <v>100</v>
      </c>
      <c r="AA662" s="6">
        <f t="shared" ref="AA662:AA679" si="206">(Q662/24.3)*1000*2</f>
        <v>86.419753086419746</v>
      </c>
      <c r="AB662" s="6">
        <f t="shared" ref="AB662:AB679" si="207">(R662/23)*1000</f>
        <v>20.869565217391301</v>
      </c>
      <c r="AC662" s="6">
        <f t="shared" ref="AC662:AC679" si="208">(S662/39.09)*1000</f>
        <v>9.9769762087490417</v>
      </c>
      <c r="AD662" s="6">
        <f t="shared" ref="AD662:AD679" si="209">(T662/18)*1000</f>
        <v>0</v>
      </c>
      <c r="AE662" s="6">
        <f t="shared" ref="AE662:AE679" si="210">(X662/W662)</f>
        <v>0.21003949967083607</v>
      </c>
    </row>
    <row r="663" spans="1:31" x14ac:dyDescent="0.15">
      <c r="A663" s="38">
        <v>36943</v>
      </c>
      <c r="B663" s="8">
        <f t="shared" si="198"/>
        <v>2001</v>
      </c>
      <c r="C663" s="8">
        <f t="shared" si="199"/>
        <v>2</v>
      </c>
      <c r="D663" s="8">
        <f t="shared" si="200"/>
        <v>21</v>
      </c>
      <c r="E663" s="8" t="s">
        <v>32</v>
      </c>
      <c r="F663" s="8">
        <v>2</v>
      </c>
      <c r="G663">
        <v>8</v>
      </c>
      <c r="H663" s="2" t="s">
        <v>2</v>
      </c>
      <c r="I663" s="3">
        <v>4.91</v>
      </c>
      <c r="J663" s="3">
        <v>26.4</v>
      </c>
      <c r="K663" s="3">
        <v>8</v>
      </c>
      <c r="M663" s="3">
        <v>0.43</v>
      </c>
      <c r="N663" s="3">
        <v>0.22</v>
      </c>
      <c r="O663" s="3">
        <v>8.7200000000000006</v>
      </c>
      <c r="P663" s="3">
        <v>2.16</v>
      </c>
      <c r="Q663" s="3">
        <v>0.28999999999999998</v>
      </c>
      <c r="R663" s="3">
        <v>0.41</v>
      </c>
      <c r="S663" s="3">
        <v>0.12</v>
      </c>
      <c r="T663" s="3">
        <v>0</v>
      </c>
      <c r="U663" s="6">
        <f t="shared" si="201"/>
        <v>0.51162790697674421</v>
      </c>
      <c r="W663" s="6">
        <f t="shared" si="202"/>
        <v>12.129760225669957</v>
      </c>
      <c r="X663" s="6">
        <f t="shared" si="203"/>
        <v>3.5483870967741939</v>
      </c>
      <c r="Y663" s="6">
        <f t="shared" si="204"/>
        <v>181.66666666666666</v>
      </c>
      <c r="Z663" s="6">
        <f t="shared" si="205"/>
        <v>108.00000000000001</v>
      </c>
      <c r="AA663" s="6">
        <f t="shared" si="206"/>
        <v>23.868312757201643</v>
      </c>
      <c r="AB663" s="6">
        <f t="shared" si="207"/>
        <v>17.826086956521738</v>
      </c>
      <c r="AC663" s="6">
        <f t="shared" si="208"/>
        <v>3.069838833461243</v>
      </c>
      <c r="AD663" s="6">
        <f t="shared" si="209"/>
        <v>0</v>
      </c>
      <c r="AE663" s="6">
        <f t="shared" si="210"/>
        <v>0.2925356339084772</v>
      </c>
    </row>
    <row r="664" spans="1:31" x14ac:dyDescent="0.15">
      <c r="A664" s="38">
        <v>36943</v>
      </c>
      <c r="B664" s="8">
        <f t="shared" si="198"/>
        <v>2001</v>
      </c>
      <c r="C664" s="8">
        <f t="shared" si="199"/>
        <v>2</v>
      </c>
      <c r="D664" s="8">
        <f t="shared" si="200"/>
        <v>21</v>
      </c>
      <c r="E664" s="8" t="s">
        <v>32</v>
      </c>
      <c r="F664" s="8">
        <v>4</v>
      </c>
      <c r="G664">
        <v>16</v>
      </c>
      <c r="H664" s="2" t="s">
        <v>2</v>
      </c>
      <c r="I664" s="3">
        <v>4.78</v>
      </c>
      <c r="J664" s="3">
        <v>26</v>
      </c>
      <c r="K664" s="3">
        <v>5.9</v>
      </c>
      <c r="M664" s="3">
        <v>0.42</v>
      </c>
      <c r="N664" s="3">
        <v>0.22</v>
      </c>
      <c r="O664" s="3">
        <v>7</v>
      </c>
      <c r="P664" s="3">
        <v>1.96</v>
      </c>
      <c r="Q664" s="3">
        <v>0.4</v>
      </c>
      <c r="R664" s="3">
        <v>0.24</v>
      </c>
      <c r="S664" s="3">
        <v>0.3</v>
      </c>
      <c r="T664" s="3">
        <v>0</v>
      </c>
      <c r="U664" s="6">
        <f t="shared" si="201"/>
        <v>0.52380952380952384</v>
      </c>
      <c r="W664" s="6">
        <f t="shared" si="202"/>
        <v>11.847672778561353</v>
      </c>
      <c r="X664" s="6">
        <f t="shared" si="203"/>
        <v>3.5483870967741939</v>
      </c>
      <c r="Y664" s="6">
        <f t="shared" si="204"/>
        <v>145.83333333333334</v>
      </c>
      <c r="Z664" s="6">
        <f t="shared" si="205"/>
        <v>98</v>
      </c>
      <c r="AA664" s="6">
        <f t="shared" si="206"/>
        <v>32.921810699588477</v>
      </c>
      <c r="AB664" s="6">
        <f t="shared" si="207"/>
        <v>10.434782608695651</v>
      </c>
      <c r="AC664" s="6">
        <f t="shared" si="208"/>
        <v>7.674597083653107</v>
      </c>
      <c r="AD664" s="6">
        <f t="shared" si="209"/>
        <v>0</v>
      </c>
      <c r="AE664" s="6">
        <f t="shared" si="210"/>
        <v>0.29950076804915521</v>
      </c>
    </row>
    <row r="665" spans="1:31" x14ac:dyDescent="0.15">
      <c r="A665" s="38">
        <v>36943</v>
      </c>
      <c r="B665" s="8">
        <f t="shared" si="198"/>
        <v>2001</v>
      </c>
      <c r="C665" s="8">
        <f t="shared" si="199"/>
        <v>2</v>
      </c>
      <c r="D665" s="8">
        <f t="shared" si="200"/>
        <v>21</v>
      </c>
      <c r="E665" s="8" t="s">
        <v>32</v>
      </c>
      <c r="F665" s="8">
        <v>2</v>
      </c>
      <c r="G665">
        <v>8</v>
      </c>
      <c r="H665" s="2" t="s">
        <v>0</v>
      </c>
      <c r="I665" s="3">
        <v>4.6500000000000004</v>
      </c>
      <c r="J665" s="3">
        <v>31.2</v>
      </c>
      <c r="K665" s="3">
        <v>13.7</v>
      </c>
      <c r="M665" s="3">
        <v>0.5</v>
      </c>
      <c r="N665" s="3">
        <v>0.27</v>
      </c>
      <c r="O665" s="3">
        <v>9.58</v>
      </c>
      <c r="P665" s="3">
        <v>0.79</v>
      </c>
      <c r="Q665" s="3">
        <v>0.27</v>
      </c>
      <c r="R665" s="3">
        <v>0.43</v>
      </c>
      <c r="S665" s="3">
        <v>0.2</v>
      </c>
      <c r="T665" s="3">
        <v>0</v>
      </c>
      <c r="U665" s="6">
        <f t="shared" si="201"/>
        <v>0.54</v>
      </c>
      <c r="W665" s="6">
        <f t="shared" si="202"/>
        <v>14.104372355430183</v>
      </c>
      <c r="X665" s="6">
        <f t="shared" si="203"/>
        <v>4.3548387096774199</v>
      </c>
      <c r="Y665" s="6">
        <f t="shared" si="204"/>
        <v>199.58333333333334</v>
      </c>
      <c r="Z665" s="6">
        <f t="shared" si="205"/>
        <v>39.5</v>
      </c>
      <c r="AA665" s="6">
        <f t="shared" si="206"/>
        <v>22.222222222222221</v>
      </c>
      <c r="AB665" s="6">
        <f t="shared" si="207"/>
        <v>18.695652173913043</v>
      </c>
      <c r="AC665" s="6">
        <f t="shared" si="208"/>
        <v>5.1163980557687392</v>
      </c>
      <c r="AD665" s="6">
        <f t="shared" si="209"/>
        <v>0</v>
      </c>
      <c r="AE665" s="6">
        <f t="shared" si="210"/>
        <v>0.30875806451612908</v>
      </c>
    </row>
    <row r="666" spans="1:31" x14ac:dyDescent="0.15">
      <c r="A666" s="38">
        <v>36943</v>
      </c>
      <c r="B666" s="8">
        <f t="shared" si="198"/>
        <v>2001</v>
      </c>
      <c r="C666" s="8">
        <f t="shared" si="199"/>
        <v>2</v>
      </c>
      <c r="D666" s="8">
        <f t="shared" si="200"/>
        <v>21</v>
      </c>
      <c r="E666" s="8" t="s">
        <v>31</v>
      </c>
      <c r="F666" s="8">
        <v>2</v>
      </c>
      <c r="G666">
        <v>5</v>
      </c>
      <c r="H666" s="2" t="s">
        <v>2</v>
      </c>
      <c r="I666" s="3">
        <v>5.38</v>
      </c>
      <c r="J666" s="3">
        <v>20.100000000000001</v>
      </c>
      <c r="K666" s="3">
        <v>5.6</v>
      </c>
      <c r="M666" s="3">
        <v>0.41</v>
      </c>
      <c r="N666" s="3">
        <v>0.27</v>
      </c>
      <c r="O666" s="3">
        <v>6.09</v>
      </c>
      <c r="P666" s="3">
        <v>1.69</v>
      </c>
      <c r="Q666" s="3">
        <v>0.34</v>
      </c>
      <c r="R666" s="3">
        <v>0.76</v>
      </c>
      <c r="S666" s="3">
        <v>0.13</v>
      </c>
      <c r="T666" s="3">
        <v>0</v>
      </c>
      <c r="U666" s="6">
        <f t="shared" si="201"/>
        <v>0.65853658536585369</v>
      </c>
      <c r="W666" s="6">
        <f t="shared" si="202"/>
        <v>11.565585331452748</v>
      </c>
      <c r="X666" s="6">
        <f t="shared" si="203"/>
        <v>4.3548387096774199</v>
      </c>
      <c r="Y666" s="6">
        <f t="shared" si="204"/>
        <v>126.87499999999999</v>
      </c>
      <c r="Z666" s="6">
        <f t="shared" si="205"/>
        <v>84.499999999999986</v>
      </c>
      <c r="AA666" s="6">
        <f t="shared" si="206"/>
        <v>27.983539094650205</v>
      </c>
      <c r="AB666" s="6">
        <f t="shared" si="207"/>
        <v>33.043478260869563</v>
      </c>
      <c r="AC666" s="6">
        <f t="shared" si="208"/>
        <v>3.3256587362496801</v>
      </c>
      <c r="AD666" s="6">
        <f t="shared" si="209"/>
        <v>0</v>
      </c>
      <c r="AE666" s="6">
        <f t="shared" si="210"/>
        <v>0.37653422501966965</v>
      </c>
    </row>
    <row r="667" spans="1:31" x14ac:dyDescent="0.15">
      <c r="A667" s="38">
        <v>36943</v>
      </c>
      <c r="B667" s="8">
        <f t="shared" si="198"/>
        <v>2001</v>
      </c>
      <c r="C667" s="8">
        <f t="shared" si="199"/>
        <v>2</v>
      </c>
      <c r="D667" s="8">
        <f t="shared" si="200"/>
        <v>21</v>
      </c>
      <c r="E667" s="8" t="s">
        <v>32</v>
      </c>
      <c r="F667" s="8">
        <v>3</v>
      </c>
      <c r="G667">
        <v>11</v>
      </c>
      <c r="H667" s="2" t="s">
        <v>0</v>
      </c>
      <c r="I667" s="3">
        <v>4.91</v>
      </c>
      <c r="J667" s="3">
        <v>24.1</v>
      </c>
      <c r="K667" s="3">
        <v>8.1999999999999993</v>
      </c>
      <c r="M667" s="3">
        <v>0.46</v>
      </c>
      <c r="N667" s="3">
        <v>0.31</v>
      </c>
      <c r="O667" s="3">
        <v>8.4499999999999993</v>
      </c>
      <c r="P667" s="3">
        <v>1.1100000000000001</v>
      </c>
      <c r="Q667" s="3">
        <v>0.2</v>
      </c>
      <c r="R667" s="3">
        <v>0.28999999999999998</v>
      </c>
      <c r="S667" s="3">
        <v>0.37</v>
      </c>
      <c r="T667" s="3">
        <v>0</v>
      </c>
      <c r="U667" s="6">
        <f t="shared" si="201"/>
        <v>0.67391304347826086</v>
      </c>
      <c r="W667" s="6">
        <f t="shared" si="202"/>
        <v>12.976022566995768</v>
      </c>
      <c r="X667" s="6">
        <f t="shared" si="203"/>
        <v>5</v>
      </c>
      <c r="Y667" s="6">
        <f t="shared" si="204"/>
        <v>176.04166666666666</v>
      </c>
      <c r="Z667" s="6">
        <f t="shared" si="205"/>
        <v>55.500000000000007</v>
      </c>
      <c r="AA667" s="6">
        <f t="shared" si="206"/>
        <v>16.460905349794238</v>
      </c>
      <c r="AB667" s="6">
        <f t="shared" si="207"/>
        <v>12.608695652173912</v>
      </c>
      <c r="AC667" s="6">
        <f t="shared" si="208"/>
        <v>9.4653364031721647</v>
      </c>
      <c r="AD667" s="6">
        <f t="shared" si="209"/>
        <v>0</v>
      </c>
      <c r="AE667" s="6">
        <f t="shared" si="210"/>
        <v>0.38532608695652176</v>
      </c>
    </row>
    <row r="668" spans="1:31" x14ac:dyDescent="0.15">
      <c r="A668" s="38">
        <v>36943</v>
      </c>
      <c r="B668" s="8">
        <f t="shared" si="198"/>
        <v>2001</v>
      </c>
      <c r="C668" s="8">
        <f t="shared" si="199"/>
        <v>2</v>
      </c>
      <c r="D668" s="8">
        <f t="shared" si="200"/>
        <v>21</v>
      </c>
      <c r="E668" s="8" t="s">
        <v>32</v>
      </c>
      <c r="F668" s="8">
        <v>3</v>
      </c>
      <c r="G668">
        <v>11</v>
      </c>
      <c r="H668" s="2" t="s">
        <v>2</v>
      </c>
      <c r="I668" s="3">
        <v>5.25</v>
      </c>
      <c r="J668" s="3">
        <v>13.6</v>
      </c>
      <c r="K668" s="3">
        <v>5</v>
      </c>
      <c r="M668" s="3">
        <v>0.31</v>
      </c>
      <c r="N668" s="3">
        <v>0.22</v>
      </c>
      <c r="O668" s="3">
        <v>4.67</v>
      </c>
      <c r="P668" s="3">
        <v>1.32</v>
      </c>
      <c r="Q668" s="3">
        <v>0.22</v>
      </c>
      <c r="R668" s="3">
        <v>0.34</v>
      </c>
      <c r="S668" s="3">
        <v>0.18</v>
      </c>
      <c r="T668" s="3">
        <v>0</v>
      </c>
      <c r="U668" s="6">
        <f t="shared" si="201"/>
        <v>0.70967741935483875</v>
      </c>
      <c r="W668" s="6">
        <f t="shared" si="202"/>
        <v>8.7447108603667125</v>
      </c>
      <c r="X668" s="6">
        <f t="shared" si="203"/>
        <v>3.5483870967741939</v>
      </c>
      <c r="Y668" s="6">
        <f t="shared" si="204"/>
        <v>97.291666666666671</v>
      </c>
      <c r="Z668" s="6">
        <f t="shared" si="205"/>
        <v>66</v>
      </c>
      <c r="AA668" s="6">
        <f t="shared" si="206"/>
        <v>18.10699588477366</v>
      </c>
      <c r="AB668" s="6">
        <f t="shared" si="207"/>
        <v>14.782608695652176</v>
      </c>
      <c r="AC668" s="6">
        <f t="shared" si="208"/>
        <v>4.604758250191864</v>
      </c>
      <c r="AD668" s="6">
        <f t="shared" si="209"/>
        <v>0</v>
      </c>
      <c r="AE668" s="6">
        <f t="shared" si="210"/>
        <v>0.40577523413111355</v>
      </c>
    </row>
    <row r="669" spans="1:31" x14ac:dyDescent="0.15">
      <c r="A669" s="38">
        <v>36943</v>
      </c>
      <c r="B669" s="8">
        <f t="shared" si="198"/>
        <v>2001</v>
      </c>
      <c r="C669" s="8">
        <f t="shared" si="199"/>
        <v>2</v>
      </c>
      <c r="D669" s="8">
        <f t="shared" si="200"/>
        <v>21</v>
      </c>
      <c r="E669" s="8" t="s">
        <v>31</v>
      </c>
      <c r="F669" s="8">
        <v>1</v>
      </c>
      <c r="G669">
        <v>3</v>
      </c>
      <c r="H669" s="2" t="s">
        <v>0</v>
      </c>
      <c r="I669" s="3">
        <v>5.67</v>
      </c>
      <c r="J669" s="3">
        <v>21.3</v>
      </c>
      <c r="K669" s="3">
        <v>5.3</v>
      </c>
      <c r="M669" s="3">
        <v>0.47</v>
      </c>
      <c r="N669" s="3">
        <v>0.4</v>
      </c>
      <c r="O669" s="3">
        <v>5.36</v>
      </c>
      <c r="P669" s="3">
        <v>1.67</v>
      </c>
      <c r="Q669" s="3">
        <v>0.4</v>
      </c>
      <c r="R669" s="3">
        <v>0.61</v>
      </c>
      <c r="S669" s="3">
        <v>0.51</v>
      </c>
      <c r="T669" s="3">
        <v>0.06</v>
      </c>
      <c r="U669" s="6">
        <f t="shared" si="201"/>
        <v>0.85106382978723416</v>
      </c>
      <c r="W669" s="6">
        <f t="shared" si="202"/>
        <v>13.258110014104371</v>
      </c>
      <c r="X669" s="6">
        <f t="shared" si="203"/>
        <v>6.4516129032258061</v>
      </c>
      <c r="Y669" s="6">
        <f t="shared" si="204"/>
        <v>111.66666666666667</v>
      </c>
      <c r="Z669" s="6">
        <f t="shared" si="205"/>
        <v>83.499999999999986</v>
      </c>
      <c r="AA669" s="6">
        <f t="shared" si="206"/>
        <v>32.921810699588477</v>
      </c>
      <c r="AB669" s="6">
        <f t="shared" si="207"/>
        <v>26.521739130434785</v>
      </c>
      <c r="AC669" s="6">
        <f t="shared" si="208"/>
        <v>13.046815042210284</v>
      </c>
      <c r="AD669" s="6">
        <f t="shared" si="209"/>
        <v>3.333333333333333</v>
      </c>
      <c r="AE669" s="6">
        <f t="shared" si="210"/>
        <v>0.48661633493479756</v>
      </c>
    </row>
    <row r="670" spans="1:31" x14ac:dyDescent="0.15">
      <c r="A670" s="38">
        <v>36943</v>
      </c>
      <c r="B670" s="8">
        <f t="shared" si="198"/>
        <v>2001</v>
      </c>
      <c r="C670" s="8">
        <f t="shared" si="199"/>
        <v>2</v>
      </c>
      <c r="D670" s="8">
        <f t="shared" si="200"/>
        <v>21</v>
      </c>
      <c r="E670" s="8" t="s">
        <v>32</v>
      </c>
      <c r="F670" s="8">
        <v>4</v>
      </c>
      <c r="G670">
        <v>16</v>
      </c>
      <c r="H670" s="2" t="s">
        <v>1</v>
      </c>
      <c r="I670" s="3">
        <v>5.38</v>
      </c>
      <c r="J670" s="3">
        <v>24</v>
      </c>
      <c r="K670" s="3">
        <v>5.3</v>
      </c>
      <c r="M670" s="3">
        <v>0.72</v>
      </c>
      <c r="N670" s="3">
        <v>0.75</v>
      </c>
      <c r="O670" s="3">
        <v>8.0500000000000007</v>
      </c>
      <c r="P670" s="3">
        <v>1.82</v>
      </c>
      <c r="Q670" s="3">
        <v>0.52</v>
      </c>
      <c r="R670" s="3">
        <v>0.72</v>
      </c>
      <c r="S670" s="3">
        <v>0.7</v>
      </c>
      <c r="T670" s="3">
        <v>0</v>
      </c>
      <c r="U670" s="6">
        <f t="shared" si="201"/>
        <v>1.0416666666666667</v>
      </c>
      <c r="W670" s="6">
        <f t="shared" si="202"/>
        <v>20.310296191819461</v>
      </c>
      <c r="X670" s="6">
        <f t="shared" si="203"/>
        <v>12.096774193548386</v>
      </c>
      <c r="Y670" s="6">
        <f t="shared" si="204"/>
        <v>167.70833333333334</v>
      </c>
      <c r="Z670" s="6">
        <f t="shared" si="205"/>
        <v>91</v>
      </c>
      <c r="AA670" s="6">
        <f t="shared" si="206"/>
        <v>42.798353909465021</v>
      </c>
      <c r="AB670" s="6">
        <f t="shared" si="207"/>
        <v>31.304347826086953</v>
      </c>
      <c r="AC670" s="6">
        <f t="shared" si="208"/>
        <v>17.907393195190583</v>
      </c>
      <c r="AD670" s="6">
        <f t="shared" si="209"/>
        <v>0</v>
      </c>
      <c r="AE670" s="6">
        <f t="shared" si="210"/>
        <v>0.59559811827956999</v>
      </c>
    </row>
    <row r="671" spans="1:31" x14ac:dyDescent="0.15">
      <c r="A671" s="38">
        <v>36943</v>
      </c>
      <c r="B671" s="8">
        <f t="shared" si="198"/>
        <v>2001</v>
      </c>
      <c r="C671" s="8">
        <f t="shared" si="199"/>
        <v>2</v>
      </c>
      <c r="D671" s="8">
        <f t="shared" si="200"/>
        <v>21</v>
      </c>
      <c r="E671" s="8" t="s">
        <v>31</v>
      </c>
      <c r="F671" s="8">
        <v>1</v>
      </c>
      <c r="G671">
        <v>3</v>
      </c>
      <c r="H671" s="2" t="s">
        <v>1</v>
      </c>
      <c r="I671" s="3">
        <v>5.53</v>
      </c>
      <c r="J671" s="3">
        <v>24.9</v>
      </c>
      <c r="K671" s="3">
        <v>6.4</v>
      </c>
      <c r="M671" s="3">
        <v>0.37</v>
      </c>
      <c r="N671" s="3">
        <v>0.75</v>
      </c>
      <c r="O671" s="3">
        <v>7.93</v>
      </c>
      <c r="P671" s="3">
        <v>1.91</v>
      </c>
      <c r="Q671" s="3">
        <v>0.63</v>
      </c>
      <c r="R671" s="3">
        <v>0.77</v>
      </c>
      <c r="S671" s="3">
        <v>0.66</v>
      </c>
      <c r="T671" s="3">
        <v>0</v>
      </c>
      <c r="U671" s="6">
        <f t="shared" si="201"/>
        <v>2.0270270270270272</v>
      </c>
      <c r="W671" s="6">
        <f t="shared" si="202"/>
        <v>10.437235543018335</v>
      </c>
      <c r="X671" s="6">
        <f t="shared" si="203"/>
        <v>12.096774193548386</v>
      </c>
      <c r="Y671" s="6">
        <f t="shared" si="204"/>
        <v>165.20833333333331</v>
      </c>
      <c r="Z671" s="6">
        <f t="shared" si="205"/>
        <v>95.5</v>
      </c>
      <c r="AA671" s="6">
        <f t="shared" si="206"/>
        <v>51.851851851851848</v>
      </c>
      <c r="AB671" s="6">
        <f t="shared" si="207"/>
        <v>33.478260869565219</v>
      </c>
      <c r="AC671" s="6">
        <f t="shared" si="208"/>
        <v>16.884113584036839</v>
      </c>
      <c r="AD671" s="6">
        <f t="shared" si="209"/>
        <v>0</v>
      </c>
      <c r="AE671" s="6">
        <f t="shared" si="210"/>
        <v>1.1590017436791629</v>
      </c>
    </row>
    <row r="672" spans="1:31" x14ac:dyDescent="0.15">
      <c r="A672" s="38">
        <v>36943</v>
      </c>
      <c r="B672" s="8">
        <f t="shared" si="198"/>
        <v>2001</v>
      </c>
      <c r="C672" s="8">
        <f t="shared" si="199"/>
        <v>2</v>
      </c>
      <c r="D672" s="8">
        <f t="shared" si="200"/>
        <v>21</v>
      </c>
      <c r="E672" s="8" t="s">
        <v>32</v>
      </c>
      <c r="F672" s="8">
        <v>1</v>
      </c>
      <c r="G672">
        <v>4</v>
      </c>
      <c r="H672" s="2" t="s">
        <v>2</v>
      </c>
      <c r="I672" s="3">
        <v>5.56</v>
      </c>
      <c r="J672" s="3">
        <v>32</v>
      </c>
      <c r="K672" s="3">
        <v>4.0999999999999996</v>
      </c>
      <c r="M672" s="3">
        <v>0.5</v>
      </c>
      <c r="N672" s="3">
        <v>1.2</v>
      </c>
      <c r="O672" s="3">
        <v>10.53</v>
      </c>
      <c r="P672" s="3">
        <v>3.36</v>
      </c>
      <c r="Q672" s="3">
        <v>0.76</v>
      </c>
      <c r="R672" s="3">
        <v>0.3</v>
      </c>
      <c r="S672" s="3">
        <v>0.09</v>
      </c>
      <c r="T672" s="3">
        <v>0</v>
      </c>
      <c r="U672" s="6">
        <f t="shared" si="201"/>
        <v>2.4</v>
      </c>
      <c r="W672" s="6">
        <f t="shared" si="202"/>
        <v>14.104372355430183</v>
      </c>
      <c r="X672" s="6">
        <f t="shared" si="203"/>
        <v>19.35483870967742</v>
      </c>
      <c r="Y672" s="6">
        <f t="shared" si="204"/>
        <v>219.375</v>
      </c>
      <c r="Z672" s="6">
        <f t="shared" si="205"/>
        <v>167.99999999999997</v>
      </c>
      <c r="AA672" s="6">
        <f t="shared" si="206"/>
        <v>62.55144032921811</v>
      </c>
      <c r="AB672" s="6">
        <f t="shared" si="207"/>
        <v>13.043478260869565</v>
      </c>
      <c r="AC672" s="6">
        <f t="shared" si="208"/>
        <v>2.302379125095932</v>
      </c>
      <c r="AD672" s="6">
        <f t="shared" si="209"/>
        <v>0</v>
      </c>
      <c r="AE672" s="6">
        <f t="shared" si="210"/>
        <v>1.3722580645161291</v>
      </c>
    </row>
    <row r="673" spans="1:31" x14ac:dyDescent="0.15">
      <c r="A673" s="38">
        <v>36943</v>
      </c>
      <c r="B673" s="8">
        <f t="shared" si="198"/>
        <v>2001</v>
      </c>
      <c r="C673" s="8">
        <f t="shared" si="199"/>
        <v>2</v>
      </c>
      <c r="D673" s="8">
        <f t="shared" si="200"/>
        <v>21</v>
      </c>
      <c r="E673" s="8" t="s">
        <v>31</v>
      </c>
      <c r="F673" s="8">
        <v>2</v>
      </c>
      <c r="G673">
        <v>5</v>
      </c>
      <c r="H673" s="2" t="s">
        <v>1</v>
      </c>
      <c r="I673" s="3">
        <v>5.05</v>
      </c>
      <c r="J673" s="3">
        <v>20.6</v>
      </c>
      <c r="K673" s="3">
        <v>6.4</v>
      </c>
      <c r="M673" s="3">
        <v>0.26</v>
      </c>
      <c r="N673" s="3">
        <v>0.97</v>
      </c>
      <c r="O673" s="3">
        <v>5.88</v>
      </c>
      <c r="P673" s="3">
        <v>1.0900000000000001</v>
      </c>
      <c r="Q673" s="3">
        <v>0.22</v>
      </c>
      <c r="R673" s="3">
        <v>0.32</v>
      </c>
      <c r="S673" s="3">
        <v>0.26</v>
      </c>
      <c r="T673" s="3">
        <v>0</v>
      </c>
      <c r="U673" s="6">
        <f t="shared" si="201"/>
        <v>3.7307692307692304</v>
      </c>
      <c r="W673" s="6">
        <f t="shared" si="202"/>
        <v>7.3342736248236946</v>
      </c>
      <c r="X673" s="6">
        <f t="shared" si="203"/>
        <v>15.64516129032258</v>
      </c>
      <c r="Y673" s="6">
        <f t="shared" si="204"/>
        <v>122.5</v>
      </c>
      <c r="Z673" s="6">
        <f t="shared" si="205"/>
        <v>54.500000000000007</v>
      </c>
      <c r="AA673" s="6">
        <f t="shared" si="206"/>
        <v>18.10699588477366</v>
      </c>
      <c r="AB673" s="6">
        <f t="shared" si="207"/>
        <v>13.913043478260871</v>
      </c>
      <c r="AC673" s="6">
        <f t="shared" si="208"/>
        <v>6.6513174724993602</v>
      </c>
      <c r="AD673" s="6">
        <f t="shared" si="209"/>
        <v>0</v>
      </c>
      <c r="AE673" s="6">
        <f t="shared" si="210"/>
        <v>2.1331575682382136</v>
      </c>
    </row>
    <row r="674" spans="1:31" x14ac:dyDescent="0.15">
      <c r="A674" s="38">
        <v>36943</v>
      </c>
      <c r="B674" s="8">
        <f t="shared" si="198"/>
        <v>2001</v>
      </c>
      <c r="C674" s="8">
        <f t="shared" si="199"/>
        <v>2</v>
      </c>
      <c r="D674" s="8">
        <f t="shared" si="200"/>
        <v>21</v>
      </c>
      <c r="E674" s="8" t="s">
        <v>29</v>
      </c>
      <c r="F674" s="8">
        <v>1</v>
      </c>
      <c r="G674">
        <v>1</v>
      </c>
      <c r="H674" s="2" t="s">
        <v>0</v>
      </c>
      <c r="I674" s="3">
        <v>4.66</v>
      </c>
      <c r="J674" s="3">
        <v>205</v>
      </c>
      <c r="K674" s="3">
        <v>22.4</v>
      </c>
      <c r="M674" s="3">
        <v>3.09</v>
      </c>
      <c r="N674" s="3">
        <v>99.61</v>
      </c>
      <c r="O674" s="3">
        <v>6.03</v>
      </c>
      <c r="P674" s="3">
        <v>20.78</v>
      </c>
      <c r="Q674" s="3">
        <v>5.15</v>
      </c>
      <c r="R674" s="3">
        <v>1.02</v>
      </c>
      <c r="S674" s="3">
        <v>0.72</v>
      </c>
      <c r="T674" s="3">
        <v>0</v>
      </c>
      <c r="U674" s="6">
        <f t="shared" si="201"/>
        <v>32.236245954692556</v>
      </c>
      <c r="W674" s="6">
        <f t="shared" si="202"/>
        <v>87.165021156558524</v>
      </c>
      <c r="X674" s="6">
        <f t="shared" si="203"/>
        <v>1606.6129032258066</v>
      </c>
      <c r="Y674" s="6">
        <f t="shared" si="204"/>
        <v>125.62500000000001</v>
      </c>
      <c r="Z674" s="6">
        <f t="shared" si="205"/>
        <v>1039.0000000000002</v>
      </c>
      <c r="AA674" s="6">
        <f t="shared" si="206"/>
        <v>423.86831275720164</v>
      </c>
      <c r="AB674" s="6">
        <f t="shared" si="207"/>
        <v>44.347826086956523</v>
      </c>
      <c r="AC674" s="6">
        <f t="shared" si="208"/>
        <v>18.419033000767456</v>
      </c>
      <c r="AD674" s="6">
        <f t="shared" si="209"/>
        <v>0</v>
      </c>
      <c r="AE674" s="6">
        <f t="shared" si="210"/>
        <v>18.431853533771797</v>
      </c>
    </row>
    <row r="675" spans="1:31" x14ac:dyDescent="0.15">
      <c r="A675" s="38">
        <v>36943</v>
      </c>
      <c r="B675" s="8">
        <f t="shared" si="198"/>
        <v>2001</v>
      </c>
      <c r="C675" s="8">
        <f t="shared" si="199"/>
        <v>2</v>
      </c>
      <c r="D675" s="8">
        <f t="shared" si="200"/>
        <v>21</v>
      </c>
      <c r="E675" s="8" t="s">
        <v>30</v>
      </c>
      <c r="F675" s="8">
        <v>1</v>
      </c>
      <c r="G675">
        <v>2</v>
      </c>
      <c r="H675" s="2" t="s">
        <v>1</v>
      </c>
      <c r="I675" s="3">
        <v>4.91</v>
      </c>
      <c r="J675" s="3">
        <v>97.8</v>
      </c>
      <c r="K675" s="3">
        <v>9</v>
      </c>
      <c r="M675" s="3">
        <v>1.1299999999999999</v>
      </c>
      <c r="N675" s="3">
        <v>37.630000000000003</v>
      </c>
      <c r="O675" s="3">
        <v>8.76</v>
      </c>
      <c r="P675" s="3">
        <v>9.74</v>
      </c>
      <c r="Q675" s="3">
        <v>2.17</v>
      </c>
      <c r="R675" s="3">
        <v>1.71</v>
      </c>
      <c r="S675" s="3">
        <v>0.48</v>
      </c>
      <c r="T675" s="3">
        <v>0</v>
      </c>
      <c r="U675" s="6">
        <f t="shared" si="201"/>
        <v>33.300884955752217</v>
      </c>
      <c r="W675" s="6">
        <f t="shared" si="202"/>
        <v>31.875881523272213</v>
      </c>
      <c r="X675" s="6">
        <f t="shared" si="203"/>
        <v>606.93548387096769</v>
      </c>
      <c r="Y675" s="6">
        <f t="shared" si="204"/>
        <v>182.5</v>
      </c>
      <c r="Z675" s="6">
        <f t="shared" si="205"/>
        <v>487</v>
      </c>
      <c r="AA675" s="6">
        <f t="shared" si="206"/>
        <v>178.60082304526748</v>
      </c>
      <c r="AB675" s="6">
        <f t="shared" si="207"/>
        <v>74.347826086956516</v>
      </c>
      <c r="AC675" s="6">
        <f t="shared" si="208"/>
        <v>12.279355333844972</v>
      </c>
      <c r="AD675" s="6">
        <f t="shared" si="209"/>
        <v>0</v>
      </c>
      <c r="AE675" s="6">
        <f t="shared" si="210"/>
        <v>19.040586640022838</v>
      </c>
    </row>
    <row r="676" spans="1:31" x14ac:dyDescent="0.15">
      <c r="A676" s="38">
        <v>36943</v>
      </c>
      <c r="B676" s="8">
        <f t="shared" si="198"/>
        <v>2001</v>
      </c>
      <c r="C676" s="8">
        <f t="shared" si="199"/>
        <v>2</v>
      </c>
      <c r="D676" s="8">
        <f t="shared" si="200"/>
        <v>21</v>
      </c>
      <c r="E676" s="8" t="s">
        <v>30</v>
      </c>
      <c r="F676" s="8">
        <v>3</v>
      </c>
      <c r="G676">
        <v>9</v>
      </c>
      <c r="H676" s="2" t="s">
        <v>0</v>
      </c>
      <c r="I676" s="3">
        <v>4.3</v>
      </c>
      <c r="J676" s="3">
        <v>126.1</v>
      </c>
      <c r="K676" s="3">
        <v>48</v>
      </c>
      <c r="M676" s="3">
        <v>0.96</v>
      </c>
      <c r="N676" s="3">
        <v>45.6</v>
      </c>
      <c r="O676" s="3">
        <v>15.67</v>
      </c>
      <c r="P676" s="3">
        <v>1.79</v>
      </c>
      <c r="Q676" s="3">
        <v>0.33</v>
      </c>
      <c r="R676" s="3">
        <v>0.54</v>
      </c>
      <c r="S676" s="3">
        <v>3.07</v>
      </c>
      <c r="T676" s="3">
        <v>0</v>
      </c>
      <c r="U676" s="6">
        <f t="shared" si="201"/>
        <v>47.5</v>
      </c>
      <c r="W676" s="6">
        <f t="shared" si="202"/>
        <v>27.080394922425949</v>
      </c>
      <c r="X676" s="6">
        <f t="shared" si="203"/>
        <v>735.48387096774195</v>
      </c>
      <c r="Y676" s="6">
        <f t="shared" si="204"/>
        <v>326.45833333333337</v>
      </c>
      <c r="Z676" s="6">
        <f t="shared" si="205"/>
        <v>89.5</v>
      </c>
      <c r="AA676" s="6">
        <f t="shared" si="206"/>
        <v>27.160493827160494</v>
      </c>
      <c r="AB676" s="6">
        <f t="shared" si="207"/>
        <v>23.478260869565219</v>
      </c>
      <c r="AC676" s="6">
        <f t="shared" si="208"/>
        <v>78.536710156050134</v>
      </c>
      <c r="AD676" s="6">
        <f t="shared" si="209"/>
        <v>0</v>
      </c>
      <c r="AE676" s="6">
        <f t="shared" si="210"/>
        <v>27.159274193548391</v>
      </c>
    </row>
    <row r="677" spans="1:31" x14ac:dyDescent="0.15">
      <c r="A677" s="38">
        <v>36943</v>
      </c>
      <c r="B677" s="8">
        <f t="shared" si="198"/>
        <v>2001</v>
      </c>
      <c r="C677" s="8">
        <f t="shared" si="199"/>
        <v>2</v>
      </c>
      <c r="D677" s="8">
        <f t="shared" si="200"/>
        <v>21</v>
      </c>
      <c r="E677" s="8" t="s">
        <v>30</v>
      </c>
      <c r="F677" s="8">
        <v>3</v>
      </c>
      <c r="G677">
        <v>9</v>
      </c>
      <c r="H677" s="2" t="s">
        <v>1</v>
      </c>
      <c r="I677" s="3">
        <v>4.87</v>
      </c>
      <c r="J677" s="3">
        <v>102.9</v>
      </c>
      <c r="K677" s="3">
        <v>13.2</v>
      </c>
      <c r="M677" s="3">
        <v>0.71</v>
      </c>
      <c r="N677" s="3">
        <v>43.83</v>
      </c>
      <c r="O677" s="3">
        <v>10.35</v>
      </c>
      <c r="P677" s="3">
        <v>8.76</v>
      </c>
      <c r="Q677" s="3">
        <v>3.5</v>
      </c>
      <c r="R677" s="3">
        <v>0.55000000000000004</v>
      </c>
      <c r="S677" s="3">
        <v>0.63</v>
      </c>
      <c r="T677" s="3">
        <v>0</v>
      </c>
      <c r="U677" s="6">
        <f t="shared" si="201"/>
        <v>61.732394366197184</v>
      </c>
      <c r="W677" s="6">
        <f t="shared" si="202"/>
        <v>20.028208744710859</v>
      </c>
      <c r="X677" s="6">
        <f t="shared" si="203"/>
        <v>706.93548387096769</v>
      </c>
      <c r="Y677" s="6">
        <f t="shared" si="204"/>
        <v>215.62499999999997</v>
      </c>
      <c r="Z677" s="6">
        <f t="shared" si="205"/>
        <v>438</v>
      </c>
      <c r="AA677" s="6">
        <f t="shared" si="206"/>
        <v>288.06584362139915</v>
      </c>
      <c r="AB677" s="6">
        <f t="shared" si="207"/>
        <v>23.913043478260871</v>
      </c>
      <c r="AC677" s="6">
        <f t="shared" si="208"/>
        <v>16.116653875671528</v>
      </c>
      <c r="AD677" s="6">
        <f t="shared" si="209"/>
        <v>0</v>
      </c>
      <c r="AE677" s="6">
        <f t="shared" si="210"/>
        <v>35.296990004543389</v>
      </c>
    </row>
    <row r="678" spans="1:31" x14ac:dyDescent="0.15">
      <c r="A678" s="38">
        <v>36943</v>
      </c>
      <c r="B678" s="8">
        <f t="shared" si="198"/>
        <v>2001</v>
      </c>
      <c r="C678" s="8">
        <f t="shared" si="199"/>
        <v>2</v>
      </c>
      <c r="D678" s="8">
        <f t="shared" si="200"/>
        <v>21</v>
      </c>
      <c r="E678" s="8" t="s">
        <v>29</v>
      </c>
      <c r="F678" s="8">
        <v>3</v>
      </c>
      <c r="G678">
        <v>10</v>
      </c>
      <c r="H678" s="2" t="s">
        <v>0</v>
      </c>
      <c r="I678" s="3">
        <v>5.1100000000000003</v>
      </c>
      <c r="J678" s="3">
        <v>261</v>
      </c>
      <c r="K678" s="3">
        <v>13.8</v>
      </c>
      <c r="M678" s="3">
        <v>1.85</v>
      </c>
      <c r="N678" s="3">
        <v>150.52000000000001</v>
      </c>
      <c r="O678" s="3">
        <v>3.08</v>
      </c>
      <c r="P678" s="3">
        <v>32.74</v>
      </c>
      <c r="Q678" s="3">
        <v>6.04</v>
      </c>
      <c r="R678" s="3">
        <v>0.94</v>
      </c>
      <c r="S678" s="3">
        <v>6.45</v>
      </c>
      <c r="T678" s="3">
        <v>0</v>
      </c>
      <c r="U678" s="6">
        <f t="shared" si="201"/>
        <v>81.362162162162164</v>
      </c>
      <c r="W678" s="6">
        <f t="shared" si="202"/>
        <v>52.186177715091674</v>
      </c>
      <c r="X678" s="6">
        <f t="shared" si="203"/>
        <v>2427.7419354838707</v>
      </c>
      <c r="Y678" s="6">
        <f t="shared" si="204"/>
        <v>64.166666666666657</v>
      </c>
      <c r="Z678" s="6">
        <f t="shared" si="205"/>
        <v>1637</v>
      </c>
      <c r="AA678" s="6">
        <f t="shared" si="206"/>
        <v>497.11934156378601</v>
      </c>
      <c r="AB678" s="6">
        <f t="shared" si="207"/>
        <v>40.869565217391305</v>
      </c>
      <c r="AC678" s="6">
        <f t="shared" si="208"/>
        <v>165.00383729854181</v>
      </c>
      <c r="AD678" s="6">
        <f t="shared" si="209"/>
        <v>0</v>
      </c>
      <c r="AE678" s="6">
        <f t="shared" si="210"/>
        <v>46.520784655623366</v>
      </c>
    </row>
    <row r="679" spans="1:31" x14ac:dyDescent="0.15">
      <c r="A679" s="38">
        <v>36943</v>
      </c>
      <c r="B679" s="8">
        <f t="shared" si="198"/>
        <v>2001</v>
      </c>
      <c r="C679" s="8">
        <f t="shared" si="199"/>
        <v>2</v>
      </c>
      <c r="D679" s="8">
        <f t="shared" si="200"/>
        <v>21</v>
      </c>
      <c r="E679" s="8" t="s">
        <v>29</v>
      </c>
      <c r="F679" s="8">
        <v>3</v>
      </c>
      <c r="G679">
        <v>10</v>
      </c>
      <c r="H679" s="2" t="s">
        <v>2</v>
      </c>
      <c r="I679" s="3">
        <v>4.46</v>
      </c>
      <c r="J679" s="3">
        <v>208</v>
      </c>
      <c r="K679" s="3">
        <v>52.8</v>
      </c>
      <c r="M679" s="3">
        <v>0.75</v>
      </c>
      <c r="N679" s="3">
        <v>101.82</v>
      </c>
      <c r="O679" s="3">
        <v>10.62</v>
      </c>
      <c r="P679" s="3">
        <v>15.98</v>
      </c>
      <c r="Q679" s="3">
        <v>1.22</v>
      </c>
      <c r="R679" s="3">
        <v>0.41</v>
      </c>
      <c r="S679" s="3">
        <v>0.45</v>
      </c>
      <c r="T679" s="3">
        <v>0</v>
      </c>
      <c r="U679" s="6">
        <f t="shared" si="201"/>
        <v>135.76</v>
      </c>
      <c r="W679" s="6">
        <f t="shared" si="202"/>
        <v>21.156558533145272</v>
      </c>
      <c r="X679" s="6">
        <f t="shared" si="203"/>
        <v>1642.2580645161288</v>
      </c>
      <c r="Y679" s="6">
        <f t="shared" si="204"/>
        <v>221.24999999999997</v>
      </c>
      <c r="Z679" s="6">
        <f t="shared" si="205"/>
        <v>799</v>
      </c>
      <c r="AA679" s="6">
        <f t="shared" si="206"/>
        <v>100.41152263374485</v>
      </c>
      <c r="AB679" s="6">
        <f t="shared" si="207"/>
        <v>17.826086956521738</v>
      </c>
      <c r="AC679" s="6">
        <f t="shared" si="208"/>
        <v>11.511895625479662</v>
      </c>
      <c r="AD679" s="6">
        <f t="shared" si="209"/>
        <v>0</v>
      </c>
      <c r="AE679" s="6">
        <f t="shared" si="210"/>
        <v>77.624064516129025</v>
      </c>
    </row>
    <row r="680" spans="1:31" x14ac:dyDescent="0.15">
      <c r="A680" s="38">
        <v>36943</v>
      </c>
      <c r="B680" s="8">
        <f t="shared" si="198"/>
        <v>2001</v>
      </c>
      <c r="C680" s="8">
        <f t="shared" si="199"/>
        <v>2</v>
      </c>
      <c r="D680" s="8">
        <f t="shared" si="200"/>
        <v>21</v>
      </c>
      <c r="E680" s="8" t="s">
        <v>29</v>
      </c>
      <c r="F680" s="8">
        <v>1</v>
      </c>
      <c r="G680">
        <v>1</v>
      </c>
      <c r="H680" s="2" t="s">
        <v>1</v>
      </c>
      <c r="I680" s="3">
        <v>4.5</v>
      </c>
      <c r="J680" s="3">
        <v>309</v>
      </c>
      <c r="K680" s="3">
        <v>38.9</v>
      </c>
    </row>
    <row r="681" spans="1:31" x14ac:dyDescent="0.15">
      <c r="A681" s="38">
        <v>36943</v>
      </c>
      <c r="B681" s="8">
        <f t="shared" si="198"/>
        <v>2001</v>
      </c>
      <c r="C681" s="8">
        <f t="shared" si="199"/>
        <v>2</v>
      </c>
      <c r="D681" s="8">
        <f t="shared" si="200"/>
        <v>21</v>
      </c>
      <c r="E681" s="8" t="s">
        <v>31</v>
      </c>
      <c r="F681" s="8">
        <v>1</v>
      </c>
      <c r="G681">
        <v>3</v>
      </c>
      <c r="H681" s="2" t="s">
        <v>2</v>
      </c>
      <c r="I681" s="3">
        <v>5.38</v>
      </c>
      <c r="J681" s="3">
        <v>27.7</v>
      </c>
      <c r="K681" s="3">
        <v>10.5</v>
      </c>
    </row>
    <row r="682" spans="1:31" x14ac:dyDescent="0.15">
      <c r="A682" s="38">
        <v>36943</v>
      </c>
      <c r="B682" s="8">
        <f t="shared" si="198"/>
        <v>2001</v>
      </c>
      <c r="C682" s="8">
        <f t="shared" si="199"/>
        <v>2</v>
      </c>
      <c r="D682" s="8">
        <f t="shared" si="200"/>
        <v>21</v>
      </c>
      <c r="E682" s="8" t="s">
        <v>31</v>
      </c>
      <c r="F682" s="8">
        <v>3</v>
      </c>
      <c r="G682">
        <v>12</v>
      </c>
      <c r="H682" s="2" t="s">
        <v>2</v>
      </c>
      <c r="I682" s="3">
        <v>5.51</v>
      </c>
      <c r="J682" s="3">
        <v>24</v>
      </c>
    </row>
    <row r="683" spans="1:31" x14ac:dyDescent="0.15">
      <c r="A683" s="38">
        <v>36943</v>
      </c>
      <c r="B683" s="8">
        <f t="shared" si="198"/>
        <v>2001</v>
      </c>
      <c r="C683" s="8">
        <f t="shared" si="199"/>
        <v>2</v>
      </c>
      <c r="D683" s="8">
        <f t="shared" si="200"/>
        <v>21</v>
      </c>
      <c r="E683" s="8" t="s">
        <v>29</v>
      </c>
      <c r="F683" s="8">
        <v>2</v>
      </c>
      <c r="G683">
        <v>6</v>
      </c>
      <c r="H683" s="2" t="s">
        <v>0</v>
      </c>
      <c r="I683" s="3">
        <v>4.88</v>
      </c>
      <c r="J683" s="3">
        <v>42.2</v>
      </c>
    </row>
    <row r="684" spans="1:31" x14ac:dyDescent="0.15">
      <c r="A684" s="38">
        <v>36943</v>
      </c>
      <c r="B684" s="8">
        <f t="shared" si="198"/>
        <v>2001</v>
      </c>
      <c r="C684" s="8">
        <f t="shared" si="199"/>
        <v>2</v>
      </c>
      <c r="D684" s="8">
        <f t="shared" si="200"/>
        <v>21</v>
      </c>
      <c r="E684" s="8" t="s">
        <v>30</v>
      </c>
      <c r="F684" s="8">
        <v>2</v>
      </c>
      <c r="G684">
        <v>7</v>
      </c>
      <c r="H684" s="2" t="s">
        <v>0</v>
      </c>
      <c r="I684" s="3">
        <v>5.01</v>
      </c>
      <c r="J684" s="3">
        <v>44.1</v>
      </c>
      <c r="K684" s="3">
        <v>12.2</v>
      </c>
    </row>
    <row r="685" spans="1:31" x14ac:dyDescent="0.15">
      <c r="A685" s="38">
        <v>36943</v>
      </c>
      <c r="B685" s="8">
        <f t="shared" si="198"/>
        <v>2001</v>
      </c>
      <c r="C685" s="8">
        <f t="shared" si="199"/>
        <v>2</v>
      </c>
      <c r="D685" s="8">
        <f t="shared" si="200"/>
        <v>21</v>
      </c>
      <c r="E685" s="8" t="s">
        <v>30</v>
      </c>
      <c r="F685" s="8">
        <v>2</v>
      </c>
      <c r="G685">
        <v>7</v>
      </c>
      <c r="H685" s="2" t="s">
        <v>2</v>
      </c>
      <c r="I685" s="3">
        <v>4.4400000000000004</v>
      </c>
      <c r="J685" s="3">
        <v>229</v>
      </c>
      <c r="K685" s="3">
        <v>49.5</v>
      </c>
    </row>
    <row r="686" spans="1:31" x14ac:dyDescent="0.15">
      <c r="A686" s="38">
        <v>36943</v>
      </c>
      <c r="B686" s="8">
        <f t="shared" si="198"/>
        <v>2001</v>
      </c>
      <c r="C686" s="8">
        <f t="shared" si="199"/>
        <v>2</v>
      </c>
      <c r="D686" s="8">
        <f t="shared" si="200"/>
        <v>21</v>
      </c>
      <c r="E686" s="8" t="s">
        <v>30</v>
      </c>
      <c r="F686" s="8">
        <v>3</v>
      </c>
      <c r="G686">
        <v>9</v>
      </c>
      <c r="H686" s="2" t="s">
        <v>2</v>
      </c>
      <c r="I686" s="3">
        <v>5.47</v>
      </c>
      <c r="J686" s="3">
        <v>330</v>
      </c>
      <c r="K686" s="3">
        <v>8.5</v>
      </c>
    </row>
    <row r="687" spans="1:31" x14ac:dyDescent="0.15">
      <c r="A687" s="38">
        <v>36978</v>
      </c>
      <c r="B687" s="8">
        <f t="shared" si="198"/>
        <v>2001</v>
      </c>
      <c r="C687" s="8">
        <f t="shared" si="199"/>
        <v>3</v>
      </c>
      <c r="D687" s="8">
        <f t="shared" si="200"/>
        <v>28</v>
      </c>
      <c r="E687" s="8" t="s">
        <v>32</v>
      </c>
      <c r="F687" s="8">
        <v>3</v>
      </c>
      <c r="G687">
        <v>11</v>
      </c>
      <c r="H687" s="2" t="s">
        <v>1</v>
      </c>
      <c r="I687" s="3">
        <v>5.36</v>
      </c>
      <c r="J687" s="3">
        <v>28.8</v>
      </c>
      <c r="K687" s="3">
        <v>6.8</v>
      </c>
      <c r="M687" s="3">
        <v>0.49</v>
      </c>
      <c r="N687" s="3">
        <v>0.22</v>
      </c>
      <c r="O687" s="3">
        <v>11.66</v>
      </c>
      <c r="P687" s="3">
        <v>1.88</v>
      </c>
      <c r="Q687" s="3">
        <v>1.1100000000000001</v>
      </c>
      <c r="R687" s="3">
        <v>0.49</v>
      </c>
      <c r="S687" s="3">
        <v>0.44</v>
      </c>
      <c r="T687" s="3">
        <v>0</v>
      </c>
      <c r="U687" s="6">
        <f t="shared" ref="U687:U701" si="211">(N687/M687)</f>
        <v>0.44897959183673469</v>
      </c>
      <c r="W687" s="6">
        <f t="shared" ref="W687:W701" si="212">(M687/35.45)*1000</f>
        <v>13.822284908321578</v>
      </c>
      <c r="X687" s="6">
        <f t="shared" ref="X687:X701" si="213">(N687/62)*1000</f>
        <v>3.5483870967741939</v>
      </c>
      <c r="Y687" s="6">
        <f t="shared" ref="Y687:Y701" si="214">(O687/96)*1000*2</f>
        <v>242.91666666666666</v>
      </c>
      <c r="Z687" s="6">
        <f t="shared" ref="Z687:Z701" si="215">(P687/40)*1000*2</f>
        <v>94</v>
      </c>
      <c r="AA687" s="6">
        <f t="shared" ref="AA687:AA701" si="216">(Q687/24.3)*1000*2</f>
        <v>91.35802469135804</v>
      </c>
      <c r="AB687" s="6">
        <f t="shared" ref="AB687:AB701" si="217">(R687/23)*1000</f>
        <v>21.304347826086957</v>
      </c>
      <c r="AC687" s="6">
        <f t="shared" ref="AC687:AC701" si="218">(S687/39.09)*1000</f>
        <v>11.256075722691223</v>
      </c>
      <c r="AD687" s="6">
        <f t="shared" ref="AD687:AD701" si="219">(T687/18)*1000</f>
        <v>0</v>
      </c>
      <c r="AE687" s="6">
        <f t="shared" ref="AE687:AE701" si="220">(X687/W687)</f>
        <v>0.25671494404213302</v>
      </c>
    </row>
    <row r="688" spans="1:31" x14ac:dyDescent="0.15">
      <c r="A688" s="38">
        <v>36978</v>
      </c>
      <c r="B688" s="8">
        <f t="shared" si="198"/>
        <v>2001</v>
      </c>
      <c r="C688" s="8">
        <f t="shared" si="199"/>
        <v>3</v>
      </c>
      <c r="D688" s="8">
        <f t="shared" si="200"/>
        <v>28</v>
      </c>
      <c r="E688" s="8" t="s">
        <v>32</v>
      </c>
      <c r="F688" s="8">
        <v>4</v>
      </c>
      <c r="G688">
        <v>16</v>
      </c>
      <c r="H688" s="2" t="s">
        <v>2</v>
      </c>
      <c r="I688" s="3">
        <v>4.41</v>
      </c>
      <c r="J688" s="3">
        <v>34.6</v>
      </c>
      <c r="K688" s="3">
        <v>11</v>
      </c>
      <c r="M688" s="3">
        <v>0.48</v>
      </c>
      <c r="N688" s="3">
        <v>0.22</v>
      </c>
      <c r="O688" s="3">
        <v>7.1</v>
      </c>
      <c r="P688" s="3">
        <v>2.0299999999999998</v>
      </c>
      <c r="Q688" s="3">
        <v>0.38</v>
      </c>
      <c r="R688" s="3">
        <v>0.27</v>
      </c>
      <c r="S688" s="3">
        <v>0.28000000000000003</v>
      </c>
      <c r="T688" s="3">
        <v>0</v>
      </c>
      <c r="U688" s="6">
        <f t="shared" si="211"/>
        <v>0.45833333333333337</v>
      </c>
      <c r="W688" s="6">
        <f t="shared" si="212"/>
        <v>13.540197461212975</v>
      </c>
      <c r="X688" s="6">
        <f t="shared" si="213"/>
        <v>3.5483870967741939</v>
      </c>
      <c r="Y688" s="6">
        <f t="shared" si="214"/>
        <v>147.91666666666666</v>
      </c>
      <c r="Z688" s="6">
        <f t="shared" si="215"/>
        <v>101.5</v>
      </c>
      <c r="AA688" s="6">
        <f t="shared" si="216"/>
        <v>31.275720164609055</v>
      </c>
      <c r="AB688" s="6">
        <f t="shared" si="217"/>
        <v>11.739130434782609</v>
      </c>
      <c r="AC688" s="6">
        <f t="shared" si="218"/>
        <v>7.1629572780762345</v>
      </c>
      <c r="AD688" s="6">
        <f t="shared" si="219"/>
        <v>0</v>
      </c>
      <c r="AE688" s="6">
        <f t="shared" si="220"/>
        <v>0.26206317204301083</v>
      </c>
    </row>
    <row r="689" spans="1:31" x14ac:dyDescent="0.15">
      <c r="A689" s="38">
        <v>36978</v>
      </c>
      <c r="B689" s="8">
        <f t="shared" si="198"/>
        <v>2001</v>
      </c>
      <c r="C689" s="8">
        <f t="shared" si="199"/>
        <v>3</v>
      </c>
      <c r="D689" s="8">
        <f t="shared" si="200"/>
        <v>28</v>
      </c>
      <c r="E689" s="8" t="s">
        <v>32</v>
      </c>
      <c r="F689" s="8">
        <v>2</v>
      </c>
      <c r="G689">
        <v>8</v>
      </c>
      <c r="H689" s="2" t="s">
        <v>2</v>
      </c>
      <c r="I689" s="3">
        <v>4.58</v>
      </c>
      <c r="J689" s="3">
        <v>30.2</v>
      </c>
      <c r="K689" s="3">
        <v>8.6999999999999993</v>
      </c>
      <c r="M689" s="3">
        <v>0.32</v>
      </c>
      <c r="N689" s="3">
        <v>0.22</v>
      </c>
      <c r="O689" s="3">
        <v>8.39</v>
      </c>
      <c r="P689" s="3">
        <v>1.86</v>
      </c>
      <c r="Q689" s="3">
        <v>0.28999999999999998</v>
      </c>
      <c r="R689" s="3">
        <v>0.37</v>
      </c>
      <c r="S689" s="3">
        <v>0.1</v>
      </c>
      <c r="T689" s="3">
        <v>0</v>
      </c>
      <c r="U689" s="6">
        <f t="shared" si="211"/>
        <v>0.6875</v>
      </c>
      <c r="W689" s="6">
        <f t="shared" si="212"/>
        <v>9.0267983074753175</v>
      </c>
      <c r="X689" s="6">
        <f t="shared" si="213"/>
        <v>3.5483870967741939</v>
      </c>
      <c r="Y689" s="6">
        <f t="shared" si="214"/>
        <v>174.79166666666669</v>
      </c>
      <c r="Z689" s="6">
        <f t="shared" si="215"/>
        <v>93</v>
      </c>
      <c r="AA689" s="6">
        <f t="shared" si="216"/>
        <v>23.868312757201643</v>
      </c>
      <c r="AB689" s="6">
        <f t="shared" si="217"/>
        <v>16.086956521739129</v>
      </c>
      <c r="AC689" s="6">
        <f t="shared" si="218"/>
        <v>2.5581990278843696</v>
      </c>
      <c r="AD689" s="6">
        <f t="shared" si="219"/>
        <v>0</v>
      </c>
      <c r="AE689" s="6">
        <f t="shared" si="220"/>
        <v>0.39309475806451616</v>
      </c>
    </row>
    <row r="690" spans="1:31" x14ac:dyDescent="0.15">
      <c r="A690" s="38">
        <v>36978</v>
      </c>
      <c r="B690" s="8">
        <f t="shared" si="198"/>
        <v>2001</v>
      </c>
      <c r="C690" s="8">
        <f t="shared" si="199"/>
        <v>3</v>
      </c>
      <c r="D690" s="8">
        <f t="shared" si="200"/>
        <v>28</v>
      </c>
      <c r="E690" s="8" t="s">
        <v>31</v>
      </c>
      <c r="F690" s="8">
        <v>1</v>
      </c>
      <c r="G690">
        <v>3</v>
      </c>
      <c r="H690" s="2" t="s">
        <v>0</v>
      </c>
      <c r="I690" s="3">
        <v>5.4</v>
      </c>
      <c r="J690" s="3">
        <v>19</v>
      </c>
      <c r="K690" s="3">
        <v>12.1</v>
      </c>
      <c r="M690" s="3">
        <v>0.37</v>
      </c>
      <c r="N690" s="3">
        <v>0.31</v>
      </c>
      <c r="O690" s="3">
        <v>5.58</v>
      </c>
      <c r="P690" s="3">
        <v>1.52</v>
      </c>
      <c r="Q690" s="3">
        <v>0.4</v>
      </c>
      <c r="R690" s="3">
        <v>0.56000000000000005</v>
      </c>
      <c r="S690" s="3">
        <v>0.51</v>
      </c>
      <c r="T690" s="3">
        <v>0</v>
      </c>
      <c r="U690" s="6">
        <f t="shared" si="211"/>
        <v>0.83783783783783783</v>
      </c>
      <c r="W690" s="6">
        <f t="shared" si="212"/>
        <v>10.437235543018335</v>
      </c>
      <c r="X690" s="6">
        <f t="shared" si="213"/>
        <v>5</v>
      </c>
      <c r="Y690" s="6">
        <f t="shared" si="214"/>
        <v>116.25</v>
      </c>
      <c r="Z690" s="6">
        <f t="shared" si="215"/>
        <v>76</v>
      </c>
      <c r="AA690" s="6">
        <f t="shared" si="216"/>
        <v>32.921810699588477</v>
      </c>
      <c r="AB690" s="6">
        <f t="shared" si="217"/>
        <v>24.347826086956523</v>
      </c>
      <c r="AC690" s="6">
        <f t="shared" si="218"/>
        <v>13.046815042210284</v>
      </c>
      <c r="AD690" s="6">
        <f t="shared" si="219"/>
        <v>0</v>
      </c>
      <c r="AE690" s="6">
        <f t="shared" si="220"/>
        <v>0.47905405405405405</v>
      </c>
    </row>
    <row r="691" spans="1:31" x14ac:dyDescent="0.15">
      <c r="A691" s="38">
        <v>36978</v>
      </c>
      <c r="B691" s="8">
        <f t="shared" si="198"/>
        <v>2001</v>
      </c>
      <c r="C691" s="8">
        <f t="shared" si="199"/>
        <v>3</v>
      </c>
      <c r="D691" s="8">
        <f t="shared" si="200"/>
        <v>28</v>
      </c>
      <c r="E691" s="8" t="s">
        <v>31</v>
      </c>
      <c r="F691" s="8">
        <v>2</v>
      </c>
      <c r="G691">
        <v>5</v>
      </c>
      <c r="H691" s="2" t="s">
        <v>0</v>
      </c>
      <c r="I691" s="3">
        <v>5.5</v>
      </c>
      <c r="J691" s="3">
        <v>23.8</v>
      </c>
      <c r="K691" s="3">
        <v>7.5</v>
      </c>
      <c r="M691" s="3">
        <v>0.6</v>
      </c>
      <c r="N691" s="3">
        <v>0.97</v>
      </c>
      <c r="O691" s="3">
        <v>7.73</v>
      </c>
      <c r="P691" s="3">
        <v>2.4700000000000002</v>
      </c>
      <c r="Q691" s="3">
        <v>0.53</v>
      </c>
      <c r="R691" s="3">
        <v>0.31</v>
      </c>
      <c r="S691" s="3">
        <v>0.39</v>
      </c>
      <c r="T691" s="3">
        <v>0</v>
      </c>
      <c r="U691" s="6">
        <f t="shared" si="211"/>
        <v>1.6166666666666667</v>
      </c>
      <c r="W691" s="6">
        <f t="shared" si="212"/>
        <v>16.925246826516219</v>
      </c>
      <c r="X691" s="6">
        <f t="shared" si="213"/>
        <v>15.64516129032258</v>
      </c>
      <c r="Y691" s="6">
        <f t="shared" si="214"/>
        <v>161.04166666666666</v>
      </c>
      <c r="Z691" s="6">
        <f t="shared" si="215"/>
        <v>123.50000000000001</v>
      </c>
      <c r="AA691" s="6">
        <f t="shared" si="216"/>
        <v>43.621399176954732</v>
      </c>
      <c r="AB691" s="6">
        <f t="shared" si="217"/>
        <v>13.478260869565217</v>
      </c>
      <c r="AC691" s="6">
        <f t="shared" si="218"/>
        <v>9.9769762087490417</v>
      </c>
      <c r="AD691" s="6">
        <f t="shared" si="219"/>
        <v>0</v>
      </c>
      <c r="AE691" s="6">
        <f t="shared" si="220"/>
        <v>0.92436827956989254</v>
      </c>
    </row>
    <row r="692" spans="1:31" x14ac:dyDescent="0.15">
      <c r="A692" s="38">
        <v>36978</v>
      </c>
      <c r="B692" s="8">
        <f t="shared" si="198"/>
        <v>2001</v>
      </c>
      <c r="C692" s="8">
        <f t="shared" si="199"/>
        <v>3</v>
      </c>
      <c r="D692" s="8">
        <f t="shared" si="200"/>
        <v>28</v>
      </c>
      <c r="E692" s="8" t="s">
        <v>32</v>
      </c>
      <c r="F692" s="8">
        <v>1</v>
      </c>
      <c r="G692">
        <v>4</v>
      </c>
      <c r="H692" s="2" t="s">
        <v>1</v>
      </c>
      <c r="I692" s="3">
        <v>5.48</v>
      </c>
      <c r="J692" s="3">
        <v>27.4</v>
      </c>
      <c r="K692" s="3">
        <v>12.1</v>
      </c>
      <c r="M692" s="3">
        <v>0.74</v>
      </c>
      <c r="N692" s="3">
        <v>1.86</v>
      </c>
      <c r="O692" s="3">
        <v>8.1199999999999992</v>
      </c>
      <c r="P692" s="3">
        <v>3.3</v>
      </c>
      <c r="Q692" s="3">
        <v>0.59</v>
      </c>
      <c r="R692" s="3">
        <v>0.39</v>
      </c>
      <c r="S692" s="3">
        <v>0.23</v>
      </c>
      <c r="T692" s="3">
        <v>0</v>
      </c>
      <c r="U692" s="6">
        <f t="shared" si="211"/>
        <v>2.5135135135135136</v>
      </c>
      <c r="W692" s="6">
        <f t="shared" si="212"/>
        <v>20.874471086036671</v>
      </c>
      <c r="X692" s="6">
        <f t="shared" si="213"/>
        <v>30.000000000000004</v>
      </c>
      <c r="Y692" s="6">
        <f t="shared" si="214"/>
        <v>169.16666666666666</v>
      </c>
      <c r="Z692" s="6">
        <f t="shared" si="215"/>
        <v>164.99999999999997</v>
      </c>
      <c r="AA692" s="6">
        <f t="shared" si="216"/>
        <v>48.559670781893004</v>
      </c>
      <c r="AB692" s="6">
        <f t="shared" si="217"/>
        <v>16.956521739130437</v>
      </c>
      <c r="AC692" s="6">
        <f t="shared" si="218"/>
        <v>5.8838577641340493</v>
      </c>
      <c r="AD692" s="6">
        <f t="shared" si="219"/>
        <v>0</v>
      </c>
      <c r="AE692" s="6">
        <f t="shared" si="220"/>
        <v>1.4371621621621624</v>
      </c>
    </row>
    <row r="693" spans="1:31" x14ac:dyDescent="0.15">
      <c r="A693" s="38">
        <v>36978</v>
      </c>
      <c r="B693" s="8">
        <f t="shared" si="198"/>
        <v>2001</v>
      </c>
      <c r="C693" s="8">
        <f t="shared" si="199"/>
        <v>3</v>
      </c>
      <c r="D693" s="8">
        <f t="shared" si="200"/>
        <v>28</v>
      </c>
      <c r="E693" s="8" t="s">
        <v>32</v>
      </c>
      <c r="F693" s="8">
        <v>1</v>
      </c>
      <c r="G693">
        <v>4</v>
      </c>
      <c r="H693" s="2" t="s">
        <v>2</v>
      </c>
      <c r="I693" s="3">
        <v>5.62</v>
      </c>
      <c r="J693" s="3">
        <v>34</v>
      </c>
      <c r="K693" s="3">
        <v>7.7</v>
      </c>
      <c r="M693" s="3">
        <v>0.73</v>
      </c>
      <c r="N693" s="3">
        <v>4.16</v>
      </c>
      <c r="O693" s="3">
        <v>9.52</v>
      </c>
      <c r="P693" s="3">
        <v>3.95</v>
      </c>
      <c r="Q693" s="3">
        <v>0.98</v>
      </c>
      <c r="R693" s="3">
        <v>0.39</v>
      </c>
      <c r="S693" s="3">
        <v>0.11</v>
      </c>
      <c r="T693" s="3">
        <v>0</v>
      </c>
      <c r="U693" s="6">
        <f t="shared" si="211"/>
        <v>5.6986301369863019</v>
      </c>
      <c r="W693" s="6">
        <f t="shared" si="212"/>
        <v>20.592383638928066</v>
      </c>
      <c r="X693" s="6">
        <f t="shared" si="213"/>
        <v>67.096774193548384</v>
      </c>
      <c r="Y693" s="6">
        <f t="shared" si="214"/>
        <v>198.33333333333334</v>
      </c>
      <c r="Z693" s="6">
        <f t="shared" si="215"/>
        <v>197.5</v>
      </c>
      <c r="AA693" s="6">
        <f t="shared" si="216"/>
        <v>80.658436213991763</v>
      </c>
      <c r="AB693" s="6">
        <f t="shared" si="217"/>
        <v>16.956521739130437</v>
      </c>
      <c r="AC693" s="6">
        <f t="shared" si="218"/>
        <v>2.8140189306728058</v>
      </c>
      <c r="AD693" s="6">
        <f t="shared" si="219"/>
        <v>0</v>
      </c>
      <c r="AE693" s="6">
        <f t="shared" si="220"/>
        <v>3.2583296509058775</v>
      </c>
    </row>
    <row r="694" spans="1:31" x14ac:dyDescent="0.15">
      <c r="A694" s="38">
        <v>36978</v>
      </c>
      <c r="B694" s="8">
        <f t="shared" si="198"/>
        <v>2001</v>
      </c>
      <c r="C694" s="8">
        <f t="shared" si="199"/>
        <v>3</v>
      </c>
      <c r="D694" s="8">
        <f t="shared" si="200"/>
        <v>28</v>
      </c>
      <c r="E694" s="8" t="s">
        <v>32</v>
      </c>
      <c r="F694" s="8">
        <v>2</v>
      </c>
      <c r="G694">
        <v>8</v>
      </c>
      <c r="H694" s="2" t="s">
        <v>0</v>
      </c>
      <c r="I694" s="3">
        <v>4.9000000000000004</v>
      </c>
      <c r="J694" s="3">
        <v>30</v>
      </c>
      <c r="K694" s="3">
        <v>12.2</v>
      </c>
      <c r="M694" s="3">
        <v>0.38</v>
      </c>
      <c r="N694" s="3">
        <v>2.2999999999999998</v>
      </c>
      <c r="O694" s="3">
        <v>9.5500000000000007</v>
      </c>
      <c r="P694" s="3">
        <v>0.95</v>
      </c>
      <c r="Q694" s="3">
        <v>0.3</v>
      </c>
      <c r="R694" s="3">
        <v>0.37</v>
      </c>
      <c r="S694" s="3">
        <v>0.18</v>
      </c>
      <c r="T694" s="3">
        <v>0</v>
      </c>
      <c r="U694" s="6">
        <f t="shared" si="211"/>
        <v>6.0526315789473681</v>
      </c>
      <c r="W694" s="6">
        <f t="shared" si="212"/>
        <v>10.719322990126939</v>
      </c>
      <c r="X694" s="6">
        <f t="shared" si="213"/>
        <v>37.096774193548384</v>
      </c>
      <c r="Y694" s="6">
        <f t="shared" si="214"/>
        <v>198.95833333333334</v>
      </c>
      <c r="Z694" s="6">
        <f t="shared" si="215"/>
        <v>47.5</v>
      </c>
      <c r="AA694" s="6">
        <f t="shared" si="216"/>
        <v>24.691358024691358</v>
      </c>
      <c r="AB694" s="6">
        <f t="shared" si="217"/>
        <v>16.086956521739129</v>
      </c>
      <c r="AC694" s="6">
        <f t="shared" si="218"/>
        <v>4.604758250191864</v>
      </c>
      <c r="AD694" s="6">
        <f t="shared" si="219"/>
        <v>0</v>
      </c>
      <c r="AE694" s="6">
        <f t="shared" si="220"/>
        <v>3.4607385398981325</v>
      </c>
    </row>
    <row r="695" spans="1:31" x14ac:dyDescent="0.15">
      <c r="A695" s="38">
        <v>36978</v>
      </c>
      <c r="B695" s="8">
        <f t="shared" si="198"/>
        <v>2001</v>
      </c>
      <c r="C695" s="8">
        <f t="shared" si="199"/>
        <v>3</v>
      </c>
      <c r="D695" s="8">
        <f t="shared" si="200"/>
        <v>28</v>
      </c>
      <c r="E695" s="8" t="s">
        <v>29</v>
      </c>
      <c r="F695" s="8">
        <v>1</v>
      </c>
      <c r="G695">
        <v>1</v>
      </c>
      <c r="H695" s="2" t="s">
        <v>1</v>
      </c>
      <c r="I695" s="3">
        <v>4.47</v>
      </c>
      <c r="J695" s="3">
        <v>347</v>
      </c>
      <c r="K695" s="3">
        <v>45.2</v>
      </c>
      <c r="M695" s="3">
        <v>1.52</v>
      </c>
      <c r="N695" s="3">
        <v>200.1</v>
      </c>
      <c r="O695" s="3">
        <v>14.12</v>
      </c>
      <c r="P695" s="3">
        <v>37.11</v>
      </c>
      <c r="Q695" s="3">
        <v>5.71</v>
      </c>
      <c r="R695" s="3">
        <v>0.72</v>
      </c>
      <c r="S695" s="3">
        <v>0.64</v>
      </c>
      <c r="T695" s="3">
        <v>0</v>
      </c>
      <c r="U695" s="6">
        <f t="shared" si="211"/>
        <v>131.64473684210526</v>
      </c>
      <c r="W695" s="6">
        <f t="shared" si="212"/>
        <v>42.877291960507755</v>
      </c>
      <c r="X695" s="6">
        <f t="shared" si="213"/>
        <v>3227.4193548387098</v>
      </c>
      <c r="Y695" s="6">
        <f t="shared" si="214"/>
        <v>294.16666666666663</v>
      </c>
      <c r="Z695" s="6">
        <f t="shared" si="215"/>
        <v>1855.5</v>
      </c>
      <c r="AA695" s="6">
        <f t="shared" si="216"/>
        <v>469.9588477366255</v>
      </c>
      <c r="AB695" s="6">
        <f t="shared" si="217"/>
        <v>31.304347826086953</v>
      </c>
      <c r="AC695" s="6">
        <f t="shared" si="218"/>
        <v>16.372473778459963</v>
      </c>
      <c r="AD695" s="6">
        <f t="shared" si="219"/>
        <v>0</v>
      </c>
      <c r="AE695" s="6">
        <f t="shared" si="220"/>
        <v>75.271063242784393</v>
      </c>
    </row>
    <row r="696" spans="1:31" x14ac:dyDescent="0.15">
      <c r="A696" s="38">
        <v>37006</v>
      </c>
      <c r="B696" s="8">
        <f t="shared" si="198"/>
        <v>2001</v>
      </c>
      <c r="C696" s="8">
        <f t="shared" si="199"/>
        <v>4</v>
      </c>
      <c r="D696" s="8">
        <f t="shared" si="200"/>
        <v>25</v>
      </c>
      <c r="E696" s="8" t="s">
        <v>32</v>
      </c>
      <c r="F696" s="8">
        <v>4</v>
      </c>
      <c r="G696">
        <v>16</v>
      </c>
      <c r="H696" s="2" t="s">
        <v>1</v>
      </c>
      <c r="I696" s="3">
        <v>5.55</v>
      </c>
      <c r="J696" s="3">
        <v>24</v>
      </c>
      <c r="K696" s="3">
        <v>5.2</v>
      </c>
      <c r="M696" s="3">
        <v>0.64</v>
      </c>
      <c r="N696" s="3">
        <v>0.27</v>
      </c>
      <c r="O696" s="3">
        <v>7.66</v>
      </c>
      <c r="P696" s="3">
        <v>1.45</v>
      </c>
      <c r="Q696" s="3">
        <v>0.44</v>
      </c>
      <c r="R696" s="3">
        <v>0.55000000000000004</v>
      </c>
      <c r="S696" s="3">
        <v>0.7</v>
      </c>
      <c r="T696" s="3">
        <v>0</v>
      </c>
      <c r="U696" s="6">
        <f t="shared" si="211"/>
        <v>0.421875</v>
      </c>
      <c r="W696" s="6">
        <f t="shared" si="212"/>
        <v>18.053596614950635</v>
      </c>
      <c r="X696" s="6">
        <f t="shared" si="213"/>
        <v>4.3548387096774199</v>
      </c>
      <c r="Y696" s="6">
        <f t="shared" si="214"/>
        <v>159.58333333333331</v>
      </c>
      <c r="Z696" s="6">
        <f t="shared" si="215"/>
        <v>72.5</v>
      </c>
      <c r="AA696" s="6">
        <f t="shared" si="216"/>
        <v>36.21399176954732</v>
      </c>
      <c r="AB696" s="6">
        <f t="shared" si="217"/>
        <v>23.913043478260871</v>
      </c>
      <c r="AC696" s="6">
        <f t="shared" si="218"/>
        <v>17.907393195190583</v>
      </c>
      <c r="AD696" s="6">
        <f t="shared" si="219"/>
        <v>0</v>
      </c>
      <c r="AE696" s="6">
        <f t="shared" si="220"/>
        <v>0.24121723790322583</v>
      </c>
    </row>
    <row r="697" spans="1:31" x14ac:dyDescent="0.15">
      <c r="A697" s="38">
        <v>37006</v>
      </c>
      <c r="B697" s="8">
        <f t="shared" si="198"/>
        <v>2001</v>
      </c>
      <c r="C697" s="8">
        <f t="shared" si="199"/>
        <v>4</v>
      </c>
      <c r="D697" s="8">
        <f t="shared" si="200"/>
        <v>25</v>
      </c>
      <c r="E697" s="8" t="s">
        <v>32</v>
      </c>
      <c r="F697" s="8">
        <v>3</v>
      </c>
      <c r="G697">
        <v>11</v>
      </c>
      <c r="H697" s="2" t="s">
        <v>1</v>
      </c>
      <c r="I697" s="3">
        <v>4.8899999999999997</v>
      </c>
      <c r="J697" s="3">
        <v>26.6</v>
      </c>
      <c r="K697" s="3">
        <v>10.4</v>
      </c>
      <c r="M697" s="3">
        <v>0.57999999999999996</v>
      </c>
      <c r="N697" s="3">
        <v>0.44</v>
      </c>
      <c r="O697" s="3">
        <v>8.2200000000000006</v>
      </c>
      <c r="P697" s="3">
        <v>0.9</v>
      </c>
      <c r="Q697" s="3">
        <v>0.16</v>
      </c>
      <c r="R697" s="3">
        <v>0.3</v>
      </c>
      <c r="S697" s="3">
        <v>0.34</v>
      </c>
      <c r="T697" s="3">
        <v>0</v>
      </c>
      <c r="U697" s="6">
        <f t="shared" si="211"/>
        <v>0.75862068965517249</v>
      </c>
      <c r="W697" s="6">
        <f t="shared" si="212"/>
        <v>16.361071932299009</v>
      </c>
      <c r="X697" s="6">
        <f t="shared" si="213"/>
        <v>7.0967741935483879</v>
      </c>
      <c r="Y697" s="6">
        <f t="shared" si="214"/>
        <v>171.25</v>
      </c>
      <c r="Z697" s="6">
        <f t="shared" si="215"/>
        <v>45</v>
      </c>
      <c r="AA697" s="6">
        <f t="shared" si="216"/>
        <v>13.168724279835391</v>
      </c>
      <c r="AB697" s="6">
        <f t="shared" si="217"/>
        <v>13.043478260869565</v>
      </c>
      <c r="AC697" s="6">
        <f t="shared" si="218"/>
        <v>8.6978766948068564</v>
      </c>
      <c r="AD697" s="6">
        <f t="shared" si="219"/>
        <v>0</v>
      </c>
      <c r="AE697" s="6">
        <f t="shared" si="220"/>
        <v>0.43375973303670762</v>
      </c>
    </row>
    <row r="698" spans="1:31" x14ac:dyDescent="0.15">
      <c r="A698" s="38">
        <v>37006</v>
      </c>
      <c r="B698" s="8">
        <f t="shared" si="198"/>
        <v>2001</v>
      </c>
      <c r="C698" s="8">
        <f t="shared" si="199"/>
        <v>4</v>
      </c>
      <c r="D698" s="8">
        <f t="shared" si="200"/>
        <v>25</v>
      </c>
      <c r="E698" s="8" t="s">
        <v>31</v>
      </c>
      <c r="F698" s="8">
        <v>1</v>
      </c>
      <c r="G698">
        <v>3</v>
      </c>
      <c r="H698" s="2" t="s">
        <v>0</v>
      </c>
      <c r="I698" s="3">
        <v>5.86</v>
      </c>
      <c r="J698" s="3">
        <v>30.3</v>
      </c>
      <c r="K698" s="3">
        <v>10.6</v>
      </c>
      <c r="M698" s="3">
        <v>0.4</v>
      </c>
      <c r="N698" s="3">
        <v>0.84</v>
      </c>
      <c r="O698" s="3">
        <v>7.61</v>
      </c>
      <c r="P698" s="3">
        <v>1.82</v>
      </c>
      <c r="Q698" s="3">
        <v>0.56999999999999995</v>
      </c>
      <c r="R698" s="3">
        <v>0.44</v>
      </c>
      <c r="S698" s="3">
        <v>0.92</v>
      </c>
      <c r="T698" s="3">
        <v>0.9</v>
      </c>
      <c r="U698" s="6">
        <f t="shared" si="211"/>
        <v>2.0999999999999996</v>
      </c>
      <c r="W698" s="6">
        <f t="shared" si="212"/>
        <v>11.283497884344147</v>
      </c>
      <c r="X698" s="6">
        <f t="shared" si="213"/>
        <v>13.548387096774194</v>
      </c>
      <c r="Y698" s="6">
        <f t="shared" si="214"/>
        <v>158.54166666666666</v>
      </c>
      <c r="Z698" s="6">
        <f t="shared" si="215"/>
        <v>91</v>
      </c>
      <c r="AA698" s="6">
        <f t="shared" si="216"/>
        <v>46.913580246913575</v>
      </c>
      <c r="AB698" s="6">
        <f t="shared" si="217"/>
        <v>19.130434782608695</v>
      </c>
      <c r="AC698" s="6">
        <f t="shared" si="218"/>
        <v>23.535431056536197</v>
      </c>
      <c r="AD698" s="6">
        <f t="shared" si="219"/>
        <v>50</v>
      </c>
      <c r="AE698" s="6">
        <f t="shared" si="220"/>
        <v>1.2007258064516129</v>
      </c>
    </row>
    <row r="699" spans="1:31" x14ac:dyDescent="0.15">
      <c r="A699" s="38">
        <v>37006</v>
      </c>
      <c r="B699" s="8">
        <f t="shared" si="198"/>
        <v>2001</v>
      </c>
      <c r="C699" s="8">
        <f t="shared" si="199"/>
        <v>4</v>
      </c>
      <c r="D699" s="8">
        <f t="shared" si="200"/>
        <v>25</v>
      </c>
      <c r="E699" s="8" t="s">
        <v>32</v>
      </c>
      <c r="F699" s="8">
        <v>2</v>
      </c>
      <c r="G699">
        <v>8</v>
      </c>
      <c r="H699" s="2" t="s">
        <v>0</v>
      </c>
      <c r="I699" s="3">
        <v>4.7699999999999996</v>
      </c>
      <c r="J699" s="3">
        <v>34.799999999999997</v>
      </c>
      <c r="K699" s="3">
        <v>13.3</v>
      </c>
      <c r="M699" s="3">
        <v>0.34</v>
      </c>
      <c r="N699" s="3">
        <v>2.66</v>
      </c>
      <c r="O699" s="3">
        <v>9.58</v>
      </c>
      <c r="P699" s="3">
        <v>1.07</v>
      </c>
      <c r="Q699" s="3">
        <v>0.31</v>
      </c>
      <c r="R699" s="3">
        <v>0.31</v>
      </c>
      <c r="S699" s="3">
        <v>0.17</v>
      </c>
      <c r="T699" s="3">
        <v>0</v>
      </c>
      <c r="U699" s="6">
        <f t="shared" si="211"/>
        <v>7.8235294117647056</v>
      </c>
      <c r="W699" s="6">
        <f t="shared" si="212"/>
        <v>9.590973201692524</v>
      </c>
      <c r="X699" s="6">
        <f t="shared" si="213"/>
        <v>42.903225806451616</v>
      </c>
      <c r="Y699" s="6">
        <f t="shared" si="214"/>
        <v>199.58333333333334</v>
      </c>
      <c r="Z699" s="6">
        <f t="shared" si="215"/>
        <v>53.500000000000007</v>
      </c>
      <c r="AA699" s="6">
        <f t="shared" si="216"/>
        <v>25.514403292181068</v>
      </c>
      <c r="AB699" s="6">
        <f t="shared" si="217"/>
        <v>13.478260869565217</v>
      </c>
      <c r="AC699" s="6">
        <f t="shared" si="218"/>
        <v>4.3489383474034282</v>
      </c>
      <c r="AD699" s="6">
        <f t="shared" si="219"/>
        <v>0</v>
      </c>
      <c r="AE699" s="6">
        <f t="shared" si="220"/>
        <v>4.4732922201138523</v>
      </c>
    </row>
    <row r="700" spans="1:31" x14ac:dyDescent="0.15">
      <c r="A700" s="38">
        <v>37006</v>
      </c>
      <c r="B700" s="8">
        <f t="shared" si="198"/>
        <v>2001</v>
      </c>
      <c r="C700" s="8">
        <f t="shared" si="199"/>
        <v>4</v>
      </c>
      <c r="D700" s="8">
        <f t="shared" si="200"/>
        <v>25</v>
      </c>
      <c r="E700" s="8" t="s">
        <v>32</v>
      </c>
      <c r="F700" s="8">
        <v>1</v>
      </c>
      <c r="G700">
        <v>4</v>
      </c>
      <c r="H700" s="2" t="s">
        <v>2</v>
      </c>
      <c r="I700" s="3">
        <v>5.4</v>
      </c>
      <c r="J700" s="3">
        <v>41.5</v>
      </c>
      <c r="K700" s="3">
        <v>6.8</v>
      </c>
      <c r="M700" s="3">
        <v>0.81</v>
      </c>
      <c r="N700" s="3">
        <v>7.44</v>
      </c>
      <c r="O700" s="3">
        <v>8.36</v>
      </c>
      <c r="P700" s="3">
        <v>4.3899999999999997</v>
      </c>
      <c r="Q700" s="3">
        <v>0.97</v>
      </c>
      <c r="R700" s="3">
        <v>0.32</v>
      </c>
      <c r="S700" s="3">
        <v>7.0000000000000007E-2</v>
      </c>
      <c r="T700" s="3">
        <v>0</v>
      </c>
      <c r="U700" s="6">
        <f t="shared" si="211"/>
        <v>9.1851851851851851</v>
      </c>
      <c r="W700" s="6">
        <f t="shared" si="212"/>
        <v>22.849083215796895</v>
      </c>
      <c r="X700" s="6">
        <f t="shared" si="213"/>
        <v>120.00000000000001</v>
      </c>
      <c r="Y700" s="6">
        <f t="shared" si="214"/>
        <v>174.16666666666666</v>
      </c>
      <c r="Z700" s="6">
        <f t="shared" si="215"/>
        <v>219.49999999999997</v>
      </c>
      <c r="AA700" s="6">
        <f t="shared" si="216"/>
        <v>79.835390946502045</v>
      </c>
      <c r="AB700" s="6">
        <f t="shared" si="217"/>
        <v>13.913043478260871</v>
      </c>
      <c r="AC700" s="6">
        <f t="shared" si="218"/>
        <v>1.7907393195190586</v>
      </c>
      <c r="AD700" s="6">
        <f t="shared" si="219"/>
        <v>0</v>
      </c>
      <c r="AE700" s="6">
        <f t="shared" si="220"/>
        <v>5.2518518518518524</v>
      </c>
    </row>
    <row r="701" spans="1:31" x14ac:dyDescent="0.15">
      <c r="A701" s="38">
        <v>37006</v>
      </c>
      <c r="B701" s="8">
        <f t="shared" si="198"/>
        <v>2001</v>
      </c>
      <c r="C701" s="8">
        <f t="shared" si="199"/>
        <v>4</v>
      </c>
      <c r="D701" s="8">
        <f t="shared" si="200"/>
        <v>25</v>
      </c>
      <c r="E701" s="8" t="s">
        <v>29</v>
      </c>
      <c r="F701" s="8">
        <v>1</v>
      </c>
      <c r="G701">
        <v>1</v>
      </c>
      <c r="H701" s="2" t="s">
        <v>0</v>
      </c>
      <c r="I701" s="3">
        <v>4.53</v>
      </c>
      <c r="J701" s="3">
        <v>29.5</v>
      </c>
      <c r="K701" s="3">
        <v>38.4</v>
      </c>
      <c r="M701" s="3">
        <v>1.18</v>
      </c>
      <c r="N701" s="3">
        <v>142.11000000000001</v>
      </c>
      <c r="O701" s="3">
        <v>15.39</v>
      </c>
      <c r="P701" s="3">
        <v>29.23</v>
      </c>
      <c r="Q701" s="3">
        <v>4.9400000000000004</v>
      </c>
      <c r="R701" s="3">
        <v>0.6</v>
      </c>
      <c r="S701" s="3">
        <v>0.61</v>
      </c>
      <c r="T701" s="3">
        <v>0</v>
      </c>
      <c r="U701" s="6">
        <f t="shared" si="211"/>
        <v>120.43220338983052</v>
      </c>
      <c r="W701" s="6">
        <f t="shared" si="212"/>
        <v>33.286318758815227</v>
      </c>
      <c r="X701" s="6">
        <f t="shared" si="213"/>
        <v>2292.0967741935488</v>
      </c>
      <c r="Y701" s="6">
        <f t="shared" si="214"/>
        <v>320.625</v>
      </c>
      <c r="Z701" s="6">
        <f t="shared" si="215"/>
        <v>1461.5</v>
      </c>
      <c r="AA701" s="6">
        <f t="shared" si="216"/>
        <v>406.58436213991774</v>
      </c>
      <c r="AB701" s="6">
        <f t="shared" si="217"/>
        <v>26.086956521739129</v>
      </c>
      <c r="AC701" s="6">
        <f t="shared" si="218"/>
        <v>15.605014070094651</v>
      </c>
      <c r="AD701" s="6">
        <f t="shared" si="219"/>
        <v>0</v>
      </c>
      <c r="AE701" s="6">
        <f t="shared" si="220"/>
        <v>68.860025970475689</v>
      </c>
    </row>
    <row r="702" spans="1:31" x14ac:dyDescent="0.15">
      <c r="A702" s="38">
        <v>37006</v>
      </c>
      <c r="B702" s="8">
        <f t="shared" si="198"/>
        <v>2001</v>
      </c>
      <c r="C702" s="8">
        <f t="shared" si="199"/>
        <v>4</v>
      </c>
      <c r="D702" s="8">
        <f t="shared" si="200"/>
        <v>25</v>
      </c>
      <c r="E702" s="8" t="s">
        <v>31</v>
      </c>
      <c r="F702" s="8">
        <v>1</v>
      </c>
      <c r="G702">
        <v>3</v>
      </c>
      <c r="H702" s="2" t="s">
        <v>1</v>
      </c>
      <c r="I702" s="3">
        <v>5.79</v>
      </c>
      <c r="J702" s="3">
        <v>21.2</v>
      </c>
    </row>
    <row r="703" spans="1:31" x14ac:dyDescent="0.15">
      <c r="A703" s="38">
        <v>37006</v>
      </c>
      <c r="B703" s="8">
        <f t="shared" si="198"/>
        <v>2001</v>
      </c>
      <c r="C703" s="8">
        <f t="shared" si="199"/>
        <v>4</v>
      </c>
      <c r="D703" s="8">
        <f t="shared" si="200"/>
        <v>25</v>
      </c>
      <c r="E703" s="8" t="s">
        <v>32</v>
      </c>
      <c r="F703" s="8">
        <v>1</v>
      </c>
      <c r="G703">
        <v>4</v>
      </c>
      <c r="H703" s="2" t="s">
        <v>0</v>
      </c>
      <c r="I703" s="3">
        <v>5.73</v>
      </c>
      <c r="J703" s="3">
        <v>30</v>
      </c>
      <c r="K703" s="3">
        <v>7.4</v>
      </c>
    </row>
    <row r="704" spans="1:31" x14ac:dyDescent="0.15">
      <c r="A704" s="38">
        <v>37006</v>
      </c>
      <c r="B704" s="8">
        <f t="shared" si="198"/>
        <v>2001</v>
      </c>
      <c r="C704" s="8">
        <f t="shared" si="199"/>
        <v>4</v>
      </c>
      <c r="D704" s="8">
        <f t="shared" si="200"/>
        <v>25</v>
      </c>
      <c r="E704" s="8" t="s">
        <v>31</v>
      </c>
      <c r="F704" s="8">
        <v>2</v>
      </c>
      <c r="G704">
        <v>5</v>
      </c>
      <c r="H704" s="2" t="s">
        <v>1</v>
      </c>
      <c r="I704" s="3">
        <v>4.93</v>
      </c>
      <c r="J704" s="3">
        <v>26.4</v>
      </c>
      <c r="K704" s="3">
        <v>12.3</v>
      </c>
    </row>
    <row r="705" spans="1:31" x14ac:dyDescent="0.15">
      <c r="A705" s="38">
        <v>37006</v>
      </c>
      <c r="B705" s="8">
        <f t="shared" si="198"/>
        <v>2001</v>
      </c>
      <c r="C705" s="8">
        <f t="shared" si="199"/>
        <v>4</v>
      </c>
      <c r="D705" s="8">
        <f t="shared" si="200"/>
        <v>25</v>
      </c>
      <c r="E705" s="8" t="s">
        <v>32</v>
      </c>
      <c r="F705" s="8">
        <v>2</v>
      </c>
      <c r="G705">
        <v>8</v>
      </c>
      <c r="H705" s="2" t="s">
        <v>2</v>
      </c>
      <c r="I705" s="3">
        <v>4.92</v>
      </c>
      <c r="J705" s="3">
        <v>26.6</v>
      </c>
      <c r="K705" s="3">
        <v>6.9</v>
      </c>
    </row>
    <row r="706" spans="1:31" x14ac:dyDescent="0.15">
      <c r="A706" s="38">
        <v>37006</v>
      </c>
      <c r="B706" s="8">
        <f t="shared" si="198"/>
        <v>2001</v>
      </c>
      <c r="C706" s="8">
        <f t="shared" si="199"/>
        <v>4</v>
      </c>
      <c r="D706" s="8">
        <f t="shared" si="200"/>
        <v>25</v>
      </c>
      <c r="E706" s="8" t="s">
        <v>32</v>
      </c>
      <c r="F706" s="8">
        <v>3</v>
      </c>
      <c r="G706">
        <v>11</v>
      </c>
      <c r="H706" s="2" t="s">
        <v>0</v>
      </c>
      <c r="I706" s="3">
        <v>5.23</v>
      </c>
      <c r="J706" s="3">
        <v>30.8</v>
      </c>
      <c r="K706" s="3">
        <v>6.1</v>
      </c>
    </row>
    <row r="707" spans="1:31" x14ac:dyDescent="0.15">
      <c r="A707" s="38">
        <v>37006</v>
      </c>
      <c r="B707" s="8">
        <f t="shared" si="198"/>
        <v>2001</v>
      </c>
      <c r="C707" s="8">
        <f t="shared" si="199"/>
        <v>4</v>
      </c>
      <c r="D707" s="8">
        <f t="shared" si="200"/>
        <v>25</v>
      </c>
      <c r="E707" s="8" t="s">
        <v>32</v>
      </c>
      <c r="F707" s="8">
        <v>3</v>
      </c>
      <c r="G707">
        <v>11</v>
      </c>
      <c r="H707" s="2" t="s">
        <v>2</v>
      </c>
      <c r="I707" s="3">
        <v>5.3</v>
      </c>
      <c r="J707" s="3">
        <v>16.5</v>
      </c>
      <c r="K707" s="3">
        <v>4.7</v>
      </c>
    </row>
    <row r="708" spans="1:31" x14ac:dyDescent="0.15">
      <c r="A708" s="38">
        <v>37006</v>
      </c>
      <c r="B708" s="8">
        <f t="shared" si="198"/>
        <v>2001</v>
      </c>
      <c r="C708" s="8">
        <f t="shared" si="199"/>
        <v>4</v>
      </c>
      <c r="D708" s="8">
        <f t="shared" si="200"/>
        <v>25</v>
      </c>
      <c r="E708" s="8" t="s">
        <v>31</v>
      </c>
      <c r="F708" s="8">
        <v>3</v>
      </c>
      <c r="G708">
        <v>12</v>
      </c>
      <c r="H708" s="2" t="s">
        <v>2</v>
      </c>
      <c r="I708" s="3">
        <v>5.41</v>
      </c>
      <c r="J708" s="3">
        <v>24</v>
      </c>
    </row>
    <row r="709" spans="1:31" x14ac:dyDescent="0.15">
      <c r="A709" s="38">
        <v>37006</v>
      </c>
      <c r="B709" s="8">
        <f t="shared" si="198"/>
        <v>2001</v>
      </c>
      <c r="C709" s="8">
        <f t="shared" si="199"/>
        <v>4</v>
      </c>
      <c r="D709" s="8">
        <f t="shared" si="200"/>
        <v>25</v>
      </c>
      <c r="E709" s="8" t="s">
        <v>32</v>
      </c>
      <c r="F709" s="8">
        <v>4</v>
      </c>
      <c r="G709">
        <v>16</v>
      </c>
      <c r="H709" s="2" t="s">
        <v>0</v>
      </c>
      <c r="I709" s="3">
        <v>6.06</v>
      </c>
      <c r="J709" s="3">
        <v>34</v>
      </c>
    </row>
    <row r="710" spans="1:31" x14ac:dyDescent="0.15">
      <c r="A710" s="38">
        <v>37006</v>
      </c>
      <c r="B710" s="8">
        <f t="shared" si="198"/>
        <v>2001</v>
      </c>
      <c r="C710" s="8">
        <f t="shared" si="199"/>
        <v>4</v>
      </c>
      <c r="D710" s="8">
        <f t="shared" si="200"/>
        <v>25</v>
      </c>
      <c r="E710" s="8" t="s">
        <v>32</v>
      </c>
      <c r="F710" s="8">
        <v>4</v>
      </c>
      <c r="G710">
        <v>16</v>
      </c>
      <c r="H710" s="2" t="s">
        <v>2</v>
      </c>
      <c r="I710" s="3">
        <v>5.83</v>
      </c>
      <c r="J710" s="3">
        <v>22.4</v>
      </c>
    </row>
    <row r="711" spans="1:31" x14ac:dyDescent="0.15">
      <c r="A711" s="38">
        <v>37048</v>
      </c>
      <c r="B711" s="8">
        <f t="shared" si="198"/>
        <v>2001</v>
      </c>
      <c r="C711" s="8">
        <f t="shared" si="199"/>
        <v>6</v>
      </c>
      <c r="D711" s="8">
        <f t="shared" si="200"/>
        <v>6</v>
      </c>
      <c r="E711" s="8" t="s">
        <v>32</v>
      </c>
      <c r="F711" s="8">
        <v>4</v>
      </c>
      <c r="G711">
        <v>16</v>
      </c>
      <c r="H711" s="2" t="s">
        <v>1</v>
      </c>
      <c r="I711" s="3">
        <v>5.34</v>
      </c>
      <c r="J711" s="3">
        <v>25.8</v>
      </c>
      <c r="K711" s="3">
        <v>5.7</v>
      </c>
      <c r="M711" s="3">
        <v>0.67</v>
      </c>
      <c r="N711" s="3">
        <v>0.31</v>
      </c>
      <c r="O711" s="3">
        <v>7.67</v>
      </c>
      <c r="P711" s="3">
        <v>1.65</v>
      </c>
      <c r="Q711" s="3">
        <v>0.51</v>
      </c>
      <c r="R711" s="3">
        <v>0.48</v>
      </c>
      <c r="S711" s="3">
        <v>0.74</v>
      </c>
      <c r="T711" s="3">
        <v>0.06</v>
      </c>
      <c r="U711" s="6">
        <f>(N711/M711)</f>
        <v>0.46268656716417905</v>
      </c>
      <c r="W711" s="6">
        <f>(M711/35.45)*1000</f>
        <v>18.899858956276447</v>
      </c>
      <c r="X711" s="6">
        <f>(N711/62)*1000</f>
        <v>5</v>
      </c>
      <c r="Y711" s="6">
        <f>(O711/96)*1000*2</f>
        <v>159.79166666666666</v>
      </c>
      <c r="Z711" s="6">
        <f>(P711/40)*1000*2</f>
        <v>82.499999999999986</v>
      </c>
      <c r="AA711" s="6">
        <f>(Q711/24.3)*1000*2</f>
        <v>41.97530864197531</v>
      </c>
      <c r="AB711" s="6">
        <f>(R711/23)*1000</f>
        <v>20.869565217391301</v>
      </c>
      <c r="AC711" s="6">
        <f>(S711/39.09)*1000</f>
        <v>18.930672806344329</v>
      </c>
      <c r="AD711" s="6">
        <f>(T711/18)*1000</f>
        <v>3.333333333333333</v>
      </c>
      <c r="AE711" s="6">
        <f>(X711/W711)</f>
        <v>0.26455223880597012</v>
      </c>
    </row>
    <row r="712" spans="1:31" x14ac:dyDescent="0.15">
      <c r="A712" s="38">
        <v>37048</v>
      </c>
      <c r="B712" s="8">
        <f t="shared" si="198"/>
        <v>2001</v>
      </c>
      <c r="C712" s="8">
        <f t="shared" si="199"/>
        <v>6</v>
      </c>
      <c r="D712" s="8">
        <f t="shared" si="200"/>
        <v>6</v>
      </c>
      <c r="E712" s="8" t="s">
        <v>29</v>
      </c>
      <c r="F712" s="8">
        <v>1</v>
      </c>
      <c r="G712">
        <v>1</v>
      </c>
      <c r="H712" s="2" t="s">
        <v>0</v>
      </c>
      <c r="I712" s="3">
        <v>5.07</v>
      </c>
      <c r="J712" s="3">
        <v>199</v>
      </c>
      <c r="M712" s="3">
        <v>0.38</v>
      </c>
      <c r="N712" s="3">
        <v>0.35</v>
      </c>
      <c r="O712" s="3">
        <v>6.49</v>
      </c>
      <c r="P712" s="3">
        <v>1.7</v>
      </c>
      <c r="Q712" s="3">
        <v>0.6</v>
      </c>
      <c r="R712" s="3">
        <v>0.34</v>
      </c>
      <c r="S712" s="3">
        <v>0.44</v>
      </c>
      <c r="T712" s="3">
        <v>0.08</v>
      </c>
      <c r="U712" s="6">
        <f>(N712/M712)</f>
        <v>0.92105263157894735</v>
      </c>
      <c r="W712" s="6">
        <f>(M712/35.45)*1000</f>
        <v>10.719322990126939</v>
      </c>
      <c r="X712" s="6">
        <f>(N712/62)*1000</f>
        <v>5.6451612903225801</v>
      </c>
      <c r="Y712" s="6">
        <f>(O712/96)*1000*2</f>
        <v>135.20833333333334</v>
      </c>
      <c r="Z712" s="6">
        <f>(P712/40)*1000*2</f>
        <v>84.999999999999986</v>
      </c>
      <c r="AA712" s="6">
        <f>(Q712/24.3)*1000*2</f>
        <v>49.382716049382715</v>
      </c>
      <c r="AB712" s="6">
        <f>(R712/23)*1000</f>
        <v>14.782608695652176</v>
      </c>
      <c r="AC712" s="6">
        <f>(S712/39.09)*1000</f>
        <v>11.256075722691223</v>
      </c>
      <c r="AD712" s="6">
        <f>(T712/18)*1000</f>
        <v>4.4444444444444446</v>
      </c>
      <c r="AE712" s="6">
        <f>(X712/W712)</f>
        <v>0.52663412563667233</v>
      </c>
    </row>
    <row r="713" spans="1:31" x14ac:dyDescent="0.15">
      <c r="A713" s="38">
        <v>37048</v>
      </c>
      <c r="B713" s="8">
        <f t="shared" si="198"/>
        <v>2001</v>
      </c>
      <c r="C713" s="8">
        <f t="shared" si="199"/>
        <v>6</v>
      </c>
      <c r="D713" s="8">
        <f t="shared" si="200"/>
        <v>6</v>
      </c>
      <c r="E713" s="8" t="s">
        <v>31</v>
      </c>
      <c r="F713" s="8">
        <v>3</v>
      </c>
      <c r="G713">
        <v>12</v>
      </c>
      <c r="H713" s="2" t="s">
        <v>2</v>
      </c>
      <c r="I713" s="3">
        <v>5.17</v>
      </c>
      <c r="J713" s="3">
        <v>24.6</v>
      </c>
      <c r="K713" s="3">
        <v>11.2</v>
      </c>
      <c r="M713" s="3">
        <v>0.35</v>
      </c>
      <c r="N713" s="3">
        <v>0.35</v>
      </c>
      <c r="O713" s="3">
        <v>7.1</v>
      </c>
      <c r="P713" s="3">
        <v>1.33</v>
      </c>
      <c r="Q713" s="3">
        <v>0.3</v>
      </c>
      <c r="R713" s="3">
        <v>0.34</v>
      </c>
      <c r="S713" s="3">
        <v>0.64</v>
      </c>
      <c r="T713" s="3">
        <v>0.01</v>
      </c>
      <c r="U713" s="6">
        <f>(N713/M713)</f>
        <v>1</v>
      </c>
      <c r="W713" s="6">
        <f>(M713/35.45)*1000</f>
        <v>9.8730606488011272</v>
      </c>
      <c r="X713" s="6">
        <f>(N713/62)*1000</f>
        <v>5.6451612903225801</v>
      </c>
      <c r="Y713" s="6">
        <f>(O713/96)*1000*2</f>
        <v>147.91666666666666</v>
      </c>
      <c r="Z713" s="6">
        <f>(P713/40)*1000*2</f>
        <v>66.5</v>
      </c>
      <c r="AA713" s="6">
        <f>(Q713/24.3)*1000*2</f>
        <v>24.691358024691358</v>
      </c>
      <c r="AB713" s="6">
        <f>(R713/23)*1000</f>
        <v>14.782608695652176</v>
      </c>
      <c r="AC713" s="6">
        <f>(S713/39.09)*1000</f>
        <v>16.372473778459963</v>
      </c>
      <c r="AD713" s="6">
        <f>(T713/18)*1000</f>
        <v>0.55555555555555558</v>
      </c>
      <c r="AE713" s="6">
        <f>(X713/W713)</f>
        <v>0.5717741935483871</v>
      </c>
    </row>
    <row r="714" spans="1:31" x14ac:dyDescent="0.15">
      <c r="A714" s="38">
        <v>37048</v>
      </c>
      <c r="B714" s="8">
        <f t="shared" ref="B714:B777" si="221">YEAR(A714)</f>
        <v>2001</v>
      </c>
      <c r="C714" s="8">
        <f t="shared" ref="C714:C777" si="222">MONTH(A714)</f>
        <v>6</v>
      </c>
      <c r="D714" s="8">
        <f t="shared" ref="D714:D777" si="223">DAY(A714)</f>
        <v>6</v>
      </c>
      <c r="E714" s="8" t="s">
        <v>32</v>
      </c>
      <c r="F714" s="8">
        <v>1</v>
      </c>
      <c r="G714">
        <v>4</v>
      </c>
      <c r="H714" s="2" t="s">
        <v>1</v>
      </c>
      <c r="I714" s="3">
        <v>5.6</v>
      </c>
      <c r="J714" s="3">
        <v>32.799999999999997</v>
      </c>
      <c r="K714" s="3">
        <v>9.6999999999999993</v>
      </c>
      <c r="M714" s="3">
        <v>0.67</v>
      </c>
      <c r="N714" s="3">
        <v>2.61</v>
      </c>
      <c r="O714" s="3">
        <v>7.5</v>
      </c>
      <c r="P714" s="3">
        <v>2.99</v>
      </c>
      <c r="Q714" s="3">
        <v>0.64</v>
      </c>
      <c r="R714" s="3">
        <v>0.38</v>
      </c>
      <c r="S714" s="3">
        <v>0.27</v>
      </c>
      <c r="T714" s="3">
        <v>0.04</v>
      </c>
      <c r="U714" s="6">
        <f>(N714/M714)</f>
        <v>3.895522388059701</v>
      </c>
      <c r="W714" s="6">
        <f>(M714/35.45)*1000</f>
        <v>18.899858956276447</v>
      </c>
      <c r="X714" s="6">
        <f>(N714/62)*1000</f>
        <v>42.096774193548384</v>
      </c>
      <c r="Y714" s="6">
        <f>(O714/96)*1000*2</f>
        <v>156.25</v>
      </c>
      <c r="Z714" s="6">
        <f>(P714/40)*1000*2</f>
        <v>149.50000000000003</v>
      </c>
      <c r="AA714" s="6">
        <f>(Q714/24.3)*1000*2</f>
        <v>52.674897119341566</v>
      </c>
      <c r="AB714" s="6">
        <f>(R714/23)*1000</f>
        <v>16.521739130434781</v>
      </c>
      <c r="AC714" s="6">
        <f>(S714/39.09)*1000</f>
        <v>6.9071373752877969</v>
      </c>
      <c r="AD714" s="6">
        <f>(T714/18)*1000</f>
        <v>2.2222222222222223</v>
      </c>
      <c r="AE714" s="6">
        <f>(X714/W714)</f>
        <v>2.2273591718825227</v>
      </c>
    </row>
    <row r="715" spans="1:31" x14ac:dyDescent="0.15">
      <c r="A715" s="38">
        <v>37048</v>
      </c>
      <c r="B715" s="8">
        <f t="shared" si="221"/>
        <v>2001</v>
      </c>
      <c r="C715" s="8">
        <f t="shared" si="222"/>
        <v>6</v>
      </c>
      <c r="D715" s="8">
        <f t="shared" si="223"/>
        <v>6</v>
      </c>
      <c r="E715" s="8" t="s">
        <v>31</v>
      </c>
      <c r="F715" s="8">
        <v>4</v>
      </c>
      <c r="G715">
        <v>15</v>
      </c>
      <c r="H715" s="2" t="s">
        <v>1</v>
      </c>
      <c r="I715" s="3">
        <v>4.92</v>
      </c>
      <c r="J715" s="3">
        <v>58.1</v>
      </c>
      <c r="K715" s="3">
        <v>13.5</v>
      </c>
      <c r="M715" s="3">
        <v>0.6</v>
      </c>
      <c r="N715" s="3">
        <v>21.21</v>
      </c>
      <c r="O715" s="3">
        <v>4.99</v>
      </c>
      <c r="P715" s="3">
        <v>5.22</v>
      </c>
      <c r="Q715" s="3">
        <v>0.7</v>
      </c>
      <c r="R715" s="3">
        <v>0.38</v>
      </c>
      <c r="S715" s="3">
        <v>0.21</v>
      </c>
      <c r="T715" s="3">
        <v>0.01</v>
      </c>
      <c r="U715" s="6">
        <f>(N715/M715)</f>
        <v>35.35</v>
      </c>
      <c r="W715" s="6">
        <f>(M715/35.45)*1000</f>
        <v>16.925246826516219</v>
      </c>
      <c r="X715" s="6">
        <f>(N715/62)*1000</f>
        <v>342.09677419354841</v>
      </c>
      <c r="Y715" s="6">
        <f>(O715/96)*1000*2</f>
        <v>103.95833333333333</v>
      </c>
      <c r="Z715" s="6">
        <f>(P715/40)*1000*2</f>
        <v>261</v>
      </c>
      <c r="AA715" s="6">
        <f>(Q715/24.3)*1000*2</f>
        <v>57.613168724279831</v>
      </c>
      <c r="AB715" s="6">
        <f>(R715/23)*1000</f>
        <v>16.521739130434781</v>
      </c>
      <c r="AC715" s="6">
        <f>(S715/39.09)*1000</f>
        <v>5.372217958557175</v>
      </c>
      <c r="AD715" s="6">
        <f>(T715/18)*1000</f>
        <v>0.55555555555555558</v>
      </c>
      <c r="AE715" s="6">
        <f>(X715/W715)</f>
        <v>20.212217741935486</v>
      </c>
    </row>
    <row r="716" spans="1:31" x14ac:dyDescent="0.15">
      <c r="A716" s="38">
        <v>37048</v>
      </c>
      <c r="B716" s="8">
        <f t="shared" si="221"/>
        <v>2001</v>
      </c>
      <c r="C716" s="8">
        <f t="shared" si="222"/>
        <v>6</v>
      </c>
      <c r="D716" s="8">
        <f t="shared" si="223"/>
        <v>6</v>
      </c>
      <c r="E716" s="8" t="s">
        <v>31</v>
      </c>
      <c r="F716" s="8">
        <v>1</v>
      </c>
      <c r="G716">
        <v>3</v>
      </c>
      <c r="H716" s="2" t="s">
        <v>0</v>
      </c>
      <c r="I716" s="3">
        <v>5.76</v>
      </c>
      <c r="J716" s="3">
        <v>24.3</v>
      </c>
    </row>
    <row r="717" spans="1:31" x14ac:dyDescent="0.15">
      <c r="A717" s="38">
        <v>37048</v>
      </c>
      <c r="B717" s="8">
        <f t="shared" si="221"/>
        <v>2001</v>
      </c>
      <c r="C717" s="8">
        <f t="shared" si="222"/>
        <v>6</v>
      </c>
      <c r="D717" s="8">
        <f t="shared" si="223"/>
        <v>6</v>
      </c>
      <c r="E717" s="8" t="s">
        <v>31</v>
      </c>
      <c r="F717" s="8">
        <v>1</v>
      </c>
      <c r="G717">
        <v>3</v>
      </c>
      <c r="H717" s="2" t="s">
        <v>1</v>
      </c>
      <c r="I717" s="3">
        <v>5.54</v>
      </c>
      <c r="J717" s="3">
        <v>24.2</v>
      </c>
      <c r="K717" s="3">
        <v>13</v>
      </c>
    </row>
    <row r="718" spans="1:31" x14ac:dyDescent="0.15">
      <c r="A718" s="38">
        <v>37048</v>
      </c>
      <c r="B718" s="8">
        <f t="shared" si="221"/>
        <v>2001</v>
      </c>
      <c r="C718" s="8">
        <f t="shared" si="222"/>
        <v>6</v>
      </c>
      <c r="D718" s="8">
        <f t="shared" si="223"/>
        <v>6</v>
      </c>
      <c r="E718" s="8" t="s">
        <v>32</v>
      </c>
      <c r="F718" s="8">
        <v>1</v>
      </c>
      <c r="G718">
        <v>4</v>
      </c>
      <c r="H718" s="2" t="s">
        <v>2</v>
      </c>
      <c r="I718" s="3">
        <v>5.71</v>
      </c>
      <c r="J718" s="3">
        <v>46.5</v>
      </c>
    </row>
    <row r="719" spans="1:31" x14ac:dyDescent="0.15">
      <c r="A719" s="38">
        <v>37081</v>
      </c>
      <c r="B719" s="8">
        <f t="shared" si="221"/>
        <v>2001</v>
      </c>
      <c r="C719" s="8">
        <f t="shared" si="222"/>
        <v>7</v>
      </c>
      <c r="D719" s="8">
        <f t="shared" si="223"/>
        <v>9</v>
      </c>
      <c r="E719" s="8" t="s">
        <v>32</v>
      </c>
      <c r="F719" s="8">
        <v>4</v>
      </c>
      <c r="G719">
        <v>16</v>
      </c>
      <c r="H719" s="2" t="s">
        <v>2</v>
      </c>
      <c r="I719" s="3">
        <v>5.28</v>
      </c>
      <c r="J719" s="3">
        <v>26.3</v>
      </c>
      <c r="K719" s="3">
        <v>5</v>
      </c>
      <c r="M719" s="3">
        <v>0.7</v>
      </c>
      <c r="N719" s="3">
        <v>0.31</v>
      </c>
      <c r="O719" s="3">
        <v>7.64</v>
      </c>
      <c r="P719" s="3">
        <v>1.67</v>
      </c>
      <c r="Q719" s="3">
        <v>0.46</v>
      </c>
      <c r="R719" s="3">
        <v>0.45</v>
      </c>
      <c r="S719" s="3">
        <v>0.68</v>
      </c>
      <c r="T719" s="3">
        <v>0.04</v>
      </c>
      <c r="U719" s="6">
        <f t="shared" ref="U719:U730" si="224">(N719/M719)</f>
        <v>0.44285714285714289</v>
      </c>
      <c r="W719" s="6">
        <f t="shared" ref="W719:W730" si="225">(M719/35.45)*1000</f>
        <v>19.746121297602254</v>
      </c>
      <c r="X719" s="6">
        <f t="shared" ref="X719:X730" si="226">(N719/62)*1000</f>
        <v>5</v>
      </c>
      <c r="Y719" s="6">
        <f t="shared" ref="Y719:Y730" si="227">(O719/96)*1000*2</f>
        <v>159.16666666666666</v>
      </c>
      <c r="Z719" s="6">
        <f t="shared" ref="Z719:Z730" si="228">(P719/40)*1000*2</f>
        <v>83.499999999999986</v>
      </c>
      <c r="AA719" s="6">
        <f t="shared" ref="AA719:AA730" si="229">(Q719/24.3)*1000*2</f>
        <v>37.860082304526749</v>
      </c>
      <c r="AB719" s="6">
        <f t="shared" ref="AB719:AB730" si="230">(R719/23)*1000</f>
        <v>19.565217391304348</v>
      </c>
      <c r="AC719" s="6">
        <f t="shared" ref="AC719:AC730" si="231">(S719/39.09)*1000</f>
        <v>17.395753389613713</v>
      </c>
      <c r="AD719" s="6">
        <f t="shared" ref="AD719:AD730" si="232">(T719/18)*1000</f>
        <v>2.2222222222222223</v>
      </c>
      <c r="AE719" s="6">
        <f t="shared" ref="AE719:AE730" si="233">(X719/W719)</f>
        <v>0.25321428571428573</v>
      </c>
    </row>
    <row r="720" spans="1:31" x14ac:dyDescent="0.15">
      <c r="A720" s="38">
        <v>37081</v>
      </c>
      <c r="B720" s="8">
        <f t="shared" si="221"/>
        <v>2001</v>
      </c>
      <c r="C720" s="8">
        <f t="shared" si="222"/>
        <v>7</v>
      </c>
      <c r="D720" s="8">
        <f t="shared" si="223"/>
        <v>9</v>
      </c>
      <c r="E720" s="8" t="s">
        <v>31</v>
      </c>
      <c r="F720" s="8">
        <v>3</v>
      </c>
      <c r="G720">
        <v>12</v>
      </c>
      <c r="H720" s="2" t="s">
        <v>2</v>
      </c>
      <c r="I720" s="3">
        <v>5.03</v>
      </c>
      <c r="J720" s="3">
        <v>26.4</v>
      </c>
      <c r="K720" s="3">
        <v>12.6</v>
      </c>
      <c r="M720" s="3">
        <v>0.31</v>
      </c>
      <c r="N720" s="3">
        <v>0.22</v>
      </c>
      <c r="O720" s="3">
        <v>7.27</v>
      </c>
      <c r="P720" s="3">
        <v>1.25</v>
      </c>
      <c r="Q720" s="3">
        <v>0.33</v>
      </c>
      <c r="R720" s="3">
        <v>0.38</v>
      </c>
      <c r="S720" s="3">
        <v>0.74</v>
      </c>
      <c r="T720" s="3">
        <v>0</v>
      </c>
      <c r="U720" s="6">
        <f t="shared" si="224"/>
        <v>0.70967741935483875</v>
      </c>
      <c r="W720" s="6">
        <f t="shared" si="225"/>
        <v>8.7447108603667125</v>
      </c>
      <c r="X720" s="6">
        <f t="shared" si="226"/>
        <v>3.5483870967741939</v>
      </c>
      <c r="Y720" s="6">
        <f t="shared" si="227"/>
        <v>151.45833333333334</v>
      </c>
      <c r="Z720" s="6">
        <f t="shared" si="228"/>
        <v>62.5</v>
      </c>
      <c r="AA720" s="6">
        <f t="shared" si="229"/>
        <v>27.160493827160494</v>
      </c>
      <c r="AB720" s="6">
        <f t="shared" si="230"/>
        <v>16.521739130434781</v>
      </c>
      <c r="AC720" s="6">
        <f t="shared" si="231"/>
        <v>18.930672806344329</v>
      </c>
      <c r="AD720" s="6">
        <f t="shared" si="232"/>
        <v>0</v>
      </c>
      <c r="AE720" s="6">
        <f t="shared" si="233"/>
        <v>0.40577523413111355</v>
      </c>
    </row>
    <row r="721" spans="1:31" x14ac:dyDescent="0.15">
      <c r="A721" s="38">
        <v>37081</v>
      </c>
      <c r="B721" s="8">
        <f t="shared" si="221"/>
        <v>2001</v>
      </c>
      <c r="C721" s="8">
        <f t="shared" si="222"/>
        <v>7</v>
      </c>
      <c r="D721" s="8">
        <f t="shared" si="223"/>
        <v>9</v>
      </c>
      <c r="E721" s="8" t="s">
        <v>31</v>
      </c>
      <c r="F721" s="8">
        <v>1</v>
      </c>
      <c r="G721">
        <v>3</v>
      </c>
      <c r="H721" s="2" t="s">
        <v>0</v>
      </c>
      <c r="I721" s="3">
        <v>5.65</v>
      </c>
      <c r="J721" s="3">
        <v>22.1</v>
      </c>
      <c r="K721" s="3">
        <v>8.1</v>
      </c>
      <c r="M721" s="3">
        <v>0.46</v>
      </c>
      <c r="N721" s="3">
        <v>0.35</v>
      </c>
      <c r="O721" s="3">
        <v>5.46</v>
      </c>
      <c r="P721" s="3">
        <v>1.49</v>
      </c>
      <c r="Q721" s="3">
        <v>0.37</v>
      </c>
      <c r="R721" s="3">
        <v>0.54</v>
      </c>
      <c r="S721" s="3">
        <v>0.57999999999999996</v>
      </c>
      <c r="T721" s="3">
        <v>0.08</v>
      </c>
      <c r="U721" s="6">
        <f t="shared" si="224"/>
        <v>0.76086956521739124</v>
      </c>
      <c r="W721" s="6">
        <f t="shared" si="225"/>
        <v>12.976022566995768</v>
      </c>
      <c r="X721" s="6">
        <f t="shared" si="226"/>
        <v>5.6451612903225801</v>
      </c>
      <c r="Y721" s="6">
        <f t="shared" si="227"/>
        <v>113.75</v>
      </c>
      <c r="Z721" s="6">
        <f t="shared" si="228"/>
        <v>74.5</v>
      </c>
      <c r="AA721" s="6">
        <f t="shared" si="229"/>
        <v>30.452674897119341</v>
      </c>
      <c r="AB721" s="6">
        <f t="shared" si="230"/>
        <v>23.478260869565219</v>
      </c>
      <c r="AC721" s="6">
        <f t="shared" si="231"/>
        <v>14.837554361729341</v>
      </c>
      <c r="AD721" s="6">
        <f t="shared" si="232"/>
        <v>4.4444444444444446</v>
      </c>
      <c r="AE721" s="6">
        <f t="shared" si="233"/>
        <v>0.43504558204768579</v>
      </c>
    </row>
    <row r="722" spans="1:31" x14ac:dyDescent="0.15">
      <c r="A722" s="38">
        <v>37081</v>
      </c>
      <c r="B722" s="8">
        <f t="shared" si="221"/>
        <v>2001</v>
      </c>
      <c r="C722" s="8">
        <f t="shared" si="222"/>
        <v>7</v>
      </c>
      <c r="D722" s="8">
        <f t="shared" si="223"/>
        <v>9</v>
      </c>
      <c r="E722" s="8" t="s">
        <v>31</v>
      </c>
      <c r="F722" s="8">
        <v>1</v>
      </c>
      <c r="G722">
        <v>3</v>
      </c>
      <c r="H722" s="2" t="s">
        <v>1</v>
      </c>
      <c r="I722" s="3">
        <v>5.48</v>
      </c>
      <c r="J722" s="3">
        <v>24.4</v>
      </c>
      <c r="K722" s="3">
        <v>12.1</v>
      </c>
      <c r="M722" s="3">
        <v>0.33</v>
      </c>
      <c r="N722" s="3">
        <v>0.31</v>
      </c>
      <c r="O722" s="3">
        <v>6.44</v>
      </c>
      <c r="P722" s="3">
        <v>1.71</v>
      </c>
      <c r="Q722" s="3">
        <v>0.59</v>
      </c>
      <c r="R722" s="3">
        <v>0.32</v>
      </c>
      <c r="S722" s="3">
        <v>0.35</v>
      </c>
      <c r="T722" s="3">
        <v>0.04</v>
      </c>
      <c r="U722" s="6">
        <f t="shared" si="224"/>
        <v>0.93939393939393934</v>
      </c>
      <c r="W722" s="6">
        <f t="shared" si="225"/>
        <v>9.3088857545839208</v>
      </c>
      <c r="X722" s="6">
        <f t="shared" si="226"/>
        <v>5</v>
      </c>
      <c r="Y722" s="6">
        <f t="shared" si="227"/>
        <v>134.16666666666669</v>
      </c>
      <c r="Z722" s="6">
        <f t="shared" si="228"/>
        <v>85.499999999999986</v>
      </c>
      <c r="AA722" s="6">
        <f t="shared" si="229"/>
        <v>48.559670781893004</v>
      </c>
      <c r="AB722" s="6">
        <f t="shared" si="230"/>
        <v>13.913043478260871</v>
      </c>
      <c r="AC722" s="6">
        <f t="shared" si="231"/>
        <v>8.9536965975952914</v>
      </c>
      <c r="AD722" s="6">
        <f t="shared" si="232"/>
        <v>2.2222222222222223</v>
      </c>
      <c r="AE722" s="6">
        <f t="shared" si="233"/>
        <v>0.53712121212121211</v>
      </c>
    </row>
    <row r="723" spans="1:31" x14ac:dyDescent="0.15">
      <c r="A723" s="38">
        <v>37081</v>
      </c>
      <c r="B723" s="8">
        <f t="shared" si="221"/>
        <v>2001</v>
      </c>
      <c r="C723" s="8">
        <f t="shared" si="222"/>
        <v>7</v>
      </c>
      <c r="D723" s="8">
        <f t="shared" si="223"/>
        <v>9</v>
      </c>
      <c r="E723" s="8" t="s">
        <v>32</v>
      </c>
      <c r="F723" s="8">
        <v>3</v>
      </c>
      <c r="G723">
        <v>11</v>
      </c>
      <c r="H723" s="2" t="s">
        <v>2</v>
      </c>
      <c r="I723" s="3">
        <v>5.5</v>
      </c>
      <c r="J723" s="3">
        <v>16.8</v>
      </c>
      <c r="K723" s="3">
        <v>5.2</v>
      </c>
      <c r="M723" s="3">
        <v>0.26</v>
      </c>
      <c r="N723" s="3">
        <v>0.31</v>
      </c>
      <c r="O723" s="3">
        <v>4.43</v>
      </c>
      <c r="P723" s="3">
        <v>1.1599999999999999</v>
      </c>
      <c r="Q723" s="3">
        <v>0.2</v>
      </c>
      <c r="R723" s="3">
        <v>0.46</v>
      </c>
      <c r="S723" s="3">
        <v>0.27</v>
      </c>
      <c r="T723" s="3">
        <v>0</v>
      </c>
      <c r="U723" s="6">
        <f t="shared" si="224"/>
        <v>1.1923076923076923</v>
      </c>
      <c r="W723" s="6">
        <f t="shared" si="225"/>
        <v>7.3342736248236946</v>
      </c>
      <c r="X723" s="6">
        <f t="shared" si="226"/>
        <v>5</v>
      </c>
      <c r="Y723" s="6">
        <f t="shared" si="227"/>
        <v>92.291666666666657</v>
      </c>
      <c r="Z723" s="6">
        <f t="shared" si="228"/>
        <v>57.999999999999993</v>
      </c>
      <c r="AA723" s="6">
        <f t="shared" si="229"/>
        <v>16.460905349794238</v>
      </c>
      <c r="AB723" s="6">
        <f t="shared" si="230"/>
        <v>20</v>
      </c>
      <c r="AC723" s="6">
        <f t="shared" si="231"/>
        <v>6.9071373752877969</v>
      </c>
      <c r="AD723" s="6">
        <f t="shared" si="232"/>
        <v>0</v>
      </c>
      <c r="AE723" s="6">
        <f t="shared" si="233"/>
        <v>0.68173076923076925</v>
      </c>
    </row>
    <row r="724" spans="1:31" x14ac:dyDescent="0.15">
      <c r="A724" s="38">
        <v>37081</v>
      </c>
      <c r="B724" s="8">
        <f t="shared" si="221"/>
        <v>2001</v>
      </c>
      <c r="C724" s="8">
        <f t="shared" si="222"/>
        <v>7</v>
      </c>
      <c r="D724" s="8">
        <f t="shared" si="223"/>
        <v>9</v>
      </c>
      <c r="E724" s="8" t="s">
        <v>32</v>
      </c>
      <c r="F724" s="8">
        <v>3</v>
      </c>
      <c r="G724">
        <v>11</v>
      </c>
      <c r="H724" s="2" t="s">
        <v>0</v>
      </c>
      <c r="I724" s="3">
        <v>4.75</v>
      </c>
      <c r="J724" s="3">
        <v>29.9</v>
      </c>
      <c r="K724" s="3">
        <v>11.6</v>
      </c>
      <c r="M724" s="3">
        <v>0.61</v>
      </c>
      <c r="N724" s="3">
        <v>0.89</v>
      </c>
      <c r="O724" s="3">
        <v>8.19</v>
      </c>
      <c r="P724" s="3">
        <v>0.78</v>
      </c>
      <c r="Q724" s="3">
        <v>0.21</v>
      </c>
      <c r="R724" s="3">
        <v>0.33</v>
      </c>
      <c r="S724" s="3">
        <v>0.47</v>
      </c>
      <c r="T724" s="3">
        <v>0.03</v>
      </c>
      <c r="U724" s="6">
        <f t="shared" si="224"/>
        <v>1.459016393442623</v>
      </c>
      <c r="W724" s="6">
        <f t="shared" si="225"/>
        <v>17.207334273624824</v>
      </c>
      <c r="X724" s="6">
        <f t="shared" si="226"/>
        <v>14.35483870967742</v>
      </c>
      <c r="Y724" s="6">
        <f t="shared" si="227"/>
        <v>170.625</v>
      </c>
      <c r="Z724" s="6">
        <f t="shared" si="228"/>
        <v>39</v>
      </c>
      <c r="AA724" s="6">
        <f t="shared" si="229"/>
        <v>17.283950617283949</v>
      </c>
      <c r="AB724" s="6">
        <f t="shared" si="230"/>
        <v>14.347826086956523</v>
      </c>
      <c r="AC724" s="6">
        <f t="shared" si="231"/>
        <v>12.023535431056535</v>
      </c>
      <c r="AD724" s="6">
        <f t="shared" si="232"/>
        <v>1.6666666666666665</v>
      </c>
      <c r="AE724" s="6">
        <f t="shared" si="233"/>
        <v>0.83422792173453209</v>
      </c>
    </row>
    <row r="725" spans="1:31" x14ac:dyDescent="0.15">
      <c r="A725" s="38">
        <v>37081</v>
      </c>
      <c r="B725" s="8">
        <f t="shared" si="221"/>
        <v>2001</v>
      </c>
      <c r="C725" s="8">
        <f t="shared" si="222"/>
        <v>7</v>
      </c>
      <c r="D725" s="8">
        <f t="shared" si="223"/>
        <v>9</v>
      </c>
      <c r="E725" s="8" t="s">
        <v>32</v>
      </c>
      <c r="F725" s="8">
        <v>2</v>
      </c>
      <c r="G725">
        <v>8</v>
      </c>
      <c r="H725" s="2" t="s">
        <v>0</v>
      </c>
      <c r="I725" s="3">
        <v>4.6500000000000004</v>
      </c>
      <c r="J725" s="3">
        <v>36.200000000000003</v>
      </c>
      <c r="K725" s="3">
        <v>14.2</v>
      </c>
      <c r="M725" s="3">
        <v>0.36</v>
      </c>
      <c r="N725" s="3">
        <v>0.57999999999999996</v>
      </c>
      <c r="O725" s="3">
        <v>10.09</v>
      </c>
      <c r="P725" s="3">
        <v>0.77</v>
      </c>
      <c r="Q725" s="3">
        <v>0.28999999999999998</v>
      </c>
      <c r="R725" s="3">
        <v>0.38</v>
      </c>
      <c r="S725" s="3">
        <v>0.3</v>
      </c>
      <c r="T725" s="3">
        <v>0.03</v>
      </c>
      <c r="U725" s="6">
        <f t="shared" si="224"/>
        <v>1.6111111111111112</v>
      </c>
      <c r="W725" s="6">
        <f t="shared" si="225"/>
        <v>10.15514809590973</v>
      </c>
      <c r="X725" s="6">
        <f t="shared" si="226"/>
        <v>9.3548387096774182</v>
      </c>
      <c r="Y725" s="6">
        <f t="shared" si="227"/>
        <v>210.20833333333334</v>
      </c>
      <c r="Z725" s="6">
        <f t="shared" si="228"/>
        <v>38.5</v>
      </c>
      <c r="AA725" s="6">
        <f t="shared" si="229"/>
        <v>23.868312757201643</v>
      </c>
      <c r="AB725" s="6">
        <f t="shared" si="230"/>
        <v>16.521739130434781</v>
      </c>
      <c r="AC725" s="6">
        <f t="shared" si="231"/>
        <v>7.674597083653107</v>
      </c>
      <c r="AD725" s="6">
        <f t="shared" si="232"/>
        <v>1.6666666666666665</v>
      </c>
      <c r="AE725" s="6">
        <f t="shared" si="233"/>
        <v>0.92119175627240146</v>
      </c>
    </row>
    <row r="726" spans="1:31" x14ac:dyDescent="0.15">
      <c r="A726" s="38">
        <v>37081</v>
      </c>
      <c r="B726" s="8">
        <f t="shared" si="221"/>
        <v>2001</v>
      </c>
      <c r="C726" s="8">
        <f t="shared" si="222"/>
        <v>7</v>
      </c>
      <c r="D726" s="8">
        <f t="shared" si="223"/>
        <v>9</v>
      </c>
      <c r="E726" s="8" t="s">
        <v>32</v>
      </c>
      <c r="F726" s="8">
        <v>1</v>
      </c>
      <c r="G726">
        <v>4</v>
      </c>
      <c r="H726" s="2" t="s">
        <v>2</v>
      </c>
      <c r="I726" s="3">
        <v>5.58</v>
      </c>
      <c r="J726" s="3">
        <v>36.6</v>
      </c>
      <c r="K726" s="3">
        <v>8.6999999999999993</v>
      </c>
      <c r="M726" s="3">
        <v>0.74</v>
      </c>
      <c r="N726" s="3">
        <v>2.08</v>
      </c>
      <c r="O726" s="3">
        <v>9.43</v>
      </c>
      <c r="P726" s="3">
        <v>3.23</v>
      </c>
      <c r="Q726" s="3">
        <v>0.89</v>
      </c>
      <c r="R726" s="3">
        <v>0.41</v>
      </c>
      <c r="S726" s="3">
        <v>0.13</v>
      </c>
      <c r="T726" s="3">
        <v>0.03</v>
      </c>
      <c r="U726" s="6">
        <f t="shared" si="224"/>
        <v>2.810810810810811</v>
      </c>
      <c r="W726" s="6">
        <f t="shared" si="225"/>
        <v>20.874471086036671</v>
      </c>
      <c r="X726" s="6">
        <f t="shared" si="226"/>
        <v>33.548387096774192</v>
      </c>
      <c r="Y726" s="6">
        <f t="shared" si="227"/>
        <v>196.45833333333331</v>
      </c>
      <c r="Z726" s="6">
        <f t="shared" si="228"/>
        <v>161.5</v>
      </c>
      <c r="AA726" s="6">
        <f t="shared" si="229"/>
        <v>73.251028806584358</v>
      </c>
      <c r="AB726" s="6">
        <f t="shared" si="230"/>
        <v>17.826086956521738</v>
      </c>
      <c r="AC726" s="6">
        <f t="shared" si="231"/>
        <v>3.3256587362496801</v>
      </c>
      <c r="AD726" s="6">
        <f t="shared" si="232"/>
        <v>1.6666666666666665</v>
      </c>
      <c r="AE726" s="6">
        <f t="shared" si="233"/>
        <v>1.6071490845684393</v>
      </c>
    </row>
    <row r="727" spans="1:31" x14ac:dyDescent="0.15">
      <c r="A727" s="38">
        <v>37081</v>
      </c>
      <c r="B727" s="8">
        <f t="shared" si="221"/>
        <v>2001</v>
      </c>
      <c r="C727" s="8">
        <f t="shared" si="222"/>
        <v>7</v>
      </c>
      <c r="D727" s="8">
        <f t="shared" si="223"/>
        <v>9</v>
      </c>
      <c r="E727" s="8" t="s">
        <v>31</v>
      </c>
      <c r="F727" s="8">
        <v>2</v>
      </c>
      <c r="G727">
        <v>5</v>
      </c>
      <c r="H727" s="2" t="s">
        <v>1</v>
      </c>
      <c r="I727" s="3">
        <v>4.9800000000000004</v>
      </c>
      <c r="J727" s="3">
        <v>24.8</v>
      </c>
      <c r="K727" s="3">
        <v>11.1</v>
      </c>
      <c r="M727" s="3">
        <v>0.35</v>
      </c>
      <c r="N727" s="3">
        <v>1.33</v>
      </c>
      <c r="O727" s="3">
        <v>6.03</v>
      </c>
      <c r="P727" s="3">
        <v>0.86</v>
      </c>
      <c r="Q727" s="3">
        <v>0.21</v>
      </c>
      <c r="R727" s="3">
        <v>0.3</v>
      </c>
      <c r="S727" s="3">
        <v>0.37</v>
      </c>
      <c r="T727" s="3">
        <v>0.01</v>
      </c>
      <c r="U727" s="6">
        <f t="shared" si="224"/>
        <v>3.8000000000000003</v>
      </c>
      <c r="W727" s="6">
        <f t="shared" si="225"/>
        <v>9.8730606488011272</v>
      </c>
      <c r="X727" s="6">
        <f t="shared" si="226"/>
        <v>21.451612903225808</v>
      </c>
      <c r="Y727" s="6">
        <f t="shared" si="227"/>
        <v>125.62500000000001</v>
      </c>
      <c r="Z727" s="6">
        <f t="shared" si="228"/>
        <v>43</v>
      </c>
      <c r="AA727" s="6">
        <f t="shared" si="229"/>
        <v>17.283950617283949</v>
      </c>
      <c r="AB727" s="6">
        <f t="shared" si="230"/>
        <v>13.043478260869565</v>
      </c>
      <c r="AC727" s="6">
        <f t="shared" si="231"/>
        <v>9.4653364031721647</v>
      </c>
      <c r="AD727" s="6">
        <f t="shared" si="232"/>
        <v>0.55555555555555558</v>
      </c>
      <c r="AE727" s="6">
        <f t="shared" si="233"/>
        <v>2.1727419354838715</v>
      </c>
    </row>
    <row r="728" spans="1:31" x14ac:dyDescent="0.15">
      <c r="A728" s="38">
        <v>37081</v>
      </c>
      <c r="B728" s="8">
        <f t="shared" si="221"/>
        <v>2001</v>
      </c>
      <c r="C728" s="8">
        <f t="shared" si="222"/>
        <v>7</v>
      </c>
      <c r="D728" s="8">
        <f t="shared" si="223"/>
        <v>9</v>
      </c>
      <c r="E728" s="8" t="s">
        <v>32</v>
      </c>
      <c r="F728" s="8">
        <v>1</v>
      </c>
      <c r="G728">
        <v>4</v>
      </c>
      <c r="H728" s="2" t="s">
        <v>1</v>
      </c>
      <c r="I728" s="3">
        <v>5.49</v>
      </c>
      <c r="J728" s="3">
        <v>33</v>
      </c>
      <c r="K728" s="3">
        <v>10.3</v>
      </c>
      <c r="M728" s="3">
        <v>0.56000000000000005</v>
      </c>
      <c r="N728" s="3">
        <v>3.01</v>
      </c>
      <c r="O728" s="3">
        <v>7.34</v>
      </c>
      <c r="P728" s="3">
        <v>2.73</v>
      </c>
      <c r="Q728" s="3">
        <v>0.67</v>
      </c>
      <c r="R728" s="3">
        <v>0.42</v>
      </c>
      <c r="S728" s="3">
        <v>0.42</v>
      </c>
      <c r="T728" s="3">
        <v>0.03</v>
      </c>
      <c r="U728" s="6">
        <f t="shared" si="224"/>
        <v>5.3749999999999991</v>
      </c>
      <c r="W728" s="6">
        <f t="shared" si="225"/>
        <v>15.796897038081806</v>
      </c>
      <c r="X728" s="6">
        <f t="shared" si="226"/>
        <v>48.548387096774192</v>
      </c>
      <c r="Y728" s="6">
        <f t="shared" si="227"/>
        <v>152.91666666666669</v>
      </c>
      <c r="Z728" s="6">
        <f t="shared" si="228"/>
        <v>136.5</v>
      </c>
      <c r="AA728" s="6">
        <f t="shared" si="229"/>
        <v>55.144032921810698</v>
      </c>
      <c r="AB728" s="6">
        <f t="shared" si="230"/>
        <v>18.260869565217391</v>
      </c>
      <c r="AC728" s="6">
        <f t="shared" si="231"/>
        <v>10.74443591711435</v>
      </c>
      <c r="AD728" s="6">
        <f t="shared" si="232"/>
        <v>1.6666666666666665</v>
      </c>
      <c r="AE728" s="6">
        <f t="shared" si="233"/>
        <v>3.0732862903225806</v>
      </c>
    </row>
    <row r="729" spans="1:31" x14ac:dyDescent="0.15">
      <c r="A729" s="38">
        <v>37081</v>
      </c>
      <c r="B729" s="8">
        <f t="shared" si="221"/>
        <v>2001</v>
      </c>
      <c r="C729" s="8">
        <f t="shared" si="222"/>
        <v>7</v>
      </c>
      <c r="D729" s="8">
        <f t="shared" si="223"/>
        <v>9</v>
      </c>
      <c r="E729" s="8" t="s">
        <v>31</v>
      </c>
      <c r="F729" s="8">
        <v>4</v>
      </c>
      <c r="G729">
        <v>15</v>
      </c>
      <c r="H729" s="2" t="s">
        <v>1</v>
      </c>
      <c r="I729" s="3">
        <v>5.18</v>
      </c>
      <c r="J729" s="3">
        <v>32.6</v>
      </c>
      <c r="K729" s="3">
        <v>14</v>
      </c>
      <c r="M729" s="3">
        <v>0.37</v>
      </c>
      <c r="N729" s="3">
        <v>4.91</v>
      </c>
      <c r="O729" s="3">
        <v>6.17</v>
      </c>
      <c r="P729" s="3">
        <v>2.86</v>
      </c>
      <c r="Q729" s="3">
        <v>0.39</v>
      </c>
      <c r="R729" s="3">
        <v>0.36</v>
      </c>
      <c r="S729" s="3">
        <v>0.19</v>
      </c>
      <c r="T729" s="3">
        <v>0</v>
      </c>
      <c r="U729" s="6">
        <f t="shared" si="224"/>
        <v>13.27027027027027</v>
      </c>
      <c r="W729" s="6">
        <f t="shared" si="225"/>
        <v>10.437235543018335</v>
      </c>
      <c r="X729" s="6">
        <f t="shared" si="226"/>
        <v>79.193548387096769</v>
      </c>
      <c r="Y729" s="6">
        <f t="shared" si="227"/>
        <v>128.54166666666666</v>
      </c>
      <c r="Z729" s="6">
        <f t="shared" si="228"/>
        <v>143</v>
      </c>
      <c r="AA729" s="6">
        <f t="shared" si="229"/>
        <v>32.098765432098766</v>
      </c>
      <c r="AB729" s="6">
        <f t="shared" si="230"/>
        <v>15.652173913043477</v>
      </c>
      <c r="AC729" s="6">
        <f t="shared" si="231"/>
        <v>4.8605781529803007</v>
      </c>
      <c r="AD729" s="6">
        <f t="shared" si="232"/>
        <v>0</v>
      </c>
      <c r="AE729" s="6">
        <f t="shared" si="233"/>
        <v>7.5875980819529207</v>
      </c>
    </row>
    <row r="730" spans="1:31" x14ac:dyDescent="0.15">
      <c r="A730" s="38">
        <v>37081</v>
      </c>
      <c r="B730" s="8">
        <f t="shared" si="221"/>
        <v>2001</v>
      </c>
      <c r="C730" s="8">
        <f t="shared" si="222"/>
        <v>7</v>
      </c>
      <c r="D730" s="8">
        <f t="shared" si="223"/>
        <v>9</v>
      </c>
      <c r="E730" s="8" t="s">
        <v>29</v>
      </c>
      <c r="F730" s="8">
        <v>1</v>
      </c>
      <c r="G730">
        <v>1</v>
      </c>
      <c r="H730" s="2" t="s">
        <v>1</v>
      </c>
      <c r="I730" s="3">
        <v>4.66</v>
      </c>
      <c r="J730" s="3">
        <v>117.9</v>
      </c>
      <c r="K730" s="3">
        <v>21.5</v>
      </c>
      <c r="M730" s="3">
        <v>0.38</v>
      </c>
      <c r="N730" s="3">
        <v>14.25</v>
      </c>
      <c r="O730" s="3">
        <v>33.799999999999997</v>
      </c>
      <c r="P730" s="3">
        <v>11.58</v>
      </c>
      <c r="Q730" s="3">
        <v>1.45</v>
      </c>
      <c r="R730" s="3">
        <v>0.48</v>
      </c>
      <c r="S730" s="3">
        <v>0.28999999999999998</v>
      </c>
      <c r="T730" s="3">
        <v>0</v>
      </c>
      <c r="U730" s="6">
        <f t="shared" si="224"/>
        <v>37.5</v>
      </c>
      <c r="W730" s="6">
        <f t="shared" si="225"/>
        <v>10.719322990126939</v>
      </c>
      <c r="X730" s="6">
        <f t="shared" si="226"/>
        <v>229.83870967741933</v>
      </c>
      <c r="Y730" s="6">
        <f t="shared" si="227"/>
        <v>704.16666666666663</v>
      </c>
      <c r="Z730" s="6">
        <f t="shared" si="228"/>
        <v>579</v>
      </c>
      <c r="AA730" s="6">
        <f t="shared" si="229"/>
        <v>119.34156378600822</v>
      </c>
      <c r="AB730" s="6">
        <f t="shared" si="230"/>
        <v>20.869565217391301</v>
      </c>
      <c r="AC730" s="6">
        <f t="shared" si="231"/>
        <v>7.4187771808646703</v>
      </c>
      <c r="AD730" s="6">
        <f t="shared" si="232"/>
        <v>0</v>
      </c>
      <c r="AE730" s="6">
        <f t="shared" si="233"/>
        <v>21.441532258064516</v>
      </c>
    </row>
    <row r="731" spans="1:31" x14ac:dyDescent="0.15">
      <c r="A731" s="38">
        <v>37081</v>
      </c>
      <c r="B731" s="8">
        <f t="shared" si="221"/>
        <v>2001</v>
      </c>
      <c r="C731" s="8">
        <f t="shared" si="222"/>
        <v>7</v>
      </c>
      <c r="D731" s="8">
        <f t="shared" si="223"/>
        <v>9</v>
      </c>
      <c r="E731" s="8" t="s">
        <v>32</v>
      </c>
      <c r="F731" s="8">
        <v>2</v>
      </c>
      <c r="G731">
        <v>8</v>
      </c>
      <c r="H731" s="2" t="s">
        <v>2</v>
      </c>
      <c r="I731" s="3">
        <v>5.0999999999999996</v>
      </c>
      <c r="J731" s="3">
        <v>26.5</v>
      </c>
      <c r="K731" s="3">
        <v>9.1999999999999993</v>
      </c>
    </row>
    <row r="732" spans="1:31" x14ac:dyDescent="0.15">
      <c r="A732" s="38">
        <v>37081</v>
      </c>
      <c r="B732" s="8">
        <f t="shared" si="221"/>
        <v>2001</v>
      </c>
      <c r="C732" s="8">
        <f t="shared" si="222"/>
        <v>7</v>
      </c>
      <c r="D732" s="8">
        <f t="shared" si="223"/>
        <v>9</v>
      </c>
      <c r="E732" s="8" t="s">
        <v>30</v>
      </c>
      <c r="F732" s="8">
        <v>4</v>
      </c>
      <c r="G732">
        <v>14</v>
      </c>
      <c r="H732" s="2" t="s">
        <v>0</v>
      </c>
      <c r="I732" s="3">
        <v>5.14</v>
      </c>
      <c r="J732" s="3">
        <v>47.7</v>
      </c>
      <c r="K732" s="3">
        <v>16.600000000000001</v>
      </c>
    </row>
    <row r="733" spans="1:31" x14ac:dyDescent="0.15">
      <c r="A733" s="38">
        <v>37109</v>
      </c>
      <c r="B733" s="8">
        <f t="shared" si="221"/>
        <v>2001</v>
      </c>
      <c r="C733" s="8">
        <f t="shared" si="222"/>
        <v>8</v>
      </c>
      <c r="D733" s="8">
        <f t="shared" si="223"/>
        <v>6</v>
      </c>
      <c r="E733" s="8" t="s">
        <v>32</v>
      </c>
      <c r="F733" s="8">
        <v>4</v>
      </c>
      <c r="G733">
        <v>16</v>
      </c>
      <c r="H733" s="2" t="s">
        <v>1</v>
      </c>
      <c r="I733" s="3">
        <v>5.31</v>
      </c>
      <c r="J733" s="3">
        <v>25.4</v>
      </c>
      <c r="K733" s="3">
        <v>8.1</v>
      </c>
      <c r="M733" s="3">
        <v>0.69</v>
      </c>
      <c r="N733" s="3">
        <v>0.31</v>
      </c>
      <c r="O733" s="3">
        <v>7.44</v>
      </c>
      <c r="P733" s="3">
        <v>1.62</v>
      </c>
      <c r="Q733" s="3">
        <v>0.43</v>
      </c>
      <c r="R733" s="3">
        <v>0.41</v>
      </c>
      <c r="S733" s="3">
        <v>0.57999999999999996</v>
      </c>
      <c r="T733" s="3">
        <v>0</v>
      </c>
      <c r="U733" s="6">
        <f t="shared" ref="U733:U746" si="234">(N733/M733)</f>
        <v>0.44927536231884063</v>
      </c>
      <c r="W733" s="6">
        <f t="shared" ref="W733:W746" si="235">(M733/35.45)*1000</f>
        <v>19.464033850493649</v>
      </c>
      <c r="X733" s="6">
        <f t="shared" ref="X733:X746" si="236">(N733/62)*1000</f>
        <v>5</v>
      </c>
      <c r="Y733" s="6">
        <f t="shared" ref="Y733:Y746" si="237">(O733/96)*1000*2</f>
        <v>155</v>
      </c>
      <c r="Z733" s="6">
        <f t="shared" ref="Z733:Z746" si="238">(P733/40)*1000*2</f>
        <v>81</v>
      </c>
      <c r="AA733" s="6">
        <f t="shared" ref="AA733:AA746" si="239">(Q733/24.3)*1000*2</f>
        <v>35.390946502057609</v>
      </c>
      <c r="AB733" s="6">
        <f t="shared" ref="AB733:AB746" si="240">(R733/23)*1000</f>
        <v>17.826086956521738</v>
      </c>
      <c r="AC733" s="6">
        <f t="shared" ref="AC733:AC746" si="241">(S733/39.09)*1000</f>
        <v>14.837554361729341</v>
      </c>
      <c r="AD733" s="6">
        <f t="shared" ref="AD733:AD746" si="242">(T733/18)*1000</f>
        <v>0</v>
      </c>
      <c r="AE733" s="6">
        <f t="shared" ref="AE733:AE746" si="243">(X733/W733)</f>
        <v>0.25688405797101455</v>
      </c>
    </row>
    <row r="734" spans="1:31" x14ac:dyDescent="0.15">
      <c r="A734" s="38">
        <v>37109</v>
      </c>
      <c r="B734" s="8">
        <f t="shared" si="221"/>
        <v>2001</v>
      </c>
      <c r="C734" s="8">
        <f t="shared" si="222"/>
        <v>8</v>
      </c>
      <c r="D734" s="8">
        <f t="shared" si="223"/>
        <v>6</v>
      </c>
      <c r="E734" s="8" t="s">
        <v>32</v>
      </c>
      <c r="F734" s="8">
        <v>4</v>
      </c>
      <c r="G734">
        <v>16</v>
      </c>
      <c r="H734" s="2" t="s">
        <v>0</v>
      </c>
      <c r="I734" s="3">
        <v>5.92</v>
      </c>
      <c r="J734" s="3">
        <v>31.1</v>
      </c>
      <c r="K734" s="3">
        <v>7.9</v>
      </c>
      <c r="M734" s="3">
        <v>0.61</v>
      </c>
      <c r="N734" s="3">
        <v>0.31</v>
      </c>
      <c r="O734" s="3">
        <v>9.0299999999999994</v>
      </c>
      <c r="P734" s="3">
        <v>2.52</v>
      </c>
      <c r="Q734" s="3">
        <v>0.62</v>
      </c>
      <c r="R734" s="3">
        <v>0.46</v>
      </c>
      <c r="S734" s="3">
        <v>0.8</v>
      </c>
      <c r="T734" s="3">
        <v>0</v>
      </c>
      <c r="U734" s="6">
        <f t="shared" si="234"/>
        <v>0.50819672131147542</v>
      </c>
      <c r="W734" s="6">
        <f t="shared" si="235"/>
        <v>17.207334273624824</v>
      </c>
      <c r="X734" s="6">
        <f t="shared" si="236"/>
        <v>5</v>
      </c>
      <c r="Y734" s="6">
        <f t="shared" si="237"/>
        <v>188.125</v>
      </c>
      <c r="Z734" s="6">
        <f t="shared" si="238"/>
        <v>126</v>
      </c>
      <c r="AA734" s="6">
        <f t="shared" si="239"/>
        <v>51.028806584362137</v>
      </c>
      <c r="AB734" s="6">
        <f t="shared" si="240"/>
        <v>20</v>
      </c>
      <c r="AC734" s="6">
        <f t="shared" si="241"/>
        <v>20.465592223074957</v>
      </c>
      <c r="AD734" s="6">
        <f t="shared" si="242"/>
        <v>0</v>
      </c>
      <c r="AE734" s="6">
        <f t="shared" si="243"/>
        <v>0.29057377049180327</v>
      </c>
    </row>
    <row r="735" spans="1:31" x14ac:dyDescent="0.15">
      <c r="A735" s="38">
        <v>37109</v>
      </c>
      <c r="B735" s="8">
        <f t="shared" si="221"/>
        <v>2001</v>
      </c>
      <c r="C735" s="8">
        <f t="shared" si="222"/>
        <v>8</v>
      </c>
      <c r="D735" s="8">
        <f t="shared" si="223"/>
        <v>6</v>
      </c>
      <c r="E735" s="8" t="s">
        <v>32</v>
      </c>
      <c r="F735" s="8">
        <v>2</v>
      </c>
      <c r="G735">
        <v>8</v>
      </c>
      <c r="H735" s="2" t="s">
        <v>0</v>
      </c>
      <c r="I735" s="3">
        <v>4.6399999999999997</v>
      </c>
      <c r="J735" s="3">
        <v>33.1</v>
      </c>
      <c r="K735" s="3">
        <v>14.2</v>
      </c>
      <c r="M735" s="3">
        <v>0.38</v>
      </c>
      <c r="N735" s="3">
        <v>0.27</v>
      </c>
      <c r="O735" s="3">
        <v>9.16</v>
      </c>
      <c r="P735" s="3">
        <v>0.48</v>
      </c>
      <c r="Q735" s="3">
        <v>0.18</v>
      </c>
      <c r="R735" s="3">
        <v>0.39</v>
      </c>
      <c r="S735" s="3">
        <v>0.19</v>
      </c>
      <c r="T735" s="3">
        <v>0</v>
      </c>
      <c r="U735" s="6">
        <f t="shared" si="234"/>
        <v>0.71052631578947367</v>
      </c>
      <c r="W735" s="6">
        <f t="shared" si="235"/>
        <v>10.719322990126939</v>
      </c>
      <c r="X735" s="6">
        <f t="shared" si="236"/>
        <v>4.3548387096774199</v>
      </c>
      <c r="Y735" s="6">
        <f t="shared" si="237"/>
        <v>190.83333333333331</v>
      </c>
      <c r="Z735" s="6">
        <f t="shared" si="238"/>
        <v>24</v>
      </c>
      <c r="AA735" s="6">
        <f t="shared" si="239"/>
        <v>14.814814814814813</v>
      </c>
      <c r="AB735" s="6">
        <f t="shared" si="240"/>
        <v>16.956521739130437</v>
      </c>
      <c r="AC735" s="6">
        <f t="shared" si="241"/>
        <v>4.8605781529803007</v>
      </c>
      <c r="AD735" s="6">
        <f t="shared" si="242"/>
        <v>0</v>
      </c>
      <c r="AE735" s="6">
        <f t="shared" si="243"/>
        <v>0.406260611205433</v>
      </c>
    </row>
    <row r="736" spans="1:31" x14ac:dyDescent="0.15">
      <c r="A736" s="38">
        <v>37109</v>
      </c>
      <c r="B736" s="8">
        <f t="shared" si="221"/>
        <v>2001</v>
      </c>
      <c r="C736" s="8">
        <f t="shared" si="222"/>
        <v>8</v>
      </c>
      <c r="D736" s="8">
        <f t="shared" si="223"/>
        <v>6</v>
      </c>
      <c r="E736" s="8" t="s">
        <v>32</v>
      </c>
      <c r="F736" s="8">
        <v>2</v>
      </c>
      <c r="G736">
        <v>8</v>
      </c>
      <c r="H736" s="2" t="s">
        <v>2</v>
      </c>
      <c r="I736" s="3">
        <v>5</v>
      </c>
      <c r="J736" s="3">
        <v>26.7</v>
      </c>
      <c r="K736" s="3">
        <v>15.2</v>
      </c>
      <c r="M736" s="3">
        <v>0.42</v>
      </c>
      <c r="N736" s="3">
        <v>0.4</v>
      </c>
      <c r="O736" s="3">
        <v>7.75</v>
      </c>
      <c r="P736" s="3">
        <v>1.86</v>
      </c>
      <c r="Q736" s="3">
        <v>0.25</v>
      </c>
      <c r="R736" s="3">
        <v>0.3</v>
      </c>
      <c r="S736" s="3">
        <v>0.16</v>
      </c>
      <c r="T736" s="3">
        <v>0</v>
      </c>
      <c r="U736" s="6">
        <f t="shared" si="234"/>
        <v>0.95238095238095244</v>
      </c>
      <c r="W736" s="6">
        <f t="shared" si="235"/>
        <v>11.847672778561353</v>
      </c>
      <c r="X736" s="6">
        <f t="shared" si="236"/>
        <v>6.4516129032258061</v>
      </c>
      <c r="Y736" s="6">
        <f t="shared" si="237"/>
        <v>161.45833333333334</v>
      </c>
      <c r="Z736" s="6">
        <f t="shared" si="238"/>
        <v>93</v>
      </c>
      <c r="AA736" s="6">
        <f t="shared" si="239"/>
        <v>20.5761316872428</v>
      </c>
      <c r="AB736" s="6">
        <f t="shared" si="240"/>
        <v>13.043478260869565</v>
      </c>
      <c r="AC736" s="6">
        <f t="shared" si="241"/>
        <v>4.0931184446149906</v>
      </c>
      <c r="AD736" s="6">
        <f t="shared" si="242"/>
        <v>0</v>
      </c>
      <c r="AE736" s="6">
        <f t="shared" si="243"/>
        <v>0.54454685099846389</v>
      </c>
    </row>
    <row r="737" spans="1:31" x14ac:dyDescent="0.15">
      <c r="A737" s="38">
        <v>37109</v>
      </c>
      <c r="B737" s="8">
        <f t="shared" si="221"/>
        <v>2001</v>
      </c>
      <c r="C737" s="8">
        <f t="shared" si="222"/>
        <v>8</v>
      </c>
      <c r="D737" s="8">
        <f t="shared" si="223"/>
        <v>6</v>
      </c>
      <c r="E737" s="8" t="s">
        <v>32</v>
      </c>
      <c r="F737" s="8">
        <v>3</v>
      </c>
      <c r="G737">
        <v>11</v>
      </c>
      <c r="H737" s="2" t="s">
        <v>1</v>
      </c>
      <c r="I737" s="3">
        <v>5.67</v>
      </c>
      <c r="J737" s="3">
        <v>16</v>
      </c>
      <c r="K737" s="3">
        <v>8.6</v>
      </c>
      <c r="M737" s="3">
        <v>0.26</v>
      </c>
      <c r="N737" s="3">
        <v>0.27</v>
      </c>
      <c r="O737" s="3">
        <v>4.32</v>
      </c>
      <c r="P737" s="3">
        <v>1.18</v>
      </c>
      <c r="Q737" s="3">
        <v>0.18</v>
      </c>
      <c r="R737" s="3">
        <v>0.44</v>
      </c>
      <c r="S737" s="3">
        <v>0.22</v>
      </c>
      <c r="T737" s="3">
        <v>0</v>
      </c>
      <c r="U737" s="6">
        <f t="shared" si="234"/>
        <v>1.0384615384615385</v>
      </c>
      <c r="W737" s="6">
        <f t="shared" si="235"/>
        <v>7.3342736248236946</v>
      </c>
      <c r="X737" s="6">
        <f t="shared" si="236"/>
        <v>4.3548387096774199</v>
      </c>
      <c r="Y737" s="6">
        <f t="shared" si="237"/>
        <v>90.000000000000014</v>
      </c>
      <c r="Z737" s="6">
        <f t="shared" si="238"/>
        <v>59</v>
      </c>
      <c r="AA737" s="6">
        <f t="shared" si="239"/>
        <v>14.814814814814813</v>
      </c>
      <c r="AB737" s="6">
        <f t="shared" si="240"/>
        <v>19.130434782608695</v>
      </c>
      <c r="AC737" s="6">
        <f t="shared" si="241"/>
        <v>5.6280378613456117</v>
      </c>
      <c r="AD737" s="6">
        <f t="shared" si="242"/>
        <v>0</v>
      </c>
      <c r="AE737" s="6">
        <f t="shared" si="243"/>
        <v>0.59376550868486366</v>
      </c>
    </row>
    <row r="738" spans="1:31" x14ac:dyDescent="0.15">
      <c r="A738" s="38">
        <v>37109</v>
      </c>
      <c r="B738" s="8">
        <f t="shared" si="221"/>
        <v>2001</v>
      </c>
      <c r="C738" s="8">
        <f t="shared" si="222"/>
        <v>8</v>
      </c>
      <c r="D738" s="8">
        <f t="shared" si="223"/>
        <v>6</v>
      </c>
      <c r="E738" s="8" t="s">
        <v>31</v>
      </c>
      <c r="F738" s="8">
        <v>2</v>
      </c>
      <c r="G738">
        <v>5</v>
      </c>
      <c r="H738" s="2" t="s">
        <v>1</v>
      </c>
      <c r="I738" s="3">
        <v>4.9800000000000004</v>
      </c>
      <c r="J738" s="3">
        <v>22</v>
      </c>
      <c r="K738" s="3">
        <v>12.3</v>
      </c>
      <c r="M738" s="3">
        <v>0.27</v>
      </c>
      <c r="N738" s="3">
        <v>0.31</v>
      </c>
      <c r="O738" s="3">
        <v>6.22</v>
      </c>
      <c r="P738" s="3">
        <v>0.84</v>
      </c>
      <c r="Q738" s="3">
        <v>0.18</v>
      </c>
      <c r="R738" s="3">
        <v>0.31</v>
      </c>
      <c r="S738" s="3">
        <v>0.34</v>
      </c>
      <c r="T738" s="3">
        <v>0</v>
      </c>
      <c r="U738" s="6">
        <f t="shared" si="234"/>
        <v>1.1481481481481481</v>
      </c>
      <c r="W738" s="6">
        <f t="shared" si="235"/>
        <v>7.6163610719322987</v>
      </c>
      <c r="X738" s="6">
        <f t="shared" si="236"/>
        <v>5</v>
      </c>
      <c r="Y738" s="6">
        <f t="shared" si="237"/>
        <v>129.58333333333331</v>
      </c>
      <c r="Z738" s="6">
        <f t="shared" si="238"/>
        <v>41.999999999999993</v>
      </c>
      <c r="AA738" s="6">
        <f t="shared" si="239"/>
        <v>14.814814814814813</v>
      </c>
      <c r="AB738" s="6">
        <f t="shared" si="240"/>
        <v>13.478260869565217</v>
      </c>
      <c r="AC738" s="6">
        <f t="shared" si="241"/>
        <v>8.6978766948068564</v>
      </c>
      <c r="AD738" s="6">
        <f t="shared" si="242"/>
        <v>0</v>
      </c>
      <c r="AE738" s="6">
        <f t="shared" si="243"/>
        <v>0.65648148148148155</v>
      </c>
    </row>
    <row r="739" spans="1:31" x14ac:dyDescent="0.15">
      <c r="A739" s="38">
        <v>37109</v>
      </c>
      <c r="B739" s="8">
        <f t="shared" si="221"/>
        <v>2001</v>
      </c>
      <c r="C739" s="8">
        <f t="shared" si="222"/>
        <v>8</v>
      </c>
      <c r="D739" s="8">
        <f t="shared" si="223"/>
        <v>6</v>
      </c>
      <c r="E739" s="8" t="s">
        <v>31</v>
      </c>
      <c r="F739" s="8">
        <v>1</v>
      </c>
      <c r="G739">
        <v>3</v>
      </c>
      <c r="H739" s="2" t="s">
        <v>1</v>
      </c>
      <c r="I739" s="3">
        <v>5.48</v>
      </c>
      <c r="J739" s="3">
        <v>23.4</v>
      </c>
      <c r="K739" s="3">
        <v>22.4</v>
      </c>
      <c r="M739" s="3">
        <v>0.3</v>
      </c>
      <c r="N739" s="3">
        <v>0.35</v>
      </c>
      <c r="O739" s="3">
        <v>6.24</v>
      </c>
      <c r="P739" s="3">
        <v>1.76</v>
      </c>
      <c r="Q739" s="3">
        <v>0.6</v>
      </c>
      <c r="R739" s="3">
        <v>0.23</v>
      </c>
      <c r="S739" s="3">
        <v>0.24</v>
      </c>
      <c r="T739" s="3">
        <v>0</v>
      </c>
      <c r="U739" s="6">
        <f t="shared" si="234"/>
        <v>1.1666666666666667</v>
      </c>
      <c r="W739" s="6">
        <f t="shared" si="235"/>
        <v>8.4626234132581093</v>
      </c>
      <c r="X739" s="6">
        <f t="shared" si="236"/>
        <v>5.6451612903225801</v>
      </c>
      <c r="Y739" s="6">
        <f t="shared" si="237"/>
        <v>130</v>
      </c>
      <c r="Z739" s="6">
        <f t="shared" si="238"/>
        <v>88</v>
      </c>
      <c r="AA739" s="6">
        <f t="shared" si="239"/>
        <v>49.382716049382715</v>
      </c>
      <c r="AB739" s="6">
        <f t="shared" si="240"/>
        <v>10</v>
      </c>
      <c r="AC739" s="6">
        <f t="shared" si="241"/>
        <v>6.139677666922486</v>
      </c>
      <c r="AD739" s="6">
        <f t="shared" si="242"/>
        <v>0</v>
      </c>
      <c r="AE739" s="6">
        <f t="shared" si="243"/>
        <v>0.66706989247311832</v>
      </c>
    </row>
    <row r="740" spans="1:31" x14ac:dyDescent="0.15">
      <c r="A740" s="38">
        <v>37109</v>
      </c>
      <c r="B740" s="8">
        <f t="shared" si="221"/>
        <v>2001</v>
      </c>
      <c r="C740" s="8">
        <f t="shared" si="222"/>
        <v>8</v>
      </c>
      <c r="D740" s="8">
        <f t="shared" si="223"/>
        <v>6</v>
      </c>
      <c r="E740" s="8" t="s">
        <v>32</v>
      </c>
      <c r="F740" s="8">
        <v>3</v>
      </c>
      <c r="G740">
        <v>11</v>
      </c>
      <c r="H740" s="2" t="s">
        <v>0</v>
      </c>
      <c r="I740" s="3">
        <v>4.8</v>
      </c>
      <c r="J740" s="3">
        <v>29.9</v>
      </c>
      <c r="K740" s="3">
        <v>10.9</v>
      </c>
      <c r="M740" s="3">
        <v>0.5</v>
      </c>
      <c r="N740" s="3">
        <v>0.71</v>
      </c>
      <c r="O740" s="3">
        <v>8.14</v>
      </c>
      <c r="P740" s="3">
        <v>0.9</v>
      </c>
      <c r="Q740" s="3">
        <v>0.18</v>
      </c>
      <c r="R740" s="3">
        <v>0.33</v>
      </c>
      <c r="S740" s="3">
        <v>0.47</v>
      </c>
      <c r="T740" s="3">
        <v>0.04</v>
      </c>
      <c r="U740" s="6">
        <f t="shared" si="234"/>
        <v>1.42</v>
      </c>
      <c r="W740" s="6">
        <f t="shared" si="235"/>
        <v>14.104372355430183</v>
      </c>
      <c r="X740" s="6">
        <f t="shared" si="236"/>
        <v>11.451612903225806</v>
      </c>
      <c r="Y740" s="6">
        <f t="shared" si="237"/>
        <v>169.58333333333334</v>
      </c>
      <c r="Z740" s="6">
        <f t="shared" si="238"/>
        <v>45</v>
      </c>
      <c r="AA740" s="6">
        <f t="shared" si="239"/>
        <v>14.814814814814813</v>
      </c>
      <c r="AB740" s="6">
        <f t="shared" si="240"/>
        <v>14.347826086956523</v>
      </c>
      <c r="AC740" s="6">
        <f t="shared" si="241"/>
        <v>12.023535431056535</v>
      </c>
      <c r="AD740" s="6">
        <f t="shared" si="242"/>
        <v>2.2222222222222223</v>
      </c>
      <c r="AE740" s="6">
        <f t="shared" si="243"/>
        <v>0.81191935483870969</v>
      </c>
    </row>
    <row r="741" spans="1:31" x14ac:dyDescent="0.15">
      <c r="A741" s="38">
        <v>37109</v>
      </c>
      <c r="B741" s="8">
        <f t="shared" si="221"/>
        <v>2001</v>
      </c>
      <c r="C741" s="8">
        <f t="shared" si="222"/>
        <v>8</v>
      </c>
      <c r="D741" s="8">
        <f t="shared" si="223"/>
        <v>6</v>
      </c>
      <c r="E741" s="8" t="s">
        <v>32</v>
      </c>
      <c r="F741" s="8">
        <v>1</v>
      </c>
      <c r="G741">
        <v>4</v>
      </c>
      <c r="H741" s="2" t="s">
        <v>2</v>
      </c>
      <c r="I741" s="3">
        <v>5.66</v>
      </c>
      <c r="J741" s="3">
        <v>34</v>
      </c>
      <c r="K741" s="3">
        <v>13.2</v>
      </c>
      <c r="M741" s="3">
        <v>0.66</v>
      </c>
      <c r="N741" s="3">
        <v>1.1100000000000001</v>
      </c>
      <c r="O741" s="3">
        <v>9.4</v>
      </c>
      <c r="P741" s="3">
        <v>3.06</v>
      </c>
      <c r="Q741" s="3">
        <v>0.77</v>
      </c>
      <c r="R741" s="3">
        <v>0.34</v>
      </c>
      <c r="S741" s="3">
        <v>0.08</v>
      </c>
      <c r="T741" s="3">
        <v>0</v>
      </c>
      <c r="U741" s="6">
        <f t="shared" si="234"/>
        <v>1.6818181818181819</v>
      </c>
      <c r="W741" s="6">
        <f t="shared" si="235"/>
        <v>18.617771509167842</v>
      </c>
      <c r="X741" s="6">
        <f t="shared" si="236"/>
        <v>17.903225806451616</v>
      </c>
      <c r="Y741" s="6">
        <f t="shared" si="237"/>
        <v>195.83333333333334</v>
      </c>
      <c r="Z741" s="6">
        <f t="shared" si="238"/>
        <v>153</v>
      </c>
      <c r="AA741" s="6">
        <f t="shared" si="239"/>
        <v>63.374485596707814</v>
      </c>
      <c r="AB741" s="6">
        <f t="shared" si="240"/>
        <v>14.782608695652176</v>
      </c>
      <c r="AC741" s="6">
        <f t="shared" si="241"/>
        <v>2.0465592223074953</v>
      </c>
      <c r="AD741" s="6">
        <f t="shared" si="242"/>
        <v>0</v>
      </c>
      <c r="AE741" s="6">
        <f t="shared" si="243"/>
        <v>0.96162023460410573</v>
      </c>
    </row>
    <row r="742" spans="1:31" x14ac:dyDescent="0.15">
      <c r="A742" s="38">
        <v>37109</v>
      </c>
      <c r="B742" s="8">
        <f t="shared" si="221"/>
        <v>2001</v>
      </c>
      <c r="C742" s="8">
        <f t="shared" si="222"/>
        <v>8</v>
      </c>
      <c r="D742" s="8">
        <f t="shared" si="223"/>
        <v>6</v>
      </c>
      <c r="E742" s="8" t="s">
        <v>32</v>
      </c>
      <c r="F742" s="8">
        <v>1</v>
      </c>
      <c r="G742">
        <v>4</v>
      </c>
      <c r="H742" s="2" t="s">
        <v>1</v>
      </c>
      <c r="I742" s="3">
        <v>5.67</v>
      </c>
      <c r="J742" s="3">
        <v>30.9</v>
      </c>
      <c r="K742" s="3">
        <v>9.8000000000000007</v>
      </c>
      <c r="M742" s="3">
        <v>0.71</v>
      </c>
      <c r="N742" s="3">
        <v>2.97</v>
      </c>
      <c r="O742" s="3">
        <v>7.22</v>
      </c>
      <c r="P742" s="3">
        <v>2.69</v>
      </c>
      <c r="Q742" s="3">
        <v>0.66</v>
      </c>
      <c r="R742" s="3">
        <v>0.44</v>
      </c>
      <c r="S742" s="3">
        <v>0.46</v>
      </c>
      <c r="T742" s="3">
        <v>0</v>
      </c>
      <c r="U742" s="6">
        <f t="shared" si="234"/>
        <v>4.183098591549296</v>
      </c>
      <c r="W742" s="6">
        <f t="shared" si="235"/>
        <v>20.028208744710859</v>
      </c>
      <c r="X742" s="6">
        <f t="shared" si="236"/>
        <v>47.903225806451616</v>
      </c>
      <c r="Y742" s="6">
        <f t="shared" si="237"/>
        <v>150.41666666666666</v>
      </c>
      <c r="Z742" s="6">
        <f t="shared" si="238"/>
        <v>134.5</v>
      </c>
      <c r="AA742" s="6">
        <f t="shared" si="239"/>
        <v>54.320987654320987</v>
      </c>
      <c r="AB742" s="6">
        <f t="shared" si="240"/>
        <v>19.130434782608695</v>
      </c>
      <c r="AC742" s="6">
        <f t="shared" si="241"/>
        <v>11.767715528268099</v>
      </c>
      <c r="AD742" s="6">
        <f t="shared" si="242"/>
        <v>0</v>
      </c>
      <c r="AE742" s="6">
        <f t="shared" si="243"/>
        <v>2.3917878237164927</v>
      </c>
    </row>
    <row r="743" spans="1:31" x14ac:dyDescent="0.15">
      <c r="A743" s="38">
        <v>37109</v>
      </c>
      <c r="B743" s="8">
        <f t="shared" si="221"/>
        <v>2001</v>
      </c>
      <c r="C743" s="8">
        <f t="shared" si="222"/>
        <v>8</v>
      </c>
      <c r="D743" s="8">
        <f t="shared" si="223"/>
        <v>6</v>
      </c>
      <c r="E743" s="8" t="s">
        <v>30</v>
      </c>
      <c r="F743" s="8">
        <v>1</v>
      </c>
      <c r="G743">
        <v>2</v>
      </c>
      <c r="H743" s="2" t="s">
        <v>2</v>
      </c>
      <c r="I743" s="3">
        <v>5.9</v>
      </c>
      <c r="J743" s="3">
        <v>36.5</v>
      </c>
      <c r="K743" s="3">
        <v>16.7</v>
      </c>
      <c r="M743" s="3">
        <v>0.36</v>
      </c>
      <c r="N743" s="3">
        <v>1.73</v>
      </c>
      <c r="O743" s="3">
        <v>8.7200000000000006</v>
      </c>
      <c r="P743" s="3">
        <v>3.07</v>
      </c>
      <c r="Q743" s="3">
        <v>0.95</v>
      </c>
      <c r="R743" s="3">
        <v>0.4</v>
      </c>
      <c r="S743" s="3">
        <v>0.92</v>
      </c>
      <c r="T743" s="3">
        <v>0</v>
      </c>
      <c r="U743" s="6">
        <f t="shared" si="234"/>
        <v>4.8055555555555554</v>
      </c>
      <c r="W743" s="6">
        <f t="shared" si="235"/>
        <v>10.15514809590973</v>
      </c>
      <c r="X743" s="6">
        <f t="shared" si="236"/>
        <v>27.903225806451616</v>
      </c>
      <c r="Y743" s="6">
        <f t="shared" si="237"/>
        <v>181.66666666666666</v>
      </c>
      <c r="Z743" s="6">
        <f t="shared" si="238"/>
        <v>153.5</v>
      </c>
      <c r="AA743" s="6">
        <f t="shared" si="239"/>
        <v>78.189300411522623</v>
      </c>
      <c r="AB743" s="6">
        <f t="shared" si="240"/>
        <v>17.391304347826086</v>
      </c>
      <c r="AC743" s="6">
        <f t="shared" si="241"/>
        <v>23.535431056536197</v>
      </c>
      <c r="AD743" s="6">
        <f t="shared" si="242"/>
        <v>0</v>
      </c>
      <c r="AE743" s="6">
        <f t="shared" si="243"/>
        <v>2.74769265232975</v>
      </c>
    </row>
    <row r="744" spans="1:31" x14ac:dyDescent="0.15">
      <c r="A744" s="38">
        <v>37109</v>
      </c>
      <c r="B744" s="8">
        <f t="shared" si="221"/>
        <v>2001</v>
      </c>
      <c r="C744" s="8">
        <f t="shared" si="222"/>
        <v>8</v>
      </c>
      <c r="D744" s="8">
        <f t="shared" si="223"/>
        <v>6</v>
      </c>
      <c r="E744" s="8" t="s">
        <v>29</v>
      </c>
      <c r="F744" s="8">
        <v>1</v>
      </c>
      <c r="G744">
        <v>1</v>
      </c>
      <c r="H744" s="2" t="s">
        <v>1</v>
      </c>
      <c r="I744" s="3">
        <v>4.5999999999999996</v>
      </c>
      <c r="J744" s="3">
        <v>109.4</v>
      </c>
      <c r="K744" s="3">
        <v>24</v>
      </c>
      <c r="M744" s="3">
        <v>0.2</v>
      </c>
      <c r="N744" s="3">
        <v>3.59</v>
      </c>
      <c r="O744" s="3">
        <v>37.9</v>
      </c>
      <c r="P744" s="3">
        <v>10.210000000000001</v>
      </c>
      <c r="Q744" s="3">
        <v>1.2</v>
      </c>
      <c r="R744" s="3">
        <v>0.38</v>
      </c>
      <c r="S744" s="3">
        <v>0.21</v>
      </c>
      <c r="T744" s="3">
        <v>0</v>
      </c>
      <c r="U744" s="6">
        <f t="shared" si="234"/>
        <v>17.95</v>
      </c>
      <c r="W744" s="6">
        <f t="shared" si="235"/>
        <v>5.6417489421720735</v>
      </c>
      <c r="X744" s="6">
        <f t="shared" si="236"/>
        <v>57.903225806451609</v>
      </c>
      <c r="Y744" s="6">
        <f t="shared" si="237"/>
        <v>789.58333333333326</v>
      </c>
      <c r="Z744" s="6">
        <f t="shared" si="238"/>
        <v>510.50000000000006</v>
      </c>
      <c r="AA744" s="6">
        <f t="shared" si="239"/>
        <v>98.76543209876543</v>
      </c>
      <c r="AB744" s="6">
        <f t="shared" si="240"/>
        <v>16.521739130434781</v>
      </c>
      <c r="AC744" s="6">
        <f t="shared" si="241"/>
        <v>5.372217958557175</v>
      </c>
      <c r="AD744" s="6">
        <f t="shared" si="242"/>
        <v>0</v>
      </c>
      <c r="AE744" s="6">
        <f t="shared" si="243"/>
        <v>10.263346774193547</v>
      </c>
    </row>
    <row r="745" spans="1:31" x14ac:dyDescent="0.15">
      <c r="A745" s="38">
        <v>37109</v>
      </c>
      <c r="B745" s="8">
        <f t="shared" si="221"/>
        <v>2001</v>
      </c>
      <c r="C745" s="8">
        <f t="shared" si="222"/>
        <v>8</v>
      </c>
      <c r="D745" s="8">
        <f t="shared" si="223"/>
        <v>6</v>
      </c>
      <c r="E745" s="8" t="s">
        <v>29</v>
      </c>
      <c r="F745" s="8">
        <v>3</v>
      </c>
      <c r="G745">
        <v>10</v>
      </c>
      <c r="H745" s="2" t="s">
        <v>0</v>
      </c>
      <c r="I745" s="3">
        <v>5.5</v>
      </c>
      <c r="J745" s="3">
        <v>118.8</v>
      </c>
      <c r="K745" s="3">
        <v>23.5</v>
      </c>
      <c r="M745" s="3">
        <v>1.21</v>
      </c>
      <c r="N745" s="3">
        <v>43.83</v>
      </c>
      <c r="O745" s="3">
        <v>5.9</v>
      </c>
      <c r="P745" s="3">
        <v>12.09</v>
      </c>
      <c r="Q745" s="3">
        <v>2.2400000000000002</v>
      </c>
      <c r="R745" s="3">
        <v>0.68</v>
      </c>
      <c r="S745" s="3">
        <v>2.16</v>
      </c>
      <c r="T745" s="3">
        <v>0.1</v>
      </c>
      <c r="U745" s="6">
        <f t="shared" si="234"/>
        <v>36.223140495867767</v>
      </c>
      <c r="W745" s="6">
        <f t="shared" si="235"/>
        <v>34.132581100141046</v>
      </c>
      <c r="X745" s="6">
        <f t="shared" si="236"/>
        <v>706.93548387096769</v>
      </c>
      <c r="Y745" s="6">
        <f t="shared" si="237"/>
        <v>122.91666666666667</v>
      </c>
      <c r="Z745" s="6">
        <f t="shared" si="238"/>
        <v>604.5</v>
      </c>
      <c r="AA745" s="6">
        <f t="shared" si="239"/>
        <v>184.36213991769549</v>
      </c>
      <c r="AB745" s="6">
        <f t="shared" si="240"/>
        <v>29.565217391304351</v>
      </c>
      <c r="AC745" s="6">
        <f t="shared" si="241"/>
        <v>55.257099002302375</v>
      </c>
      <c r="AD745" s="6">
        <f t="shared" si="242"/>
        <v>5.5555555555555554</v>
      </c>
      <c r="AE745" s="6">
        <f t="shared" si="243"/>
        <v>20.711456944814714</v>
      </c>
    </row>
    <row r="746" spans="1:31" x14ac:dyDescent="0.15">
      <c r="A746" s="38">
        <v>37109</v>
      </c>
      <c r="B746" s="8">
        <f t="shared" si="221"/>
        <v>2001</v>
      </c>
      <c r="C746" s="8">
        <f t="shared" si="222"/>
        <v>8</v>
      </c>
      <c r="D746" s="8">
        <f t="shared" si="223"/>
        <v>6</v>
      </c>
      <c r="E746" s="8" t="s">
        <v>30</v>
      </c>
      <c r="F746" s="8">
        <v>3</v>
      </c>
      <c r="G746">
        <v>9</v>
      </c>
      <c r="H746" s="2" t="s">
        <v>0</v>
      </c>
      <c r="I746" s="3">
        <v>4.24</v>
      </c>
      <c r="J746" s="3">
        <v>143</v>
      </c>
      <c r="K746" s="3">
        <v>55</v>
      </c>
      <c r="M746" s="3">
        <v>0.55000000000000004</v>
      </c>
      <c r="N746" s="3">
        <v>37.19</v>
      </c>
      <c r="O746" s="3">
        <v>21.8</v>
      </c>
      <c r="P746" s="3">
        <v>2.2400000000000002</v>
      </c>
      <c r="Q746" s="3">
        <v>0.55000000000000004</v>
      </c>
      <c r="R746" s="3">
        <v>0.46</v>
      </c>
      <c r="S746" s="3">
        <v>3.77</v>
      </c>
      <c r="T746" s="3">
        <v>0.27</v>
      </c>
      <c r="U746" s="6">
        <f t="shared" si="234"/>
        <v>67.61818181818181</v>
      </c>
      <c r="W746" s="6">
        <f t="shared" si="235"/>
        <v>15.514809590973202</v>
      </c>
      <c r="X746" s="6">
        <f t="shared" si="236"/>
        <v>599.83870967741939</v>
      </c>
      <c r="Y746" s="6">
        <f t="shared" si="237"/>
        <v>454.16666666666669</v>
      </c>
      <c r="Z746" s="6">
        <f t="shared" si="238"/>
        <v>112.00000000000001</v>
      </c>
      <c r="AA746" s="6">
        <f t="shared" si="239"/>
        <v>45.267489711934161</v>
      </c>
      <c r="AB746" s="6">
        <f t="shared" si="240"/>
        <v>20</v>
      </c>
      <c r="AC746" s="6">
        <f t="shared" si="241"/>
        <v>96.444103351240727</v>
      </c>
      <c r="AD746" s="6">
        <f t="shared" si="242"/>
        <v>15.000000000000002</v>
      </c>
      <c r="AE746" s="6">
        <f t="shared" si="243"/>
        <v>38.662331378299122</v>
      </c>
    </row>
    <row r="747" spans="1:31" x14ac:dyDescent="0.15">
      <c r="A747" s="38">
        <v>37109</v>
      </c>
      <c r="B747" s="8">
        <f t="shared" si="221"/>
        <v>2001</v>
      </c>
      <c r="C747" s="8">
        <f t="shared" si="222"/>
        <v>8</v>
      </c>
      <c r="D747" s="8">
        <f t="shared" si="223"/>
        <v>6</v>
      </c>
      <c r="E747" s="8" t="s">
        <v>30</v>
      </c>
      <c r="F747" s="8">
        <v>3</v>
      </c>
      <c r="G747">
        <v>9</v>
      </c>
      <c r="H747" s="2" t="s">
        <v>1</v>
      </c>
      <c r="I747" s="3">
        <v>5.1100000000000003</v>
      </c>
      <c r="J747" s="3">
        <v>69.7</v>
      </c>
    </row>
    <row r="748" spans="1:31" x14ac:dyDescent="0.15">
      <c r="A748" s="38">
        <v>37109</v>
      </c>
      <c r="B748" s="8">
        <f t="shared" si="221"/>
        <v>2001</v>
      </c>
      <c r="C748" s="8">
        <f t="shared" si="222"/>
        <v>8</v>
      </c>
      <c r="D748" s="8">
        <f t="shared" si="223"/>
        <v>6</v>
      </c>
      <c r="E748" s="8" t="s">
        <v>29</v>
      </c>
      <c r="F748" s="8">
        <v>3</v>
      </c>
      <c r="G748">
        <v>10</v>
      </c>
      <c r="H748" s="2" t="s">
        <v>1</v>
      </c>
      <c r="I748" s="3">
        <v>4.54</v>
      </c>
      <c r="J748" s="3">
        <v>116.5</v>
      </c>
    </row>
    <row r="749" spans="1:31" x14ac:dyDescent="0.15">
      <c r="A749" s="38">
        <v>37151</v>
      </c>
      <c r="B749" s="8">
        <f t="shared" si="221"/>
        <v>2001</v>
      </c>
      <c r="C749" s="8">
        <f t="shared" si="222"/>
        <v>9</v>
      </c>
      <c r="D749" s="8">
        <f t="shared" si="223"/>
        <v>17</v>
      </c>
      <c r="E749" s="8" t="s">
        <v>31</v>
      </c>
      <c r="F749" s="8">
        <v>1</v>
      </c>
      <c r="G749">
        <v>3</v>
      </c>
      <c r="H749" s="2" t="s">
        <v>2</v>
      </c>
      <c r="I749" s="3">
        <v>5.29</v>
      </c>
      <c r="J749" s="3">
        <v>21.7</v>
      </c>
      <c r="K749" s="3">
        <v>10.9</v>
      </c>
      <c r="M749" s="3">
        <v>0.34</v>
      </c>
      <c r="N749" s="3">
        <v>0.31</v>
      </c>
      <c r="O749" s="3">
        <v>5.45</v>
      </c>
      <c r="P749" s="3">
        <v>1.51</v>
      </c>
      <c r="Q749" s="3">
        <v>0.46</v>
      </c>
      <c r="R749" s="3">
        <v>0.27</v>
      </c>
      <c r="S749" s="3">
        <v>0.21</v>
      </c>
      <c r="T749" s="3">
        <v>0</v>
      </c>
      <c r="U749" s="6">
        <f>(N749/M749)</f>
        <v>0.91176470588235292</v>
      </c>
      <c r="W749" s="6">
        <f>(M749/35.45)*1000</f>
        <v>9.590973201692524</v>
      </c>
      <c r="X749" s="6">
        <f>(N749/62)*1000</f>
        <v>5</v>
      </c>
      <c r="Y749" s="6">
        <f>(O749/96)*1000*2</f>
        <v>113.54166666666667</v>
      </c>
      <c r="Z749" s="6">
        <f>(P749/40)*1000*2</f>
        <v>75.5</v>
      </c>
      <c r="AA749" s="6">
        <f>(Q749/24.3)*1000*2</f>
        <v>37.860082304526749</v>
      </c>
      <c r="AB749" s="6">
        <f>(R749/23)*1000</f>
        <v>11.739130434782609</v>
      </c>
      <c r="AC749" s="6">
        <f>(S749/39.09)*1000</f>
        <v>5.372217958557175</v>
      </c>
      <c r="AD749" s="6">
        <f>(T749/18)*1000</f>
        <v>0</v>
      </c>
      <c r="AE749" s="6">
        <f>(X749/W749)</f>
        <v>0.52132352941176474</v>
      </c>
    </row>
    <row r="750" spans="1:31" x14ac:dyDescent="0.15">
      <c r="A750" s="38">
        <v>37151</v>
      </c>
      <c r="B750" s="8">
        <f t="shared" si="221"/>
        <v>2001</v>
      </c>
      <c r="C750" s="8">
        <f t="shared" si="222"/>
        <v>9</v>
      </c>
      <c r="D750" s="8">
        <f t="shared" si="223"/>
        <v>17</v>
      </c>
      <c r="E750" s="8" t="s">
        <v>30</v>
      </c>
      <c r="F750" s="8">
        <v>1</v>
      </c>
      <c r="G750">
        <v>2</v>
      </c>
      <c r="H750" s="2" t="s">
        <v>1</v>
      </c>
      <c r="I750" s="3">
        <v>5.5</v>
      </c>
      <c r="J750" s="3">
        <v>34.799999999999997</v>
      </c>
    </row>
    <row r="751" spans="1:31" x14ac:dyDescent="0.15">
      <c r="A751" s="38">
        <v>37151</v>
      </c>
      <c r="B751" s="8">
        <f t="shared" si="221"/>
        <v>2001</v>
      </c>
      <c r="C751" s="8">
        <f t="shared" si="222"/>
        <v>9</v>
      </c>
      <c r="D751" s="8">
        <f t="shared" si="223"/>
        <v>17</v>
      </c>
      <c r="E751" s="8" t="s">
        <v>31</v>
      </c>
      <c r="F751" s="8">
        <v>1</v>
      </c>
      <c r="G751">
        <v>3</v>
      </c>
      <c r="H751" s="2" t="s">
        <v>0</v>
      </c>
      <c r="I751" s="3">
        <v>5.45</v>
      </c>
      <c r="J751" s="3">
        <v>23</v>
      </c>
      <c r="K751" s="3">
        <v>9.8000000000000007</v>
      </c>
      <c r="P751" s="3">
        <v>1.54</v>
      </c>
      <c r="Q751" s="3">
        <v>0.25</v>
      </c>
      <c r="R751" s="3">
        <v>0.64</v>
      </c>
      <c r="S751" s="3">
        <v>0.59</v>
      </c>
      <c r="T751" s="3">
        <v>0</v>
      </c>
      <c r="Z751" s="6">
        <f>(P751/40)*1000*2</f>
        <v>77</v>
      </c>
      <c r="AA751" s="6">
        <f>(Q751/24.3)*1000*2</f>
        <v>20.5761316872428</v>
      </c>
      <c r="AB751" s="6">
        <f>(R751/23)*1000</f>
        <v>27.826086956521742</v>
      </c>
      <c r="AC751" s="6">
        <f>(S751/39.09)*1000</f>
        <v>15.093374264517777</v>
      </c>
      <c r="AD751" s="6">
        <f>(T751/18)*1000</f>
        <v>0</v>
      </c>
    </row>
    <row r="752" spans="1:31" x14ac:dyDescent="0.15">
      <c r="A752" s="38">
        <v>37151</v>
      </c>
      <c r="B752" s="8">
        <f t="shared" si="221"/>
        <v>2001</v>
      </c>
      <c r="C752" s="8">
        <f t="shared" si="222"/>
        <v>9</v>
      </c>
      <c r="D752" s="8">
        <f t="shared" si="223"/>
        <v>17</v>
      </c>
      <c r="E752" s="8" t="s">
        <v>31</v>
      </c>
      <c r="F752" s="8">
        <v>2</v>
      </c>
      <c r="G752">
        <v>5</v>
      </c>
      <c r="H752" s="2" t="s">
        <v>2</v>
      </c>
      <c r="I752" s="3">
        <v>5.56</v>
      </c>
      <c r="J752" s="3">
        <v>27</v>
      </c>
    </row>
    <row r="753" spans="1:31" x14ac:dyDescent="0.15">
      <c r="A753" s="38">
        <v>37151</v>
      </c>
      <c r="B753" s="8">
        <f t="shared" si="221"/>
        <v>2001</v>
      </c>
      <c r="C753" s="8">
        <f t="shared" si="222"/>
        <v>9</v>
      </c>
      <c r="D753" s="8">
        <f t="shared" si="223"/>
        <v>17</v>
      </c>
      <c r="E753" s="8" t="s">
        <v>32</v>
      </c>
      <c r="F753" s="8">
        <v>3</v>
      </c>
      <c r="G753">
        <v>11</v>
      </c>
      <c r="H753" s="2" t="s">
        <v>2</v>
      </c>
      <c r="I753" s="3">
        <v>5</v>
      </c>
      <c r="J753" s="3">
        <v>30.4</v>
      </c>
      <c r="K753" s="3">
        <v>10.199999999999999</v>
      </c>
    </row>
    <row r="754" spans="1:31" x14ac:dyDescent="0.15">
      <c r="A754" s="38">
        <v>37151</v>
      </c>
      <c r="B754" s="8">
        <f t="shared" si="221"/>
        <v>2001</v>
      </c>
      <c r="C754" s="8">
        <f t="shared" si="222"/>
        <v>9</v>
      </c>
      <c r="D754" s="8">
        <f t="shared" si="223"/>
        <v>17</v>
      </c>
      <c r="E754" s="8" t="s">
        <v>30</v>
      </c>
      <c r="F754" s="8">
        <v>4</v>
      </c>
      <c r="G754">
        <v>14</v>
      </c>
      <c r="H754" s="2" t="s">
        <v>2</v>
      </c>
      <c r="I754" s="3">
        <v>4.88</v>
      </c>
      <c r="J754" s="3">
        <v>90.9</v>
      </c>
      <c r="K754" s="3">
        <v>16.5</v>
      </c>
    </row>
    <row r="755" spans="1:31" x14ac:dyDescent="0.15">
      <c r="A755" s="38">
        <v>37151</v>
      </c>
      <c r="B755" s="8">
        <f t="shared" si="221"/>
        <v>2001</v>
      </c>
      <c r="C755" s="8">
        <f t="shared" si="222"/>
        <v>9</v>
      </c>
      <c r="D755" s="8">
        <f t="shared" si="223"/>
        <v>17</v>
      </c>
      <c r="E755" s="8" t="s">
        <v>32</v>
      </c>
      <c r="F755" s="8">
        <v>4</v>
      </c>
      <c r="G755">
        <v>16</v>
      </c>
      <c r="H755" s="2" t="s">
        <v>0</v>
      </c>
      <c r="I755" s="3">
        <v>5.98</v>
      </c>
      <c r="J755" s="3">
        <v>34.799999999999997</v>
      </c>
      <c r="K755" s="3">
        <v>8.1</v>
      </c>
    </row>
    <row r="756" spans="1:31" x14ac:dyDescent="0.15">
      <c r="A756" s="38">
        <v>37151</v>
      </c>
      <c r="B756" s="8">
        <f t="shared" si="221"/>
        <v>2001</v>
      </c>
      <c r="C756" s="8">
        <f t="shared" si="222"/>
        <v>9</v>
      </c>
      <c r="D756" s="8">
        <f t="shared" si="223"/>
        <v>17</v>
      </c>
      <c r="E756" s="8" t="s">
        <v>32</v>
      </c>
      <c r="F756" s="8">
        <v>4</v>
      </c>
      <c r="G756">
        <v>16</v>
      </c>
      <c r="H756" s="2" t="s">
        <v>1</v>
      </c>
      <c r="I756" s="3">
        <v>5.54</v>
      </c>
      <c r="J756" s="3">
        <v>28.1</v>
      </c>
    </row>
    <row r="757" spans="1:31" x14ac:dyDescent="0.15">
      <c r="A757" s="38">
        <v>37179</v>
      </c>
      <c r="B757" s="8">
        <f t="shared" si="221"/>
        <v>2001</v>
      </c>
      <c r="C757" s="8">
        <f t="shared" si="222"/>
        <v>10</v>
      </c>
      <c r="D757" s="8">
        <f t="shared" si="223"/>
        <v>15</v>
      </c>
      <c r="E757" s="8" t="s">
        <v>30</v>
      </c>
      <c r="F757" s="8">
        <v>1</v>
      </c>
      <c r="G757">
        <v>2</v>
      </c>
      <c r="H757" s="2" t="s">
        <v>2</v>
      </c>
      <c r="I757" s="3">
        <v>5.47</v>
      </c>
      <c r="J757" s="3">
        <v>21.7</v>
      </c>
      <c r="K757" s="3">
        <v>13.2</v>
      </c>
      <c r="M757" s="3">
        <v>0.43</v>
      </c>
      <c r="N757" s="3">
        <v>0.27</v>
      </c>
      <c r="O757" s="3">
        <v>5.74</v>
      </c>
      <c r="P757" s="3">
        <v>1.71</v>
      </c>
      <c r="Q757" s="3">
        <v>0.48</v>
      </c>
      <c r="R757" s="3">
        <v>0.34</v>
      </c>
      <c r="S757" s="3">
        <v>0.21</v>
      </c>
      <c r="T757" s="3">
        <v>0</v>
      </c>
      <c r="U757" s="6">
        <f>(N757/M757)</f>
        <v>0.62790697674418605</v>
      </c>
      <c r="W757" s="6">
        <f>(M757/35.45)*1000</f>
        <v>12.129760225669957</v>
      </c>
      <c r="X757" s="6">
        <f>(N757/62)*1000</f>
        <v>4.3548387096774199</v>
      </c>
      <c r="Y757" s="6">
        <f>(O757/96)*1000*2</f>
        <v>119.58333333333333</v>
      </c>
      <c r="Z757" s="6">
        <f>(P757/40)*1000*2</f>
        <v>85.499999999999986</v>
      </c>
      <c r="AA757" s="6">
        <f>(Q757/24.3)*1000*2</f>
        <v>39.506172839506171</v>
      </c>
      <c r="AB757" s="6">
        <f>(R757/23)*1000</f>
        <v>14.782608695652176</v>
      </c>
      <c r="AC757" s="6">
        <f>(S757/39.09)*1000</f>
        <v>5.372217958557175</v>
      </c>
      <c r="AD757" s="6">
        <f>(T757/18)*1000</f>
        <v>0</v>
      </c>
      <c r="AE757" s="6">
        <f>(X757/W757)</f>
        <v>0.35902100525131292</v>
      </c>
    </row>
    <row r="758" spans="1:31" x14ac:dyDescent="0.15">
      <c r="A758" s="38">
        <v>37179</v>
      </c>
      <c r="B758" s="8">
        <f t="shared" si="221"/>
        <v>2001</v>
      </c>
      <c r="C758" s="8">
        <f t="shared" si="222"/>
        <v>10</v>
      </c>
      <c r="D758" s="8">
        <f t="shared" si="223"/>
        <v>15</v>
      </c>
      <c r="E758" s="8" t="s">
        <v>31</v>
      </c>
      <c r="F758" s="8">
        <v>2</v>
      </c>
      <c r="G758">
        <v>5</v>
      </c>
      <c r="H758" s="2" t="s">
        <v>2</v>
      </c>
      <c r="I758" s="3">
        <v>5.81</v>
      </c>
      <c r="J758" s="3">
        <v>25.4</v>
      </c>
      <c r="K758" s="3">
        <v>9.6999999999999993</v>
      </c>
    </row>
    <row r="759" spans="1:31" x14ac:dyDescent="0.15">
      <c r="A759" s="38">
        <v>37179</v>
      </c>
      <c r="B759" s="8">
        <f t="shared" si="221"/>
        <v>2001</v>
      </c>
      <c r="C759" s="8">
        <f t="shared" si="222"/>
        <v>10</v>
      </c>
      <c r="D759" s="8">
        <f t="shared" si="223"/>
        <v>15</v>
      </c>
      <c r="E759" s="8" t="s">
        <v>29</v>
      </c>
      <c r="F759" s="8">
        <v>3</v>
      </c>
      <c r="G759">
        <v>10</v>
      </c>
      <c r="H759" s="2" t="s">
        <v>1</v>
      </c>
      <c r="I759" s="3">
        <v>4.59</v>
      </c>
      <c r="J759" s="3">
        <v>121.3</v>
      </c>
      <c r="K759" s="3">
        <v>38.1</v>
      </c>
    </row>
    <row r="760" spans="1:31" x14ac:dyDescent="0.15">
      <c r="A760" s="38">
        <v>37235</v>
      </c>
      <c r="B760" s="8">
        <f t="shared" si="221"/>
        <v>2001</v>
      </c>
      <c r="C760" s="8">
        <f t="shared" si="222"/>
        <v>12</v>
      </c>
      <c r="D760" s="8">
        <f t="shared" si="223"/>
        <v>10</v>
      </c>
      <c r="E760" s="8" t="s">
        <v>31</v>
      </c>
      <c r="F760" s="8">
        <v>1</v>
      </c>
      <c r="G760">
        <v>3</v>
      </c>
      <c r="H760" s="2" t="s">
        <v>0</v>
      </c>
      <c r="I760" s="3">
        <v>5.76</v>
      </c>
      <c r="J760" s="3">
        <v>22.2</v>
      </c>
      <c r="K760" s="3">
        <v>9.1999999999999993</v>
      </c>
    </row>
    <row r="761" spans="1:31" x14ac:dyDescent="0.15">
      <c r="A761" s="38">
        <v>37235</v>
      </c>
      <c r="B761" s="8">
        <f t="shared" si="221"/>
        <v>2001</v>
      </c>
      <c r="C761" s="8">
        <f t="shared" si="222"/>
        <v>12</v>
      </c>
      <c r="D761" s="8">
        <f t="shared" si="223"/>
        <v>10</v>
      </c>
      <c r="E761" s="8" t="s">
        <v>32</v>
      </c>
      <c r="F761" s="8">
        <v>2</v>
      </c>
      <c r="G761">
        <v>8</v>
      </c>
      <c r="H761" s="2" t="s">
        <v>2</v>
      </c>
      <c r="I761" s="3">
        <v>5.15</v>
      </c>
      <c r="J761" s="3">
        <v>28.7</v>
      </c>
      <c r="K761" s="3">
        <v>6.9</v>
      </c>
    </row>
    <row r="762" spans="1:31" x14ac:dyDescent="0.15">
      <c r="A762" s="38">
        <v>37235</v>
      </c>
      <c r="B762" s="8">
        <f t="shared" si="221"/>
        <v>2001</v>
      </c>
      <c r="C762" s="8">
        <f t="shared" si="222"/>
        <v>12</v>
      </c>
      <c r="D762" s="8">
        <f t="shared" si="223"/>
        <v>10</v>
      </c>
      <c r="E762" s="8" t="s">
        <v>32</v>
      </c>
      <c r="F762" s="8">
        <v>4</v>
      </c>
      <c r="G762">
        <v>16</v>
      </c>
      <c r="H762" s="2" t="s">
        <v>2</v>
      </c>
      <c r="I762" s="3">
        <v>6.27</v>
      </c>
      <c r="J762" s="3">
        <v>36</v>
      </c>
    </row>
    <row r="763" spans="1:31" x14ac:dyDescent="0.15">
      <c r="A763" s="38">
        <v>37278</v>
      </c>
      <c r="B763" s="8">
        <f t="shared" si="221"/>
        <v>2002</v>
      </c>
      <c r="C763" s="8">
        <f t="shared" si="222"/>
        <v>1</v>
      </c>
      <c r="D763" s="8">
        <f t="shared" si="223"/>
        <v>22</v>
      </c>
      <c r="E763" s="8" t="s">
        <v>31</v>
      </c>
      <c r="F763" s="8">
        <v>1</v>
      </c>
      <c r="G763">
        <v>3</v>
      </c>
      <c r="H763" s="2" t="s">
        <v>2</v>
      </c>
      <c r="I763" s="3">
        <v>5.6</v>
      </c>
      <c r="J763" s="3">
        <v>23.9</v>
      </c>
      <c r="K763" s="3">
        <v>7.4</v>
      </c>
      <c r="M763" s="3">
        <v>0.45</v>
      </c>
      <c r="N763" s="3">
        <v>0.22</v>
      </c>
      <c r="O763" s="3">
        <v>6.52</v>
      </c>
      <c r="P763" s="3">
        <v>1.87</v>
      </c>
      <c r="Q763" s="3">
        <v>0.56999999999999995</v>
      </c>
      <c r="R763" s="3">
        <v>0.36</v>
      </c>
      <c r="S763" s="3">
        <v>0.2</v>
      </c>
      <c r="T763" s="3">
        <v>0</v>
      </c>
      <c r="U763" s="6">
        <f>(N763/M763)</f>
        <v>0.48888888888888887</v>
      </c>
      <c r="W763" s="6">
        <f>(M763/35.45)*1000</f>
        <v>12.693935119887165</v>
      </c>
      <c r="X763" s="6">
        <f>(N763/62)*1000</f>
        <v>3.5483870967741939</v>
      </c>
      <c r="Y763" s="6">
        <f>(O763/96)*1000*2</f>
        <v>135.83333333333334</v>
      </c>
      <c r="Z763" s="6">
        <f>(P763/40)*1000*2</f>
        <v>93.5</v>
      </c>
      <c r="AA763" s="6">
        <f>(Q763/24.3)*1000*2</f>
        <v>46.913580246913575</v>
      </c>
      <c r="AB763" s="6">
        <f>(R763/23)*1000</f>
        <v>15.652173913043477</v>
      </c>
      <c r="AC763" s="6">
        <f>(S763/39.09)*1000</f>
        <v>5.1163980557687392</v>
      </c>
      <c r="AD763" s="6">
        <f>(T763/18)*1000</f>
        <v>0</v>
      </c>
      <c r="AE763" s="6">
        <f>(X763/W763)</f>
        <v>0.27953405017921151</v>
      </c>
    </row>
    <row r="764" spans="1:31" x14ac:dyDescent="0.15">
      <c r="A764" s="38">
        <v>37278</v>
      </c>
      <c r="B764" s="8">
        <f t="shared" si="221"/>
        <v>2002</v>
      </c>
      <c r="C764" s="8">
        <f t="shared" si="222"/>
        <v>1</v>
      </c>
      <c r="D764" s="8">
        <f t="shared" si="223"/>
        <v>22</v>
      </c>
      <c r="E764" s="8" t="s">
        <v>30</v>
      </c>
      <c r="F764" s="8">
        <v>4</v>
      </c>
      <c r="G764">
        <v>14</v>
      </c>
      <c r="H764" s="2" t="s">
        <v>2</v>
      </c>
      <c r="I764" s="3">
        <v>4.9400000000000004</v>
      </c>
      <c r="J764" s="3">
        <v>75.5</v>
      </c>
      <c r="K764" s="3">
        <v>9.6</v>
      </c>
      <c r="M764" s="3">
        <v>1.39</v>
      </c>
      <c r="N764" s="3">
        <v>9.43</v>
      </c>
      <c r="O764" s="3">
        <v>23.62</v>
      </c>
      <c r="P764" s="3">
        <v>3.75</v>
      </c>
      <c r="Q764" s="3">
        <v>2.93</v>
      </c>
      <c r="R764" s="3">
        <v>0.83</v>
      </c>
      <c r="S764" s="3">
        <v>0.47</v>
      </c>
      <c r="T764" s="3">
        <v>0</v>
      </c>
      <c r="U764" s="6">
        <f>(N764/M764)</f>
        <v>6.7841726618705041</v>
      </c>
      <c r="W764" s="6">
        <f>(M764/35.45)*1000</f>
        <v>39.210155148095907</v>
      </c>
      <c r="X764" s="6">
        <f>(N764/62)*1000</f>
        <v>152.09677419354838</v>
      </c>
      <c r="Y764" s="6">
        <f>(O764/96)*1000*2</f>
        <v>492.08333333333337</v>
      </c>
      <c r="Z764" s="6">
        <f>(P764/40)*1000*2</f>
        <v>187.5</v>
      </c>
      <c r="AA764" s="6">
        <f>(Q764/24.3)*1000*2</f>
        <v>241.15226337448561</v>
      </c>
      <c r="AB764" s="6">
        <f>(R764/23)*1000</f>
        <v>36.086956521739125</v>
      </c>
      <c r="AC764" s="6">
        <f>(S764/39.09)*1000</f>
        <v>12.023535431056535</v>
      </c>
      <c r="AD764" s="6">
        <f>(T764/18)*1000</f>
        <v>0</v>
      </c>
      <c r="AE764" s="6">
        <f>(X764/W764)</f>
        <v>3.8790148526340218</v>
      </c>
    </row>
    <row r="765" spans="1:31" x14ac:dyDescent="0.15">
      <c r="A765" s="38">
        <v>37278</v>
      </c>
      <c r="B765" s="8">
        <f t="shared" si="221"/>
        <v>2002</v>
      </c>
      <c r="C765" s="8">
        <f t="shared" si="222"/>
        <v>1</v>
      </c>
      <c r="D765" s="8">
        <f t="shared" si="223"/>
        <v>22</v>
      </c>
      <c r="E765" s="8" t="s">
        <v>30</v>
      </c>
      <c r="F765" s="8">
        <v>2</v>
      </c>
      <c r="G765">
        <v>7</v>
      </c>
      <c r="H765" s="2" t="s">
        <v>1</v>
      </c>
      <c r="I765" s="3">
        <v>4.6100000000000003</v>
      </c>
      <c r="J765" s="3">
        <v>300</v>
      </c>
      <c r="K765" s="3">
        <v>34</v>
      </c>
      <c r="M765" s="3">
        <v>1.17</v>
      </c>
      <c r="N765" s="3">
        <v>151.85</v>
      </c>
      <c r="O765" s="3">
        <v>3.63</v>
      </c>
      <c r="P765" s="3">
        <v>22.07</v>
      </c>
      <c r="Q765" s="3">
        <v>6.75</v>
      </c>
      <c r="R765" s="3">
        <v>0.84</v>
      </c>
      <c r="S765" s="3">
        <v>0.97</v>
      </c>
      <c r="T765" s="3">
        <v>0</v>
      </c>
      <c r="U765" s="6">
        <f>(N765/M765)</f>
        <v>129.7863247863248</v>
      </c>
      <c r="W765" s="6">
        <f>(M765/35.45)*1000</f>
        <v>33.004231311706626</v>
      </c>
      <c r="X765" s="6">
        <f>(N765/62)*1000</f>
        <v>2449.1935483870966</v>
      </c>
      <c r="Y765" s="6">
        <f>(O765/96)*1000*2</f>
        <v>75.625</v>
      </c>
      <c r="Z765" s="6">
        <f>(P765/40)*1000*2</f>
        <v>1103.5</v>
      </c>
      <c r="AA765" s="6">
        <f>(Q765/24.3)*1000*2</f>
        <v>555.55555555555554</v>
      </c>
      <c r="AB765" s="6">
        <f>(R765/23)*1000</f>
        <v>36.521739130434781</v>
      </c>
      <c r="AC765" s="6">
        <f>(S765/39.09)*1000</f>
        <v>24.814530570478382</v>
      </c>
      <c r="AD765" s="6">
        <f>(T765/18)*1000</f>
        <v>0</v>
      </c>
      <c r="AE765" s="6">
        <f>(X765/W765)</f>
        <v>74.2084711883099</v>
      </c>
    </row>
    <row r="766" spans="1:31" x14ac:dyDescent="0.15">
      <c r="A766" s="38">
        <v>37278</v>
      </c>
      <c r="B766" s="8">
        <f t="shared" si="221"/>
        <v>2002</v>
      </c>
      <c r="C766" s="8">
        <f t="shared" si="222"/>
        <v>1</v>
      </c>
      <c r="D766" s="8">
        <f t="shared" si="223"/>
        <v>22</v>
      </c>
      <c r="E766" s="8" t="s">
        <v>31</v>
      </c>
      <c r="F766" s="8">
        <v>2</v>
      </c>
      <c r="G766">
        <v>5</v>
      </c>
      <c r="H766" s="2" t="s">
        <v>2</v>
      </c>
      <c r="I766" s="3">
        <v>6.55</v>
      </c>
      <c r="J766" s="3">
        <v>47.2</v>
      </c>
    </row>
    <row r="767" spans="1:31" x14ac:dyDescent="0.15">
      <c r="A767" s="38">
        <v>37278</v>
      </c>
      <c r="B767" s="8">
        <f t="shared" si="221"/>
        <v>2002</v>
      </c>
      <c r="C767" s="8">
        <f t="shared" si="222"/>
        <v>1</v>
      </c>
      <c r="D767" s="8">
        <f t="shared" si="223"/>
        <v>22</v>
      </c>
      <c r="E767" s="8" t="s">
        <v>31</v>
      </c>
      <c r="F767" s="8">
        <v>2</v>
      </c>
      <c r="G767">
        <v>5</v>
      </c>
      <c r="H767" s="2" t="s">
        <v>1</v>
      </c>
      <c r="I767" s="3">
        <v>5.12</v>
      </c>
      <c r="J767" s="3">
        <v>25.4</v>
      </c>
      <c r="K767" s="3">
        <v>9.3000000000000007</v>
      </c>
    </row>
    <row r="768" spans="1:31" x14ac:dyDescent="0.15">
      <c r="A768" s="38">
        <v>37278</v>
      </c>
      <c r="B768" s="8">
        <f t="shared" si="221"/>
        <v>2002</v>
      </c>
      <c r="C768" s="8">
        <f t="shared" si="222"/>
        <v>1</v>
      </c>
      <c r="D768" s="8">
        <f t="shared" si="223"/>
        <v>22</v>
      </c>
      <c r="E768" s="8" t="s">
        <v>31</v>
      </c>
      <c r="F768" s="8">
        <v>3</v>
      </c>
      <c r="G768">
        <v>12</v>
      </c>
      <c r="H768" s="2" t="s">
        <v>2</v>
      </c>
      <c r="I768" s="3">
        <v>5.47</v>
      </c>
      <c r="J768" s="3">
        <v>25.7</v>
      </c>
    </row>
    <row r="769" spans="1:31" x14ac:dyDescent="0.15">
      <c r="A769" s="38">
        <v>37278</v>
      </c>
      <c r="B769" s="8">
        <f t="shared" si="221"/>
        <v>2002</v>
      </c>
      <c r="C769" s="8">
        <f t="shared" si="222"/>
        <v>1</v>
      </c>
      <c r="D769" s="8">
        <f t="shared" si="223"/>
        <v>22</v>
      </c>
      <c r="E769" s="8" t="s">
        <v>31</v>
      </c>
      <c r="F769" s="8">
        <v>4</v>
      </c>
      <c r="G769">
        <v>15</v>
      </c>
      <c r="H769" s="2" t="s">
        <v>2</v>
      </c>
      <c r="I769" s="3">
        <v>5.18</v>
      </c>
      <c r="J769" s="3">
        <v>29.3</v>
      </c>
    </row>
    <row r="770" spans="1:31" x14ac:dyDescent="0.15">
      <c r="A770" s="38">
        <v>37278</v>
      </c>
      <c r="B770" s="8">
        <f t="shared" si="221"/>
        <v>2002</v>
      </c>
      <c r="C770" s="8">
        <f t="shared" si="222"/>
        <v>1</v>
      </c>
      <c r="D770" s="8">
        <f t="shared" si="223"/>
        <v>22</v>
      </c>
      <c r="E770" s="8" t="s">
        <v>32</v>
      </c>
      <c r="F770" s="8">
        <v>4</v>
      </c>
      <c r="G770">
        <v>16</v>
      </c>
      <c r="H770" s="2" t="s">
        <v>1</v>
      </c>
      <c r="I770" s="3">
        <v>5.56</v>
      </c>
      <c r="J770" s="3">
        <v>25.7</v>
      </c>
      <c r="K770" s="3">
        <v>4</v>
      </c>
    </row>
    <row r="771" spans="1:31" x14ac:dyDescent="0.15">
      <c r="A771" s="38">
        <v>37298</v>
      </c>
      <c r="B771" s="8">
        <f t="shared" si="221"/>
        <v>2002</v>
      </c>
      <c r="C771" s="8">
        <f t="shared" si="222"/>
        <v>2</v>
      </c>
      <c r="D771" s="8">
        <f t="shared" si="223"/>
        <v>11</v>
      </c>
      <c r="E771" s="8" t="s">
        <v>32</v>
      </c>
      <c r="F771" s="8">
        <v>4</v>
      </c>
      <c r="G771">
        <v>16</v>
      </c>
      <c r="H771" s="2" t="s">
        <v>0</v>
      </c>
      <c r="I771" s="3">
        <v>5.74</v>
      </c>
      <c r="J771" s="3">
        <v>19.899999999999999</v>
      </c>
      <c r="K771" s="3">
        <v>3.8</v>
      </c>
      <c r="M771" s="3">
        <v>0.54</v>
      </c>
      <c r="N771" s="3">
        <v>0.31</v>
      </c>
      <c r="O771" s="3">
        <v>7.03</v>
      </c>
      <c r="P771" s="3">
        <v>1.85</v>
      </c>
      <c r="Q771" s="3">
        <v>0.42</v>
      </c>
      <c r="R771" s="3">
        <v>0.4</v>
      </c>
      <c r="S771" s="3">
        <v>0.38</v>
      </c>
      <c r="T771" s="3">
        <v>0</v>
      </c>
      <c r="U771" s="6">
        <f>(N771/M771)</f>
        <v>0.57407407407407407</v>
      </c>
      <c r="W771" s="6">
        <f>(M771/35.45)*1000</f>
        <v>15.232722143864597</v>
      </c>
      <c r="X771" s="6">
        <f>(N771/62)*1000</f>
        <v>5</v>
      </c>
      <c r="Y771" s="6">
        <f>(O771/96)*1000*2</f>
        <v>146.45833333333334</v>
      </c>
      <c r="Z771" s="6">
        <f>(P771/40)*1000*2</f>
        <v>92.5</v>
      </c>
      <c r="AA771" s="6">
        <f>(Q771/24.3)*1000*2</f>
        <v>34.567901234567898</v>
      </c>
      <c r="AB771" s="6">
        <f>(R771/23)*1000</f>
        <v>17.391304347826086</v>
      </c>
      <c r="AC771" s="6">
        <f>(S771/39.09)*1000</f>
        <v>9.7211563059606014</v>
      </c>
      <c r="AD771" s="6">
        <f>(T771/18)*1000</f>
        <v>0</v>
      </c>
      <c r="AE771" s="6">
        <f>(X771/W771)</f>
        <v>0.32824074074074078</v>
      </c>
    </row>
    <row r="772" spans="1:31" x14ac:dyDescent="0.15">
      <c r="A772" s="38">
        <v>37298</v>
      </c>
      <c r="B772" s="8">
        <f t="shared" si="221"/>
        <v>2002</v>
      </c>
      <c r="C772" s="8">
        <f t="shared" si="222"/>
        <v>2</v>
      </c>
      <c r="D772" s="8">
        <f t="shared" si="223"/>
        <v>11</v>
      </c>
      <c r="E772" s="8" t="s">
        <v>32</v>
      </c>
      <c r="F772" s="8">
        <v>4</v>
      </c>
      <c r="G772">
        <v>16</v>
      </c>
      <c r="H772" s="2" t="s">
        <v>1</v>
      </c>
      <c r="I772" s="3">
        <v>5.68</v>
      </c>
      <c r="J772" s="3">
        <v>22.9</v>
      </c>
      <c r="K772" s="3">
        <v>4.4000000000000004</v>
      </c>
      <c r="M772" s="3">
        <v>0.65</v>
      </c>
      <c r="N772" s="3">
        <v>0.44</v>
      </c>
      <c r="O772" s="3">
        <v>7.71</v>
      </c>
      <c r="P772" s="3">
        <v>1.49</v>
      </c>
      <c r="Q772" s="3">
        <v>0.43</v>
      </c>
      <c r="R772" s="3">
        <v>0.56000000000000005</v>
      </c>
      <c r="S772" s="3">
        <v>0.67</v>
      </c>
      <c r="T772" s="3">
        <v>0.03</v>
      </c>
      <c r="U772" s="6">
        <f>(N772/M772)</f>
        <v>0.67692307692307685</v>
      </c>
      <c r="W772" s="6">
        <f>(M772/35.45)*1000</f>
        <v>18.335684062059237</v>
      </c>
      <c r="X772" s="6">
        <f>(N772/62)*1000</f>
        <v>7.0967741935483879</v>
      </c>
      <c r="Y772" s="6">
        <f>(O772/96)*1000*2</f>
        <v>160.625</v>
      </c>
      <c r="Z772" s="6">
        <f>(P772/40)*1000*2</f>
        <v>74.5</v>
      </c>
      <c r="AA772" s="6">
        <f>(Q772/24.3)*1000*2</f>
        <v>35.390946502057609</v>
      </c>
      <c r="AB772" s="6">
        <f>(R772/23)*1000</f>
        <v>24.347826086956523</v>
      </c>
      <c r="AC772" s="6">
        <f>(S772/39.09)*1000</f>
        <v>17.139933486825274</v>
      </c>
      <c r="AD772" s="6">
        <f>(T772/18)*1000</f>
        <v>1.6666666666666665</v>
      </c>
      <c r="AE772" s="6">
        <f>(X772/W772)</f>
        <v>0.38704714640198518</v>
      </c>
    </row>
    <row r="773" spans="1:31" x14ac:dyDescent="0.15">
      <c r="A773" s="38">
        <v>37298</v>
      </c>
      <c r="B773" s="8">
        <f t="shared" si="221"/>
        <v>2002</v>
      </c>
      <c r="C773" s="8">
        <f t="shared" si="222"/>
        <v>2</v>
      </c>
      <c r="D773" s="8">
        <f t="shared" si="223"/>
        <v>11</v>
      </c>
      <c r="E773" s="8" t="s">
        <v>31</v>
      </c>
      <c r="F773" s="8">
        <v>1</v>
      </c>
      <c r="G773">
        <v>3</v>
      </c>
      <c r="H773" s="2" t="s">
        <v>1</v>
      </c>
      <c r="I773" s="3">
        <v>5.39</v>
      </c>
      <c r="J773" s="3">
        <v>18.399999999999999</v>
      </c>
      <c r="K773" s="3">
        <v>9</v>
      </c>
      <c r="M773" s="3">
        <v>0.37</v>
      </c>
      <c r="N773" s="3">
        <v>0.31</v>
      </c>
      <c r="O773" s="3">
        <v>6.58</v>
      </c>
      <c r="P773" s="3">
        <v>1.79</v>
      </c>
      <c r="Q773" s="3">
        <v>0.56000000000000005</v>
      </c>
      <c r="R773" s="3">
        <v>0.3</v>
      </c>
      <c r="S773" s="3">
        <v>0.16</v>
      </c>
      <c r="T773" s="3">
        <v>0</v>
      </c>
      <c r="U773" s="6">
        <f>(N773/M773)</f>
        <v>0.83783783783783783</v>
      </c>
      <c r="W773" s="6">
        <f>(M773/35.45)*1000</f>
        <v>10.437235543018335</v>
      </c>
      <c r="X773" s="6">
        <f>(N773/62)*1000</f>
        <v>5</v>
      </c>
      <c r="Y773" s="6">
        <f>(O773/96)*1000*2</f>
        <v>137.08333333333334</v>
      </c>
      <c r="Z773" s="6">
        <f>(P773/40)*1000*2</f>
        <v>89.5</v>
      </c>
      <c r="AA773" s="6">
        <f>(Q773/24.3)*1000*2</f>
        <v>46.090534979423872</v>
      </c>
      <c r="AB773" s="6">
        <f>(R773/23)*1000</f>
        <v>13.043478260869565</v>
      </c>
      <c r="AC773" s="6">
        <f>(S773/39.09)*1000</f>
        <v>4.0931184446149906</v>
      </c>
      <c r="AD773" s="6">
        <f>(T773/18)*1000</f>
        <v>0</v>
      </c>
      <c r="AE773" s="6">
        <f>(X773/W773)</f>
        <v>0.47905405405405405</v>
      </c>
    </row>
    <row r="774" spans="1:31" x14ac:dyDescent="0.15">
      <c r="A774" s="38">
        <v>37298</v>
      </c>
      <c r="B774" s="8">
        <f t="shared" si="221"/>
        <v>2002</v>
      </c>
      <c r="C774" s="8">
        <f t="shared" si="222"/>
        <v>2</v>
      </c>
      <c r="D774" s="8">
        <f t="shared" si="223"/>
        <v>11</v>
      </c>
      <c r="E774" s="8" t="s">
        <v>31</v>
      </c>
      <c r="F774" s="8">
        <v>3</v>
      </c>
      <c r="G774">
        <v>12</v>
      </c>
      <c r="H774" s="2" t="s">
        <v>0</v>
      </c>
      <c r="I774" s="3">
        <v>5.96</v>
      </c>
      <c r="J774" s="3">
        <v>21.9</v>
      </c>
      <c r="K774" s="3">
        <v>6.5</v>
      </c>
      <c r="M774" s="3">
        <v>0.28000000000000003</v>
      </c>
      <c r="N774" s="3">
        <v>0.66</v>
      </c>
      <c r="O774" s="3">
        <v>6.85</v>
      </c>
      <c r="P774" s="3">
        <v>2.71</v>
      </c>
      <c r="Q774" s="3">
        <v>0.36</v>
      </c>
      <c r="R774" s="3">
        <v>0.4</v>
      </c>
      <c r="S774" s="3">
        <v>0.24</v>
      </c>
      <c r="T774" s="3">
        <v>0</v>
      </c>
      <c r="U774" s="6">
        <f>(N774/M774)</f>
        <v>2.3571428571428572</v>
      </c>
      <c r="W774" s="6">
        <f>(M774/35.45)*1000</f>
        <v>7.8984485190409028</v>
      </c>
      <c r="X774" s="6">
        <f>(N774/62)*1000</f>
        <v>10.64516129032258</v>
      </c>
      <c r="Y774" s="6">
        <f>(O774/96)*1000*2</f>
        <v>142.70833333333331</v>
      </c>
      <c r="Z774" s="6">
        <f>(P774/40)*1000*2</f>
        <v>135.5</v>
      </c>
      <c r="AA774" s="6">
        <f>(Q774/24.3)*1000*2</f>
        <v>29.629629629629626</v>
      </c>
      <c r="AB774" s="6">
        <f>(R774/23)*1000</f>
        <v>17.391304347826086</v>
      </c>
      <c r="AC774" s="6">
        <f>(S774/39.09)*1000</f>
        <v>6.139677666922486</v>
      </c>
      <c r="AD774" s="6">
        <f>(T774/18)*1000</f>
        <v>0</v>
      </c>
      <c r="AE774" s="6">
        <f>(X774/W774)</f>
        <v>1.3477534562211981</v>
      </c>
    </row>
    <row r="775" spans="1:31" x14ac:dyDescent="0.15">
      <c r="A775" s="38">
        <v>37298</v>
      </c>
      <c r="B775" s="8">
        <f t="shared" si="221"/>
        <v>2002</v>
      </c>
      <c r="C775" s="8">
        <f t="shared" si="222"/>
        <v>2</v>
      </c>
      <c r="D775" s="8">
        <f t="shared" si="223"/>
        <v>11</v>
      </c>
      <c r="E775" s="8" t="s">
        <v>29</v>
      </c>
      <c r="F775" s="8">
        <v>1</v>
      </c>
      <c r="G775">
        <v>1</v>
      </c>
      <c r="H775" s="2" t="s">
        <v>1</v>
      </c>
      <c r="I775" s="3">
        <v>4.5599999999999996</v>
      </c>
      <c r="J775" s="3">
        <v>150</v>
      </c>
    </row>
    <row r="776" spans="1:31" x14ac:dyDescent="0.15">
      <c r="A776" s="38">
        <v>37298</v>
      </c>
      <c r="B776" s="8">
        <f t="shared" si="221"/>
        <v>2002</v>
      </c>
      <c r="C776" s="8">
        <f t="shared" si="222"/>
        <v>2</v>
      </c>
      <c r="D776" s="8">
        <f t="shared" si="223"/>
        <v>11</v>
      </c>
      <c r="E776" s="8" t="s">
        <v>30</v>
      </c>
      <c r="F776" s="8">
        <v>1</v>
      </c>
      <c r="G776">
        <v>2</v>
      </c>
      <c r="H776" s="2" t="s">
        <v>0</v>
      </c>
      <c r="I776" s="3">
        <v>5.31</v>
      </c>
      <c r="J776" s="3">
        <v>36</v>
      </c>
    </row>
    <row r="777" spans="1:31" x14ac:dyDescent="0.15">
      <c r="A777" s="38">
        <v>37298</v>
      </c>
      <c r="B777" s="8">
        <f t="shared" si="221"/>
        <v>2002</v>
      </c>
      <c r="C777" s="8">
        <f t="shared" si="222"/>
        <v>2</v>
      </c>
      <c r="D777" s="8">
        <f t="shared" si="223"/>
        <v>11</v>
      </c>
      <c r="E777" s="8" t="s">
        <v>31</v>
      </c>
      <c r="F777" s="8">
        <v>2</v>
      </c>
      <c r="G777">
        <v>5</v>
      </c>
      <c r="H777" s="2" t="s">
        <v>1</v>
      </c>
      <c r="I777" s="3">
        <v>4.8600000000000003</v>
      </c>
      <c r="J777" s="3">
        <v>23</v>
      </c>
    </row>
    <row r="778" spans="1:31" x14ac:dyDescent="0.15">
      <c r="A778" s="38">
        <v>37298</v>
      </c>
      <c r="B778" s="8">
        <f t="shared" ref="B778:B841" si="244">YEAR(A778)</f>
        <v>2002</v>
      </c>
      <c r="C778" s="8">
        <f t="shared" ref="C778:C841" si="245">MONTH(A778)</f>
        <v>2</v>
      </c>
      <c r="D778" s="8">
        <f t="shared" ref="D778:D841" si="246">DAY(A778)</f>
        <v>11</v>
      </c>
      <c r="E778" s="8" t="s">
        <v>30</v>
      </c>
      <c r="F778" s="8">
        <v>2</v>
      </c>
      <c r="G778">
        <v>7</v>
      </c>
      <c r="H778" s="2" t="s">
        <v>0</v>
      </c>
      <c r="I778" s="3">
        <v>7.06</v>
      </c>
      <c r="J778" s="3">
        <v>354</v>
      </c>
    </row>
    <row r="779" spans="1:31" x14ac:dyDescent="0.15">
      <c r="A779" s="38">
        <v>37298</v>
      </c>
      <c r="B779" s="8">
        <f t="shared" si="244"/>
        <v>2002</v>
      </c>
      <c r="C779" s="8">
        <f t="shared" si="245"/>
        <v>2</v>
      </c>
      <c r="D779" s="8">
        <f t="shared" si="246"/>
        <v>11</v>
      </c>
      <c r="E779" s="8" t="s">
        <v>32</v>
      </c>
      <c r="F779" s="8">
        <v>2</v>
      </c>
      <c r="G779">
        <v>8</v>
      </c>
      <c r="H779" s="2" t="s">
        <v>2</v>
      </c>
      <c r="I779" s="3">
        <v>5.22</v>
      </c>
      <c r="J779" s="3">
        <v>42.3</v>
      </c>
    </row>
    <row r="780" spans="1:31" x14ac:dyDescent="0.15">
      <c r="A780" s="38">
        <v>37321</v>
      </c>
      <c r="B780" s="8">
        <f t="shared" si="244"/>
        <v>2002</v>
      </c>
      <c r="C780" s="8">
        <f t="shared" si="245"/>
        <v>3</v>
      </c>
      <c r="D780" s="8">
        <f t="shared" si="246"/>
        <v>6</v>
      </c>
      <c r="E780" s="8" t="s">
        <v>32</v>
      </c>
      <c r="F780" s="8">
        <v>2</v>
      </c>
      <c r="G780">
        <v>8</v>
      </c>
      <c r="H780" s="2" t="s">
        <v>2</v>
      </c>
      <c r="I780" s="3">
        <v>5.04</v>
      </c>
      <c r="J780" s="3">
        <v>31.2</v>
      </c>
      <c r="K780" s="3">
        <v>8.4</v>
      </c>
      <c r="M780" s="3">
        <v>0.65</v>
      </c>
      <c r="N780" s="11">
        <v>0</v>
      </c>
      <c r="O780" s="3">
        <v>8.92</v>
      </c>
      <c r="P780" s="3">
        <v>2.3199999999999998</v>
      </c>
      <c r="Q780" s="3">
        <v>0.27</v>
      </c>
      <c r="R780" s="3">
        <v>0.67</v>
      </c>
      <c r="S780" s="3">
        <v>0.13</v>
      </c>
      <c r="T780" s="3">
        <v>0</v>
      </c>
      <c r="U780" s="6">
        <f t="shared" ref="U780:U797" si="247">(N780/M780)</f>
        <v>0</v>
      </c>
      <c r="W780" s="6">
        <f t="shared" ref="W780:W797" si="248">(M780/35.45)*1000</f>
        <v>18.335684062059237</v>
      </c>
      <c r="X780" s="6">
        <f t="shared" ref="X780:X797" si="249">(N780/62)*1000</f>
        <v>0</v>
      </c>
      <c r="Y780" s="6">
        <f t="shared" ref="Y780:Y797" si="250">(O780/96)*1000*2</f>
        <v>185.83333333333331</v>
      </c>
      <c r="Z780" s="6">
        <f t="shared" ref="Z780:Z797" si="251">(P780/40)*1000*2</f>
        <v>115.99999999999999</v>
      </c>
      <c r="AA780" s="6">
        <f t="shared" ref="AA780:AA797" si="252">(Q780/24.3)*1000*2</f>
        <v>22.222222222222221</v>
      </c>
      <c r="AB780" s="6">
        <f t="shared" ref="AB780:AB797" si="253">(R780/23)*1000</f>
        <v>29.130434782608695</v>
      </c>
      <c r="AC780" s="6">
        <f t="shared" ref="AC780:AC797" si="254">(S780/39.09)*1000</f>
        <v>3.3256587362496801</v>
      </c>
      <c r="AD780" s="6">
        <f t="shared" ref="AD780:AD797" si="255">(T780/18)*1000</f>
        <v>0</v>
      </c>
      <c r="AE780" s="6">
        <f t="shared" ref="AE780:AE797" si="256">(X780/W780)</f>
        <v>0</v>
      </c>
    </row>
    <row r="781" spans="1:31" x14ac:dyDescent="0.15">
      <c r="A781" s="38">
        <v>37321</v>
      </c>
      <c r="B781" s="8">
        <f t="shared" si="244"/>
        <v>2002</v>
      </c>
      <c r="C781" s="8">
        <f t="shared" si="245"/>
        <v>3</v>
      </c>
      <c r="D781" s="8">
        <f t="shared" si="246"/>
        <v>6</v>
      </c>
      <c r="E781" s="8" t="s">
        <v>31</v>
      </c>
      <c r="F781" s="8">
        <v>1</v>
      </c>
      <c r="G781">
        <v>3</v>
      </c>
      <c r="H781" s="2" t="s">
        <v>1</v>
      </c>
      <c r="I781" s="3">
        <v>5</v>
      </c>
      <c r="J781" s="3">
        <v>29.7</v>
      </c>
      <c r="K781" s="3">
        <v>9.1</v>
      </c>
      <c r="M781" s="3">
        <v>0.51</v>
      </c>
      <c r="N781" s="3">
        <v>0.31</v>
      </c>
      <c r="O781" s="3">
        <v>6.69</v>
      </c>
      <c r="P781" s="3">
        <v>1.92</v>
      </c>
      <c r="Q781" s="3">
        <v>0.57999999999999996</v>
      </c>
      <c r="R781" s="3">
        <v>0.28999999999999998</v>
      </c>
      <c r="S781" s="3">
        <v>0.17</v>
      </c>
      <c r="T781" s="3">
        <v>0</v>
      </c>
      <c r="U781" s="6">
        <f t="shared" si="247"/>
        <v>0.60784313725490191</v>
      </c>
      <c r="W781" s="6">
        <f t="shared" si="248"/>
        <v>14.386459802538786</v>
      </c>
      <c r="X781" s="6">
        <f t="shared" si="249"/>
        <v>5</v>
      </c>
      <c r="Y781" s="6">
        <f t="shared" si="250"/>
        <v>139.375</v>
      </c>
      <c r="Z781" s="6">
        <f t="shared" si="251"/>
        <v>96</v>
      </c>
      <c r="AA781" s="6">
        <f t="shared" si="252"/>
        <v>47.736625514403286</v>
      </c>
      <c r="AB781" s="6">
        <f t="shared" si="253"/>
        <v>12.608695652173912</v>
      </c>
      <c r="AC781" s="6">
        <f t="shared" si="254"/>
        <v>4.3489383474034282</v>
      </c>
      <c r="AD781" s="6">
        <f t="shared" si="255"/>
        <v>0</v>
      </c>
      <c r="AE781" s="6">
        <f t="shared" si="256"/>
        <v>0.34754901960784318</v>
      </c>
    </row>
    <row r="782" spans="1:31" x14ac:dyDescent="0.15">
      <c r="A782" s="38">
        <v>37321</v>
      </c>
      <c r="B782" s="8">
        <f t="shared" si="244"/>
        <v>2002</v>
      </c>
      <c r="C782" s="8">
        <f t="shared" si="245"/>
        <v>3</v>
      </c>
      <c r="D782" s="8">
        <f t="shared" si="246"/>
        <v>6</v>
      </c>
      <c r="E782" s="8" t="s">
        <v>31</v>
      </c>
      <c r="F782" s="8">
        <v>1</v>
      </c>
      <c r="G782">
        <v>3</v>
      </c>
      <c r="H782" s="2" t="s">
        <v>0</v>
      </c>
      <c r="I782" s="3">
        <v>5.57</v>
      </c>
      <c r="J782" s="3">
        <v>21.4</v>
      </c>
      <c r="K782" s="3">
        <v>5.9</v>
      </c>
      <c r="M782" s="3">
        <v>0.57999999999999996</v>
      </c>
      <c r="N782" s="3">
        <v>0.4</v>
      </c>
      <c r="O782" s="3">
        <v>5.0599999999999996</v>
      </c>
      <c r="P782" s="3">
        <v>1.28</v>
      </c>
      <c r="Q782" s="3">
        <v>0.32</v>
      </c>
      <c r="R782" s="3">
        <v>0.78</v>
      </c>
      <c r="S782" s="3">
        <v>0.54</v>
      </c>
      <c r="T782" s="3">
        <v>0.01</v>
      </c>
      <c r="U782" s="6">
        <f t="shared" si="247"/>
        <v>0.68965517241379315</v>
      </c>
      <c r="W782" s="6">
        <f t="shared" si="248"/>
        <v>16.361071932299009</v>
      </c>
      <c r="X782" s="6">
        <f t="shared" si="249"/>
        <v>6.4516129032258061</v>
      </c>
      <c r="Y782" s="6">
        <f t="shared" si="250"/>
        <v>105.41666666666666</v>
      </c>
      <c r="Z782" s="6">
        <f t="shared" si="251"/>
        <v>64</v>
      </c>
      <c r="AA782" s="6">
        <f t="shared" si="252"/>
        <v>26.337448559670783</v>
      </c>
      <c r="AB782" s="6">
        <f t="shared" si="253"/>
        <v>33.913043478260875</v>
      </c>
      <c r="AC782" s="6">
        <f t="shared" si="254"/>
        <v>13.814274750575594</v>
      </c>
      <c r="AD782" s="6">
        <f t="shared" si="255"/>
        <v>0.55555555555555558</v>
      </c>
      <c r="AE782" s="6">
        <f t="shared" si="256"/>
        <v>0.3943270300333705</v>
      </c>
    </row>
    <row r="783" spans="1:31" x14ac:dyDescent="0.15">
      <c r="A783" s="38">
        <v>37321</v>
      </c>
      <c r="B783" s="8">
        <f t="shared" si="244"/>
        <v>2002</v>
      </c>
      <c r="C783" s="8">
        <f t="shared" si="245"/>
        <v>3</v>
      </c>
      <c r="D783" s="8">
        <f t="shared" si="246"/>
        <v>6</v>
      </c>
      <c r="E783" s="8" t="s">
        <v>32</v>
      </c>
      <c r="F783" s="8">
        <v>3</v>
      </c>
      <c r="G783">
        <v>11</v>
      </c>
      <c r="H783" s="2" t="s">
        <v>2</v>
      </c>
      <c r="I783" s="3">
        <v>5.3</v>
      </c>
      <c r="J783" s="3">
        <v>16.5</v>
      </c>
      <c r="K783" s="3">
        <v>5.8</v>
      </c>
      <c r="M783" s="3">
        <v>0.28000000000000003</v>
      </c>
      <c r="N783" s="3">
        <v>0.31</v>
      </c>
      <c r="O783" s="3">
        <v>4.26</v>
      </c>
      <c r="P783" s="3">
        <v>1.1399999999999999</v>
      </c>
      <c r="Q783" s="3">
        <v>0.15</v>
      </c>
      <c r="R783" s="3">
        <v>0.35</v>
      </c>
      <c r="S783" s="3">
        <v>0.16</v>
      </c>
      <c r="T783" s="3">
        <v>0</v>
      </c>
      <c r="U783" s="6">
        <f t="shared" si="247"/>
        <v>1.107142857142857</v>
      </c>
      <c r="W783" s="6">
        <f t="shared" si="248"/>
        <v>7.8984485190409028</v>
      </c>
      <c r="X783" s="6">
        <f t="shared" si="249"/>
        <v>5</v>
      </c>
      <c r="Y783" s="6">
        <f t="shared" si="250"/>
        <v>88.75</v>
      </c>
      <c r="Z783" s="6">
        <f t="shared" si="251"/>
        <v>56.999999999999993</v>
      </c>
      <c r="AA783" s="6">
        <f t="shared" si="252"/>
        <v>12.345679012345679</v>
      </c>
      <c r="AB783" s="6">
        <f t="shared" si="253"/>
        <v>15.217391304347824</v>
      </c>
      <c r="AC783" s="6">
        <f t="shared" si="254"/>
        <v>4.0931184446149906</v>
      </c>
      <c r="AD783" s="6">
        <f t="shared" si="255"/>
        <v>0</v>
      </c>
      <c r="AE783" s="6">
        <f t="shared" si="256"/>
        <v>0.63303571428571426</v>
      </c>
    </row>
    <row r="784" spans="1:31" x14ac:dyDescent="0.15">
      <c r="A784" s="38">
        <v>37321</v>
      </c>
      <c r="B784" s="8">
        <f t="shared" si="244"/>
        <v>2002</v>
      </c>
      <c r="C784" s="8">
        <f t="shared" si="245"/>
        <v>3</v>
      </c>
      <c r="D784" s="8">
        <f t="shared" si="246"/>
        <v>6</v>
      </c>
      <c r="E784" s="8" t="s">
        <v>31</v>
      </c>
      <c r="F784" s="8">
        <v>2</v>
      </c>
      <c r="G784">
        <v>5</v>
      </c>
      <c r="H784" s="2" t="s">
        <v>0</v>
      </c>
      <c r="I784" s="3">
        <v>6.64</v>
      </c>
      <c r="J784" s="3">
        <v>41.6</v>
      </c>
      <c r="K784" s="3">
        <v>3.1</v>
      </c>
      <c r="M784" s="3">
        <v>0.52</v>
      </c>
      <c r="N784" s="3">
        <v>0.62</v>
      </c>
      <c r="O784" s="3">
        <v>7.41</v>
      </c>
      <c r="P784" s="3">
        <v>4.9800000000000004</v>
      </c>
      <c r="Q784" s="3">
        <v>0.42</v>
      </c>
      <c r="R784" s="3">
        <v>0.87</v>
      </c>
      <c r="S784" s="3">
        <v>0.28999999999999998</v>
      </c>
      <c r="T784" s="3">
        <v>0</v>
      </c>
      <c r="U784" s="6">
        <f t="shared" si="247"/>
        <v>1.1923076923076923</v>
      </c>
      <c r="W784" s="6">
        <f t="shared" si="248"/>
        <v>14.668547249647389</v>
      </c>
      <c r="X784" s="6">
        <f t="shared" si="249"/>
        <v>10</v>
      </c>
      <c r="Y784" s="6">
        <f t="shared" si="250"/>
        <v>154.375</v>
      </c>
      <c r="Z784" s="6">
        <f t="shared" si="251"/>
        <v>249.00000000000003</v>
      </c>
      <c r="AA784" s="6">
        <f t="shared" si="252"/>
        <v>34.567901234567898</v>
      </c>
      <c r="AB784" s="6">
        <f t="shared" si="253"/>
        <v>37.826086956521742</v>
      </c>
      <c r="AC784" s="6">
        <f t="shared" si="254"/>
        <v>7.4187771808646703</v>
      </c>
      <c r="AD784" s="6">
        <f t="shared" si="255"/>
        <v>0</v>
      </c>
      <c r="AE784" s="6">
        <f t="shared" si="256"/>
        <v>0.68173076923076925</v>
      </c>
    </row>
    <row r="785" spans="1:31" x14ac:dyDescent="0.15">
      <c r="A785" s="38">
        <v>37321</v>
      </c>
      <c r="B785" s="8">
        <f t="shared" si="244"/>
        <v>2002</v>
      </c>
      <c r="C785" s="8">
        <f t="shared" si="245"/>
        <v>3</v>
      </c>
      <c r="D785" s="8">
        <f t="shared" si="246"/>
        <v>6</v>
      </c>
      <c r="E785" s="8" t="s">
        <v>32</v>
      </c>
      <c r="F785" s="8">
        <v>3</v>
      </c>
      <c r="G785">
        <v>11</v>
      </c>
      <c r="H785" s="2" t="s">
        <v>0</v>
      </c>
      <c r="I785" s="3">
        <v>4.8099999999999996</v>
      </c>
      <c r="J785" s="3">
        <v>29</v>
      </c>
      <c r="K785" s="3">
        <v>9.5</v>
      </c>
      <c r="M785" s="3">
        <v>0.33</v>
      </c>
      <c r="N785" s="3">
        <v>0.4</v>
      </c>
      <c r="O785" s="3">
        <v>8.18</v>
      </c>
      <c r="P785" s="3">
        <v>0.89</v>
      </c>
      <c r="Q785" s="3">
        <v>0.18</v>
      </c>
      <c r="R785" s="3">
        <v>0.26</v>
      </c>
      <c r="S785" s="3">
        <v>0.32</v>
      </c>
      <c r="T785" s="3">
        <v>0.03</v>
      </c>
      <c r="U785" s="6">
        <f t="shared" si="247"/>
        <v>1.2121212121212122</v>
      </c>
      <c r="W785" s="6">
        <f t="shared" si="248"/>
        <v>9.3088857545839208</v>
      </c>
      <c r="X785" s="6">
        <f t="shared" si="249"/>
        <v>6.4516129032258061</v>
      </c>
      <c r="Y785" s="6">
        <f t="shared" si="250"/>
        <v>170.41666666666666</v>
      </c>
      <c r="Z785" s="6">
        <f t="shared" si="251"/>
        <v>44.5</v>
      </c>
      <c r="AA785" s="6">
        <f t="shared" si="252"/>
        <v>14.814814814814813</v>
      </c>
      <c r="AB785" s="6">
        <f t="shared" si="253"/>
        <v>11.304347826086957</v>
      </c>
      <c r="AC785" s="6">
        <f t="shared" si="254"/>
        <v>8.1862368892299813</v>
      </c>
      <c r="AD785" s="6">
        <f t="shared" si="255"/>
        <v>1.6666666666666665</v>
      </c>
      <c r="AE785" s="6">
        <f t="shared" si="256"/>
        <v>0.69305962854349945</v>
      </c>
    </row>
    <row r="786" spans="1:31" x14ac:dyDescent="0.15">
      <c r="A786" s="38">
        <v>37321</v>
      </c>
      <c r="B786" s="8">
        <f t="shared" si="244"/>
        <v>2002</v>
      </c>
      <c r="C786" s="8">
        <f t="shared" si="245"/>
        <v>3</v>
      </c>
      <c r="D786" s="8">
        <f t="shared" si="246"/>
        <v>6</v>
      </c>
      <c r="E786" s="8" t="s">
        <v>30</v>
      </c>
      <c r="F786" s="8">
        <v>1</v>
      </c>
      <c r="G786">
        <v>2</v>
      </c>
      <c r="H786" s="2" t="s">
        <v>0</v>
      </c>
      <c r="I786" s="3">
        <v>5.38</v>
      </c>
      <c r="J786" s="3">
        <v>37.200000000000003</v>
      </c>
      <c r="K786" s="3">
        <v>5.0999999999999996</v>
      </c>
      <c r="M786" s="3">
        <v>0.47</v>
      </c>
      <c r="N786" s="3">
        <v>0.84</v>
      </c>
      <c r="O786" s="3">
        <v>11.57</v>
      </c>
      <c r="P786" s="3">
        <v>3.08</v>
      </c>
      <c r="Q786" s="3">
        <v>0.79</v>
      </c>
      <c r="R786" s="3">
        <v>0.42</v>
      </c>
      <c r="S786" s="3">
        <v>0.54</v>
      </c>
      <c r="T786" s="3">
        <v>0</v>
      </c>
      <c r="U786" s="6">
        <f t="shared" si="247"/>
        <v>1.7872340425531916</v>
      </c>
      <c r="W786" s="6">
        <f t="shared" si="248"/>
        <v>13.258110014104371</v>
      </c>
      <c r="X786" s="6">
        <f t="shared" si="249"/>
        <v>13.548387096774194</v>
      </c>
      <c r="Y786" s="6">
        <f t="shared" si="250"/>
        <v>241.04166666666669</v>
      </c>
      <c r="Z786" s="6">
        <f t="shared" si="251"/>
        <v>154</v>
      </c>
      <c r="AA786" s="6">
        <f t="shared" si="252"/>
        <v>65.020576131687235</v>
      </c>
      <c r="AB786" s="6">
        <f t="shared" si="253"/>
        <v>18.260869565217391</v>
      </c>
      <c r="AC786" s="6">
        <f t="shared" si="254"/>
        <v>13.814274750575594</v>
      </c>
      <c r="AD786" s="6">
        <f t="shared" si="255"/>
        <v>0</v>
      </c>
      <c r="AE786" s="6">
        <f t="shared" si="256"/>
        <v>1.021894303363075</v>
      </c>
    </row>
    <row r="787" spans="1:31" x14ac:dyDescent="0.15">
      <c r="A787" s="38">
        <v>37321</v>
      </c>
      <c r="B787" s="8">
        <f t="shared" si="244"/>
        <v>2002</v>
      </c>
      <c r="C787" s="8">
        <f t="shared" si="245"/>
        <v>3</v>
      </c>
      <c r="D787" s="8">
        <f t="shared" si="246"/>
        <v>6</v>
      </c>
      <c r="E787" s="8" t="s">
        <v>32</v>
      </c>
      <c r="F787" s="8">
        <v>4</v>
      </c>
      <c r="G787">
        <v>16</v>
      </c>
      <c r="H787" s="2" t="s">
        <v>1</v>
      </c>
      <c r="I787" s="3">
        <v>5.31</v>
      </c>
      <c r="J787" s="3">
        <v>29.2</v>
      </c>
      <c r="K787" s="3">
        <v>5.5</v>
      </c>
      <c r="M787" s="3">
        <v>0.63</v>
      </c>
      <c r="N787" s="3">
        <v>1.1499999999999999</v>
      </c>
      <c r="O787" s="3">
        <v>7.69</v>
      </c>
      <c r="P787" s="3">
        <v>1.86</v>
      </c>
      <c r="Q787" s="3">
        <v>0.52</v>
      </c>
      <c r="R787" s="3">
        <v>0.5</v>
      </c>
      <c r="S787" s="3">
        <v>0.66</v>
      </c>
      <c r="T787" s="3">
        <v>0</v>
      </c>
      <c r="U787" s="6">
        <f t="shared" si="247"/>
        <v>1.8253968253968254</v>
      </c>
      <c r="W787" s="6">
        <f t="shared" si="248"/>
        <v>17.77150916784203</v>
      </c>
      <c r="X787" s="6">
        <f t="shared" si="249"/>
        <v>18.548387096774192</v>
      </c>
      <c r="Y787" s="6">
        <f t="shared" si="250"/>
        <v>160.20833333333334</v>
      </c>
      <c r="Z787" s="6">
        <f t="shared" si="251"/>
        <v>93</v>
      </c>
      <c r="AA787" s="6">
        <f t="shared" si="252"/>
        <v>42.798353909465021</v>
      </c>
      <c r="AB787" s="6">
        <f t="shared" si="253"/>
        <v>21.739130434782609</v>
      </c>
      <c r="AC787" s="6">
        <f t="shared" si="254"/>
        <v>16.884113584036839</v>
      </c>
      <c r="AD787" s="6">
        <f t="shared" si="255"/>
        <v>0</v>
      </c>
      <c r="AE787" s="6">
        <f t="shared" si="256"/>
        <v>1.0437147977470558</v>
      </c>
    </row>
    <row r="788" spans="1:31" x14ac:dyDescent="0.15">
      <c r="A788" s="38">
        <v>37321</v>
      </c>
      <c r="B788" s="8">
        <f t="shared" si="244"/>
        <v>2002</v>
      </c>
      <c r="C788" s="8">
        <f t="shared" si="245"/>
        <v>3</v>
      </c>
      <c r="D788" s="8">
        <f t="shared" si="246"/>
        <v>6</v>
      </c>
      <c r="E788" s="8" t="s">
        <v>32</v>
      </c>
      <c r="F788" s="8">
        <v>2</v>
      </c>
      <c r="G788">
        <v>8</v>
      </c>
      <c r="H788" s="2" t="s">
        <v>0</v>
      </c>
      <c r="I788" s="3">
        <v>4.71</v>
      </c>
      <c r="J788" s="3">
        <v>36</v>
      </c>
      <c r="K788" s="3">
        <v>12</v>
      </c>
      <c r="M788" s="3">
        <v>0.53</v>
      </c>
      <c r="N788" s="3">
        <v>1.2</v>
      </c>
      <c r="O788" s="3">
        <v>9.5</v>
      </c>
      <c r="P788" s="3">
        <v>0.87</v>
      </c>
      <c r="Q788" s="3">
        <v>0.31</v>
      </c>
      <c r="R788" s="3">
        <v>0.74</v>
      </c>
      <c r="S788" s="3">
        <v>0.23</v>
      </c>
      <c r="T788" s="3">
        <v>0.01</v>
      </c>
      <c r="U788" s="6">
        <f t="shared" si="247"/>
        <v>2.2641509433962264</v>
      </c>
      <c r="W788" s="6">
        <f t="shared" si="248"/>
        <v>14.950634696755994</v>
      </c>
      <c r="X788" s="6">
        <f t="shared" si="249"/>
        <v>19.35483870967742</v>
      </c>
      <c r="Y788" s="6">
        <f t="shared" si="250"/>
        <v>197.91666666666666</v>
      </c>
      <c r="Z788" s="6">
        <f t="shared" si="251"/>
        <v>43.5</v>
      </c>
      <c r="AA788" s="6">
        <f t="shared" si="252"/>
        <v>25.514403292181068</v>
      </c>
      <c r="AB788" s="6">
        <f t="shared" si="253"/>
        <v>32.173913043478258</v>
      </c>
      <c r="AC788" s="6">
        <f t="shared" si="254"/>
        <v>5.8838577641340493</v>
      </c>
      <c r="AD788" s="6">
        <f t="shared" si="255"/>
        <v>0.55555555555555558</v>
      </c>
      <c r="AE788" s="6">
        <f t="shared" si="256"/>
        <v>1.2945830797321973</v>
      </c>
    </row>
    <row r="789" spans="1:31" x14ac:dyDescent="0.15">
      <c r="A789" s="38">
        <v>37321</v>
      </c>
      <c r="B789" s="8">
        <f t="shared" si="244"/>
        <v>2002</v>
      </c>
      <c r="C789" s="8">
        <f t="shared" si="245"/>
        <v>3</v>
      </c>
      <c r="D789" s="8">
        <f t="shared" si="246"/>
        <v>6</v>
      </c>
      <c r="E789" s="8" t="s">
        <v>32</v>
      </c>
      <c r="F789" s="8">
        <v>1</v>
      </c>
      <c r="G789">
        <v>4</v>
      </c>
      <c r="H789" s="2" t="s">
        <v>1</v>
      </c>
      <c r="I789" s="3">
        <v>5.46</v>
      </c>
      <c r="J789" s="3">
        <v>28.2</v>
      </c>
      <c r="K789" s="3">
        <v>6</v>
      </c>
      <c r="M789" s="3">
        <v>0.54</v>
      </c>
      <c r="N789" s="3">
        <v>1.68</v>
      </c>
      <c r="O789" s="3">
        <v>7.56</v>
      </c>
      <c r="P789" s="3">
        <v>2.27</v>
      </c>
      <c r="Q789" s="3">
        <v>0.56000000000000005</v>
      </c>
      <c r="R789" s="3">
        <v>0.48</v>
      </c>
      <c r="S789" s="3">
        <v>0.27</v>
      </c>
      <c r="T789" s="3">
        <v>0</v>
      </c>
      <c r="U789" s="6">
        <f t="shared" si="247"/>
        <v>3.1111111111111107</v>
      </c>
      <c r="W789" s="6">
        <f t="shared" si="248"/>
        <v>15.232722143864597</v>
      </c>
      <c r="X789" s="6">
        <f t="shared" si="249"/>
        <v>27.096774193548388</v>
      </c>
      <c r="Y789" s="6">
        <f t="shared" si="250"/>
        <v>157.5</v>
      </c>
      <c r="Z789" s="6">
        <f t="shared" si="251"/>
        <v>113.5</v>
      </c>
      <c r="AA789" s="6">
        <f t="shared" si="252"/>
        <v>46.090534979423872</v>
      </c>
      <c r="AB789" s="6">
        <f t="shared" si="253"/>
        <v>20.869565217391301</v>
      </c>
      <c r="AC789" s="6">
        <f t="shared" si="254"/>
        <v>6.9071373752877969</v>
      </c>
      <c r="AD789" s="6">
        <f t="shared" si="255"/>
        <v>0</v>
      </c>
      <c r="AE789" s="6">
        <f t="shared" si="256"/>
        <v>1.7788530465949821</v>
      </c>
    </row>
    <row r="790" spans="1:31" x14ac:dyDescent="0.15">
      <c r="A790" s="38">
        <v>37321</v>
      </c>
      <c r="B790" s="8">
        <f t="shared" si="244"/>
        <v>2002</v>
      </c>
      <c r="C790" s="8">
        <f t="shared" si="245"/>
        <v>3</v>
      </c>
      <c r="D790" s="8">
        <f t="shared" si="246"/>
        <v>6</v>
      </c>
      <c r="E790" s="8" t="s">
        <v>31</v>
      </c>
      <c r="F790" s="8">
        <v>3</v>
      </c>
      <c r="G790">
        <v>12</v>
      </c>
      <c r="H790" s="2" t="s">
        <v>0</v>
      </c>
      <c r="I790" s="3">
        <v>5.23</v>
      </c>
      <c r="J790" s="3">
        <v>24.4</v>
      </c>
      <c r="K790" s="3">
        <v>7.7</v>
      </c>
      <c r="M790" s="3">
        <v>0.23</v>
      </c>
      <c r="N790" s="3">
        <v>0.97</v>
      </c>
      <c r="O790" s="3">
        <v>6.79</v>
      </c>
      <c r="P790" s="3">
        <v>1.69</v>
      </c>
      <c r="Q790" s="3">
        <v>0.32</v>
      </c>
      <c r="R790" s="3">
        <v>0.34</v>
      </c>
      <c r="S790" s="3">
        <v>0.26</v>
      </c>
      <c r="T790" s="3">
        <v>0</v>
      </c>
      <c r="U790" s="6">
        <f t="shared" si="247"/>
        <v>4.2173913043478262</v>
      </c>
      <c r="W790" s="6">
        <f t="shared" si="248"/>
        <v>6.488011283497884</v>
      </c>
      <c r="X790" s="6">
        <f t="shared" si="249"/>
        <v>15.64516129032258</v>
      </c>
      <c r="Y790" s="6">
        <f t="shared" si="250"/>
        <v>141.45833333333331</v>
      </c>
      <c r="Z790" s="6">
        <f t="shared" si="251"/>
        <v>84.499999999999986</v>
      </c>
      <c r="AA790" s="6">
        <f t="shared" si="252"/>
        <v>26.337448559670783</v>
      </c>
      <c r="AB790" s="6">
        <f t="shared" si="253"/>
        <v>14.782608695652176</v>
      </c>
      <c r="AC790" s="6">
        <f t="shared" si="254"/>
        <v>6.6513174724993602</v>
      </c>
      <c r="AD790" s="6">
        <f t="shared" si="255"/>
        <v>0</v>
      </c>
      <c r="AE790" s="6">
        <f t="shared" si="256"/>
        <v>2.4113955119214587</v>
      </c>
    </row>
    <row r="791" spans="1:31" x14ac:dyDescent="0.15">
      <c r="A791" s="38">
        <v>37321</v>
      </c>
      <c r="B791" s="8">
        <f t="shared" si="244"/>
        <v>2002</v>
      </c>
      <c r="C791" s="8">
        <f t="shared" si="245"/>
        <v>3</v>
      </c>
      <c r="D791" s="8">
        <f t="shared" si="246"/>
        <v>6</v>
      </c>
      <c r="E791" s="8" t="s">
        <v>30</v>
      </c>
      <c r="F791" s="8">
        <v>2</v>
      </c>
      <c r="G791">
        <v>7</v>
      </c>
      <c r="H791" s="2" t="s">
        <v>0</v>
      </c>
      <c r="I791" s="3">
        <v>6.75</v>
      </c>
      <c r="J791" s="3">
        <v>266</v>
      </c>
      <c r="K791" s="3">
        <v>25.5</v>
      </c>
      <c r="M791" s="3">
        <v>2.02</v>
      </c>
      <c r="N791" s="3">
        <v>31.48</v>
      </c>
      <c r="O791" s="3">
        <v>8.99</v>
      </c>
      <c r="P791" s="3">
        <v>29.74</v>
      </c>
      <c r="Q791" s="3">
        <v>5.72</v>
      </c>
      <c r="R791" s="3">
        <v>2.16</v>
      </c>
      <c r="S791" s="3">
        <v>4.7300000000000004</v>
      </c>
      <c r="T791" s="3">
        <v>4.0199999999999996</v>
      </c>
      <c r="U791" s="6">
        <f t="shared" si="247"/>
        <v>15.584158415841584</v>
      </c>
      <c r="W791" s="6">
        <f t="shared" si="248"/>
        <v>56.981664315937934</v>
      </c>
      <c r="X791" s="6">
        <f t="shared" si="249"/>
        <v>507.74193548387092</v>
      </c>
      <c r="Y791" s="6">
        <f t="shared" si="250"/>
        <v>187.29166666666666</v>
      </c>
      <c r="Z791" s="6">
        <f t="shared" si="251"/>
        <v>1486.9999999999998</v>
      </c>
      <c r="AA791" s="6">
        <f t="shared" si="252"/>
        <v>470.7818930041152</v>
      </c>
      <c r="AB791" s="6">
        <f t="shared" si="253"/>
        <v>93.913043478260875</v>
      </c>
      <c r="AC791" s="6">
        <f t="shared" si="254"/>
        <v>121.00281401893068</v>
      </c>
      <c r="AD791" s="6">
        <f t="shared" si="255"/>
        <v>223.33333333333331</v>
      </c>
      <c r="AE791" s="6">
        <f t="shared" si="256"/>
        <v>8.9106196103481317</v>
      </c>
    </row>
    <row r="792" spans="1:31" x14ac:dyDescent="0.15">
      <c r="A792" s="38">
        <v>37321</v>
      </c>
      <c r="B792" s="8">
        <f t="shared" si="244"/>
        <v>2002</v>
      </c>
      <c r="C792" s="8">
        <f t="shared" si="245"/>
        <v>3</v>
      </c>
      <c r="D792" s="8">
        <f t="shared" si="246"/>
        <v>6</v>
      </c>
      <c r="E792" s="8" t="s">
        <v>30</v>
      </c>
      <c r="F792" s="8">
        <v>4</v>
      </c>
      <c r="G792">
        <v>14</v>
      </c>
      <c r="H792" s="2" t="s">
        <v>2</v>
      </c>
      <c r="I792" s="3">
        <v>4.47</v>
      </c>
      <c r="J792" s="3">
        <v>146</v>
      </c>
      <c r="K792" s="3">
        <v>19.7</v>
      </c>
      <c r="M792" s="3">
        <v>1.67</v>
      </c>
      <c r="N792" s="3">
        <v>42.06</v>
      </c>
      <c r="O792" s="3">
        <v>16.64</v>
      </c>
      <c r="P792" s="3">
        <v>7.35</v>
      </c>
      <c r="Q792" s="3">
        <v>4.54</v>
      </c>
      <c r="R792" s="3">
        <v>0.66</v>
      </c>
      <c r="S792" s="3">
        <v>0.55000000000000004</v>
      </c>
      <c r="T792" s="3">
        <v>0.04</v>
      </c>
      <c r="U792" s="6">
        <f t="shared" si="247"/>
        <v>25.185628742514972</v>
      </c>
      <c r="W792" s="6">
        <f t="shared" si="248"/>
        <v>47.108603667136812</v>
      </c>
      <c r="X792" s="6">
        <f t="shared" si="249"/>
        <v>678.38709677419365</v>
      </c>
      <c r="Y792" s="6">
        <f t="shared" si="250"/>
        <v>346.66666666666669</v>
      </c>
      <c r="Z792" s="6">
        <f t="shared" si="251"/>
        <v>367.5</v>
      </c>
      <c r="AA792" s="6">
        <f t="shared" si="252"/>
        <v>373.66255144032925</v>
      </c>
      <c r="AB792" s="6">
        <f t="shared" si="253"/>
        <v>28.695652173913047</v>
      </c>
      <c r="AC792" s="6">
        <f t="shared" si="254"/>
        <v>14.070094653364031</v>
      </c>
      <c r="AD792" s="6">
        <f t="shared" si="255"/>
        <v>2.2222222222222223</v>
      </c>
      <c r="AE792" s="6">
        <f t="shared" si="256"/>
        <v>14.400492563260578</v>
      </c>
    </row>
    <row r="793" spans="1:31" x14ac:dyDescent="0.15">
      <c r="A793" s="38">
        <v>37321</v>
      </c>
      <c r="B793" s="8">
        <f t="shared" si="244"/>
        <v>2002</v>
      </c>
      <c r="C793" s="8">
        <f t="shared" si="245"/>
        <v>3</v>
      </c>
      <c r="D793" s="8">
        <f t="shared" si="246"/>
        <v>6</v>
      </c>
      <c r="E793" s="8" t="s">
        <v>29</v>
      </c>
      <c r="F793" s="8">
        <v>2</v>
      </c>
      <c r="G793">
        <v>6</v>
      </c>
      <c r="H793" s="2" t="s">
        <v>2</v>
      </c>
      <c r="I793" s="3">
        <v>5.4</v>
      </c>
      <c r="J793" s="3">
        <v>205</v>
      </c>
      <c r="K793" s="3">
        <v>9.3000000000000007</v>
      </c>
      <c r="M793" s="3">
        <v>0.78</v>
      </c>
      <c r="N793" s="3">
        <v>21.03</v>
      </c>
      <c r="O793" s="3">
        <v>63.5</v>
      </c>
      <c r="P793" s="3">
        <v>24.39</v>
      </c>
      <c r="Q793" s="3">
        <v>3.84</v>
      </c>
      <c r="R793" s="3">
        <v>0.54</v>
      </c>
      <c r="S793" s="3">
        <v>1.53</v>
      </c>
      <c r="T793" s="3">
        <v>0.03</v>
      </c>
      <c r="U793" s="6">
        <f t="shared" si="247"/>
        <v>26.961538461538463</v>
      </c>
      <c r="W793" s="6">
        <f t="shared" si="248"/>
        <v>22.002820874471084</v>
      </c>
      <c r="X793" s="6">
        <f t="shared" si="249"/>
        <v>339.19354838709683</v>
      </c>
      <c r="Y793" s="6">
        <f t="shared" si="250"/>
        <v>1322.9166666666667</v>
      </c>
      <c r="Z793" s="6">
        <f t="shared" si="251"/>
        <v>1219.5</v>
      </c>
      <c r="AA793" s="6">
        <f t="shared" si="252"/>
        <v>316.04938271604937</v>
      </c>
      <c r="AB793" s="6">
        <f t="shared" si="253"/>
        <v>23.478260869565219</v>
      </c>
      <c r="AC793" s="6">
        <f t="shared" si="254"/>
        <v>39.140445126630844</v>
      </c>
      <c r="AD793" s="6">
        <f t="shared" si="255"/>
        <v>1.6666666666666665</v>
      </c>
      <c r="AE793" s="6">
        <f t="shared" si="256"/>
        <v>15.41591191066998</v>
      </c>
    </row>
    <row r="794" spans="1:31" x14ac:dyDescent="0.15">
      <c r="A794" s="38">
        <v>37321</v>
      </c>
      <c r="B794" s="8">
        <f t="shared" si="244"/>
        <v>2002</v>
      </c>
      <c r="C794" s="8">
        <f t="shared" si="245"/>
        <v>3</v>
      </c>
      <c r="D794" s="8">
        <f t="shared" si="246"/>
        <v>6</v>
      </c>
      <c r="E794" s="8" t="s">
        <v>30</v>
      </c>
      <c r="F794" s="8">
        <v>1</v>
      </c>
      <c r="G794">
        <v>2</v>
      </c>
      <c r="H794" s="2" t="s">
        <v>1</v>
      </c>
      <c r="I794" s="3">
        <v>4.53</v>
      </c>
      <c r="J794" s="3">
        <v>167</v>
      </c>
      <c r="K794" s="3">
        <v>18.399999999999999</v>
      </c>
      <c r="M794" s="3">
        <v>1.1599999999999999</v>
      </c>
      <c r="N794" s="3">
        <v>40.729999999999997</v>
      </c>
      <c r="O794" s="3">
        <v>30.19</v>
      </c>
      <c r="P794" s="3">
        <v>12.96</v>
      </c>
      <c r="Q794" s="3">
        <v>3.32</v>
      </c>
      <c r="R794" s="3">
        <v>0.71</v>
      </c>
      <c r="S794" s="3">
        <v>0.61</v>
      </c>
      <c r="T794" s="3">
        <v>0.09</v>
      </c>
      <c r="U794" s="6">
        <f t="shared" si="247"/>
        <v>35.112068965517238</v>
      </c>
      <c r="W794" s="6">
        <f t="shared" si="248"/>
        <v>32.722143864598017</v>
      </c>
      <c r="X794" s="6">
        <f t="shared" si="249"/>
        <v>656.93548387096769</v>
      </c>
      <c r="Y794" s="6">
        <f t="shared" si="250"/>
        <v>628.95833333333337</v>
      </c>
      <c r="Z794" s="6">
        <f t="shared" si="251"/>
        <v>648</v>
      </c>
      <c r="AA794" s="6">
        <f t="shared" si="252"/>
        <v>273.25102880658437</v>
      </c>
      <c r="AB794" s="6">
        <f t="shared" si="253"/>
        <v>30.869565217391305</v>
      </c>
      <c r="AC794" s="6">
        <f t="shared" si="254"/>
        <v>15.605014070094651</v>
      </c>
      <c r="AD794" s="6">
        <f t="shared" si="255"/>
        <v>5</v>
      </c>
      <c r="AE794" s="6">
        <f t="shared" si="256"/>
        <v>20.076174916573976</v>
      </c>
    </row>
    <row r="795" spans="1:31" x14ac:dyDescent="0.15">
      <c r="A795" s="38">
        <v>37321</v>
      </c>
      <c r="B795" s="8">
        <f t="shared" si="244"/>
        <v>2002</v>
      </c>
      <c r="C795" s="8">
        <f t="shared" si="245"/>
        <v>3</v>
      </c>
      <c r="D795" s="8">
        <f t="shared" si="246"/>
        <v>6</v>
      </c>
      <c r="E795" s="8" t="s">
        <v>29</v>
      </c>
      <c r="F795" s="8">
        <v>2</v>
      </c>
      <c r="G795">
        <v>6</v>
      </c>
      <c r="H795" s="2" t="s">
        <v>1</v>
      </c>
      <c r="I795" s="3">
        <v>4.74</v>
      </c>
      <c r="J795" s="3">
        <v>105.3</v>
      </c>
      <c r="K795" s="3">
        <v>16.3</v>
      </c>
      <c r="M795" s="3">
        <v>0.65</v>
      </c>
      <c r="N795" s="3">
        <v>30.55</v>
      </c>
      <c r="O795" s="3">
        <v>14.99</v>
      </c>
      <c r="P795" s="3">
        <v>8.6</v>
      </c>
      <c r="Q795" s="3">
        <v>0.87</v>
      </c>
      <c r="R795" s="3">
        <v>1.02</v>
      </c>
      <c r="S795" s="3">
        <v>0.84</v>
      </c>
      <c r="T795" s="3">
        <v>0.04</v>
      </c>
      <c r="U795" s="6">
        <f t="shared" si="247"/>
        <v>47</v>
      </c>
      <c r="W795" s="6">
        <f t="shared" si="248"/>
        <v>18.335684062059237</v>
      </c>
      <c r="X795" s="6">
        <f t="shared" si="249"/>
        <v>492.74193548387098</v>
      </c>
      <c r="Y795" s="6">
        <f t="shared" si="250"/>
        <v>312.29166666666669</v>
      </c>
      <c r="Z795" s="6">
        <f t="shared" si="251"/>
        <v>430</v>
      </c>
      <c r="AA795" s="6">
        <f t="shared" si="252"/>
        <v>71.604938271604937</v>
      </c>
      <c r="AB795" s="6">
        <f t="shared" si="253"/>
        <v>44.347826086956523</v>
      </c>
      <c r="AC795" s="6">
        <f t="shared" si="254"/>
        <v>21.4888718342287</v>
      </c>
      <c r="AD795" s="6">
        <f t="shared" si="255"/>
        <v>2.2222222222222223</v>
      </c>
      <c r="AE795" s="6">
        <f t="shared" si="256"/>
        <v>26.873387096774195</v>
      </c>
    </row>
    <row r="796" spans="1:31" x14ac:dyDescent="0.15">
      <c r="A796" s="38">
        <v>37321</v>
      </c>
      <c r="B796" s="8">
        <f t="shared" si="244"/>
        <v>2002</v>
      </c>
      <c r="C796" s="8">
        <f t="shared" si="245"/>
        <v>3</v>
      </c>
      <c r="D796" s="8">
        <f t="shared" si="246"/>
        <v>6</v>
      </c>
      <c r="E796" s="8" t="s">
        <v>29</v>
      </c>
      <c r="F796" s="8">
        <v>1</v>
      </c>
      <c r="G796">
        <v>1</v>
      </c>
      <c r="H796" s="2" t="s">
        <v>0</v>
      </c>
      <c r="I796" s="3">
        <v>4.47</v>
      </c>
      <c r="J796" s="3">
        <v>292</v>
      </c>
      <c r="K796" s="3">
        <v>29.4</v>
      </c>
      <c r="M796" s="3">
        <v>1.59</v>
      </c>
      <c r="N796" s="3">
        <v>124.4</v>
      </c>
      <c r="O796" s="3">
        <v>11.74</v>
      </c>
      <c r="P796" s="3">
        <v>26.97</v>
      </c>
      <c r="Q796" s="3">
        <v>5.41</v>
      </c>
      <c r="R796" s="3">
        <v>0.64</v>
      </c>
      <c r="S796" s="3">
        <v>0.71</v>
      </c>
      <c r="T796" s="3">
        <v>0.01</v>
      </c>
      <c r="U796" s="6">
        <f t="shared" si="247"/>
        <v>78.23899371069183</v>
      </c>
      <c r="W796" s="6">
        <f t="shared" si="248"/>
        <v>44.851904090267979</v>
      </c>
      <c r="X796" s="6">
        <f t="shared" si="249"/>
        <v>2006.4516129032256</v>
      </c>
      <c r="Y796" s="6">
        <f t="shared" si="250"/>
        <v>244.58333333333334</v>
      </c>
      <c r="Z796" s="6">
        <f t="shared" si="251"/>
        <v>1348.5</v>
      </c>
      <c r="AA796" s="6">
        <f t="shared" si="252"/>
        <v>445.26748971193416</v>
      </c>
      <c r="AB796" s="6">
        <f t="shared" si="253"/>
        <v>27.826086956521742</v>
      </c>
      <c r="AC796" s="6">
        <f t="shared" si="254"/>
        <v>18.163213097979021</v>
      </c>
      <c r="AD796" s="6">
        <f t="shared" si="255"/>
        <v>0.55555555555555558</v>
      </c>
      <c r="AE796" s="6">
        <f t="shared" si="256"/>
        <v>44.73503753296815</v>
      </c>
    </row>
    <row r="797" spans="1:31" x14ac:dyDescent="0.15">
      <c r="A797" s="38">
        <v>37321</v>
      </c>
      <c r="B797" s="8">
        <f t="shared" si="244"/>
        <v>2002</v>
      </c>
      <c r="C797" s="8">
        <f t="shared" si="245"/>
        <v>3</v>
      </c>
      <c r="D797" s="8">
        <f t="shared" si="246"/>
        <v>6</v>
      </c>
      <c r="E797" s="8" t="s">
        <v>29</v>
      </c>
      <c r="F797" s="8">
        <v>3</v>
      </c>
      <c r="G797">
        <v>10</v>
      </c>
      <c r="H797" s="2" t="s">
        <v>0</v>
      </c>
      <c r="I797" s="3">
        <v>4.26</v>
      </c>
      <c r="J797" s="3">
        <v>336</v>
      </c>
      <c r="K797" s="3">
        <v>91.3</v>
      </c>
      <c r="M797" s="3">
        <v>1.07</v>
      </c>
      <c r="N797" s="3">
        <v>135.47</v>
      </c>
      <c r="O797" s="3">
        <v>30.1</v>
      </c>
      <c r="P797" s="3">
        <v>17.23</v>
      </c>
      <c r="Q797" s="3">
        <v>1.25</v>
      </c>
      <c r="R797" s="3">
        <v>0.5</v>
      </c>
      <c r="S797" s="3">
        <v>1.21</v>
      </c>
      <c r="T797" s="3">
        <v>0.03</v>
      </c>
      <c r="U797" s="6">
        <f t="shared" si="247"/>
        <v>126.607476635514</v>
      </c>
      <c r="W797" s="6">
        <f t="shared" si="248"/>
        <v>30.183356840620593</v>
      </c>
      <c r="X797" s="6">
        <f t="shared" si="249"/>
        <v>2185</v>
      </c>
      <c r="Y797" s="6">
        <f t="shared" si="250"/>
        <v>627.08333333333337</v>
      </c>
      <c r="Z797" s="6">
        <f t="shared" si="251"/>
        <v>861.5</v>
      </c>
      <c r="AA797" s="6">
        <f t="shared" si="252"/>
        <v>102.88065843621399</v>
      </c>
      <c r="AB797" s="6">
        <f t="shared" si="253"/>
        <v>21.739130434782609</v>
      </c>
      <c r="AC797" s="6">
        <f t="shared" si="254"/>
        <v>30.954208237400866</v>
      </c>
      <c r="AD797" s="6">
        <f t="shared" si="255"/>
        <v>1.6666666666666665</v>
      </c>
      <c r="AE797" s="6">
        <f t="shared" si="256"/>
        <v>72.390887850467294</v>
      </c>
    </row>
    <row r="798" spans="1:31" x14ac:dyDescent="0.15">
      <c r="A798" s="38">
        <v>37321</v>
      </c>
      <c r="B798" s="8">
        <f t="shared" si="244"/>
        <v>2002</v>
      </c>
      <c r="C798" s="8">
        <f t="shared" si="245"/>
        <v>3</v>
      </c>
      <c r="D798" s="8">
        <f t="shared" si="246"/>
        <v>6</v>
      </c>
      <c r="E798" s="8" t="s">
        <v>30</v>
      </c>
      <c r="F798" s="8">
        <v>3</v>
      </c>
      <c r="G798">
        <v>9</v>
      </c>
      <c r="H798" s="2" t="s">
        <v>2</v>
      </c>
      <c r="I798" s="3">
        <v>4.8</v>
      </c>
      <c r="J798" s="3">
        <v>329</v>
      </c>
    </row>
    <row r="799" spans="1:31" x14ac:dyDescent="0.15">
      <c r="A799" s="38">
        <v>37321</v>
      </c>
      <c r="B799" s="8">
        <f t="shared" si="244"/>
        <v>2002</v>
      </c>
      <c r="C799" s="8">
        <f t="shared" si="245"/>
        <v>3</v>
      </c>
      <c r="D799" s="8">
        <f t="shared" si="246"/>
        <v>6</v>
      </c>
      <c r="E799" s="8" t="s">
        <v>29</v>
      </c>
      <c r="F799" s="8">
        <v>4</v>
      </c>
      <c r="G799">
        <v>13</v>
      </c>
      <c r="H799" s="2" t="s">
        <v>2</v>
      </c>
      <c r="I799" s="3">
        <v>4.21</v>
      </c>
      <c r="J799" s="3">
        <v>229</v>
      </c>
    </row>
    <row r="800" spans="1:31" x14ac:dyDescent="0.15">
      <c r="A800" s="38">
        <v>37321</v>
      </c>
      <c r="B800" s="8">
        <f t="shared" si="244"/>
        <v>2002</v>
      </c>
      <c r="C800" s="8">
        <f t="shared" si="245"/>
        <v>3</v>
      </c>
      <c r="D800" s="8">
        <f t="shared" si="246"/>
        <v>6</v>
      </c>
      <c r="E800" s="8" t="s">
        <v>30</v>
      </c>
      <c r="F800" s="8">
        <v>4</v>
      </c>
      <c r="G800">
        <v>14</v>
      </c>
      <c r="H800" s="2" t="s">
        <v>0</v>
      </c>
      <c r="I800" s="3">
        <v>4.8</v>
      </c>
      <c r="J800" s="3">
        <v>61</v>
      </c>
    </row>
    <row r="801" spans="1:31" x14ac:dyDescent="0.15">
      <c r="A801" s="38">
        <v>37321</v>
      </c>
      <c r="B801" s="8">
        <f t="shared" si="244"/>
        <v>2002</v>
      </c>
      <c r="C801" s="8">
        <f t="shared" si="245"/>
        <v>3</v>
      </c>
      <c r="D801" s="8">
        <f t="shared" si="246"/>
        <v>6</v>
      </c>
      <c r="E801" s="8" t="s">
        <v>30</v>
      </c>
      <c r="F801" s="8">
        <v>4</v>
      </c>
      <c r="G801">
        <v>14</v>
      </c>
      <c r="H801" s="2" t="s">
        <v>1</v>
      </c>
      <c r="I801" s="3">
        <v>4.03</v>
      </c>
      <c r="J801" s="3">
        <v>444</v>
      </c>
      <c r="K801" s="3">
        <v>215.2</v>
      </c>
      <c r="M801" s="3">
        <v>0</v>
      </c>
      <c r="N801" s="3">
        <v>85</v>
      </c>
      <c r="O801" s="3">
        <v>162.19999999999999</v>
      </c>
      <c r="P801" s="3">
        <v>3.05</v>
      </c>
      <c r="Q801" s="3">
        <v>1.02</v>
      </c>
      <c r="R801" s="3">
        <v>0.33</v>
      </c>
      <c r="S801" s="3">
        <v>7.93</v>
      </c>
      <c r="T801" s="3">
        <v>0.08</v>
      </c>
      <c r="W801" s="6">
        <f t="shared" ref="W801:W816" si="257">(M801/35.45)*1000</f>
        <v>0</v>
      </c>
      <c r="X801" s="6">
        <f t="shared" ref="X801:X816" si="258">(N801/62)*1000</f>
        <v>1370.9677419354837</v>
      </c>
      <c r="Y801" s="6">
        <f t="shared" ref="Y801:Y816" si="259">(O801/96)*1000*2</f>
        <v>3379.1666666666665</v>
      </c>
      <c r="Z801" s="6">
        <f t="shared" ref="Z801:Z816" si="260">(P801/40)*1000*2</f>
        <v>152.5</v>
      </c>
      <c r="AA801" s="6">
        <f t="shared" ref="AA801:AA816" si="261">(Q801/24.3)*1000*2</f>
        <v>83.950617283950621</v>
      </c>
      <c r="AB801" s="6">
        <f t="shared" ref="AB801:AB816" si="262">(R801/23)*1000</f>
        <v>14.347826086956523</v>
      </c>
      <c r="AC801" s="6">
        <f t="shared" ref="AC801:AC816" si="263">(S801/39.09)*1000</f>
        <v>202.86518291123045</v>
      </c>
      <c r="AD801" s="6">
        <f t="shared" ref="AD801:AD816" si="264">(T801/18)*1000</f>
        <v>4.4444444444444446</v>
      </c>
    </row>
    <row r="802" spans="1:31" x14ac:dyDescent="0.15">
      <c r="A802" s="38">
        <v>37354</v>
      </c>
      <c r="B802" s="8">
        <f t="shared" si="244"/>
        <v>2002</v>
      </c>
      <c r="C802" s="8">
        <f t="shared" si="245"/>
        <v>4</v>
      </c>
      <c r="D802" s="8">
        <f t="shared" si="246"/>
        <v>8</v>
      </c>
      <c r="E802" s="8" t="s">
        <v>32</v>
      </c>
      <c r="F802" s="8">
        <v>4</v>
      </c>
      <c r="G802">
        <v>16</v>
      </c>
      <c r="H802" s="2" t="s">
        <v>0</v>
      </c>
      <c r="I802" s="3">
        <v>5.88</v>
      </c>
      <c r="J802" s="3">
        <v>31.8</v>
      </c>
      <c r="M802" s="3">
        <v>0.79</v>
      </c>
      <c r="N802" s="3">
        <v>0.31</v>
      </c>
      <c r="O802" s="3">
        <v>9.27</v>
      </c>
      <c r="P802" s="3">
        <v>2.4</v>
      </c>
      <c r="Q802" s="3">
        <v>0.51</v>
      </c>
      <c r="R802" s="3">
        <v>0.62</v>
      </c>
      <c r="S802" s="3">
        <v>0.64</v>
      </c>
      <c r="T802" s="3">
        <v>0</v>
      </c>
      <c r="U802" s="6">
        <f t="shared" ref="U802:U816" si="265">(N802/M802)</f>
        <v>0.39240506329113922</v>
      </c>
      <c r="W802" s="6">
        <f t="shared" si="257"/>
        <v>22.284908321579689</v>
      </c>
      <c r="X802" s="6">
        <f t="shared" si="258"/>
        <v>5</v>
      </c>
      <c r="Y802" s="6">
        <f t="shared" si="259"/>
        <v>193.125</v>
      </c>
      <c r="Z802" s="6">
        <f t="shared" si="260"/>
        <v>120</v>
      </c>
      <c r="AA802" s="6">
        <f t="shared" si="261"/>
        <v>41.97530864197531</v>
      </c>
      <c r="AB802" s="6">
        <f t="shared" si="262"/>
        <v>26.956521739130434</v>
      </c>
      <c r="AC802" s="6">
        <f t="shared" si="263"/>
        <v>16.372473778459963</v>
      </c>
      <c r="AD802" s="6">
        <f t="shared" si="264"/>
        <v>0</v>
      </c>
      <c r="AE802" s="6">
        <f t="shared" ref="AE802:AE816" si="266">(X802/W802)</f>
        <v>0.22436708860759494</v>
      </c>
    </row>
    <row r="803" spans="1:31" x14ac:dyDescent="0.15">
      <c r="A803" s="38">
        <v>37354</v>
      </c>
      <c r="B803" s="8">
        <f t="shared" si="244"/>
        <v>2002</v>
      </c>
      <c r="C803" s="8">
        <f t="shared" si="245"/>
        <v>4</v>
      </c>
      <c r="D803" s="8">
        <f t="shared" si="246"/>
        <v>8</v>
      </c>
      <c r="E803" s="8" t="s">
        <v>32</v>
      </c>
      <c r="F803" s="8">
        <v>4</v>
      </c>
      <c r="G803">
        <v>16</v>
      </c>
      <c r="H803" s="2" t="s">
        <v>1</v>
      </c>
      <c r="I803" s="3">
        <v>5.49</v>
      </c>
      <c r="J803" s="3">
        <v>25.2</v>
      </c>
      <c r="M803" s="3">
        <v>0.77</v>
      </c>
      <c r="N803" s="3">
        <v>0.35</v>
      </c>
      <c r="O803" s="3">
        <v>7.62</v>
      </c>
      <c r="P803" s="3">
        <v>1.51</v>
      </c>
      <c r="Q803" s="3">
        <v>0.42</v>
      </c>
      <c r="R803" s="3">
        <v>0.57999999999999996</v>
      </c>
      <c r="S803" s="3">
        <v>0.68</v>
      </c>
      <c r="T803" s="3">
        <v>0</v>
      </c>
      <c r="U803" s="6">
        <f t="shared" si="265"/>
        <v>0.45454545454545453</v>
      </c>
      <c r="W803" s="6">
        <f t="shared" si="257"/>
        <v>21.720733427362482</v>
      </c>
      <c r="X803" s="6">
        <f t="shared" si="258"/>
        <v>5.6451612903225801</v>
      </c>
      <c r="Y803" s="6">
        <f t="shared" si="259"/>
        <v>158.75</v>
      </c>
      <c r="Z803" s="6">
        <f t="shared" si="260"/>
        <v>75.5</v>
      </c>
      <c r="AA803" s="6">
        <f t="shared" si="261"/>
        <v>34.567901234567898</v>
      </c>
      <c r="AB803" s="6">
        <f t="shared" si="262"/>
        <v>25.217391304347824</v>
      </c>
      <c r="AC803" s="6">
        <f t="shared" si="263"/>
        <v>17.395753389613713</v>
      </c>
      <c r="AD803" s="6">
        <f t="shared" si="264"/>
        <v>0</v>
      </c>
      <c r="AE803" s="6">
        <f t="shared" si="266"/>
        <v>0.25989736070381231</v>
      </c>
    </row>
    <row r="804" spans="1:31" x14ac:dyDescent="0.15">
      <c r="A804" s="38">
        <v>37354</v>
      </c>
      <c r="B804" s="8">
        <f t="shared" si="244"/>
        <v>2002</v>
      </c>
      <c r="C804" s="8">
        <f t="shared" si="245"/>
        <v>4</v>
      </c>
      <c r="D804" s="8">
        <f t="shared" si="246"/>
        <v>8</v>
      </c>
      <c r="E804" s="8" t="s">
        <v>32</v>
      </c>
      <c r="F804" s="8">
        <v>3</v>
      </c>
      <c r="G804">
        <v>11</v>
      </c>
      <c r="H804" s="2" t="s">
        <v>2</v>
      </c>
      <c r="I804" s="3">
        <v>5.12</v>
      </c>
      <c r="J804" s="3">
        <v>33.9</v>
      </c>
      <c r="M804" s="3">
        <v>0.49</v>
      </c>
      <c r="N804" s="3">
        <v>0.31</v>
      </c>
      <c r="O804" s="3">
        <v>11.27</v>
      </c>
      <c r="P804" s="3">
        <v>1.38</v>
      </c>
      <c r="Q804" s="3">
        <v>0.78</v>
      </c>
      <c r="R804" s="3">
        <v>0.49</v>
      </c>
      <c r="S804" s="3">
        <v>0.3</v>
      </c>
      <c r="T804" s="3">
        <v>0.01</v>
      </c>
      <c r="U804" s="6">
        <f t="shared" si="265"/>
        <v>0.63265306122448983</v>
      </c>
      <c r="W804" s="6">
        <f t="shared" si="257"/>
        <v>13.822284908321578</v>
      </c>
      <c r="X804" s="6">
        <f t="shared" si="258"/>
        <v>5</v>
      </c>
      <c r="Y804" s="6">
        <f t="shared" si="259"/>
        <v>234.79166666666666</v>
      </c>
      <c r="Z804" s="6">
        <f t="shared" si="260"/>
        <v>68.999999999999986</v>
      </c>
      <c r="AA804" s="6">
        <f t="shared" si="261"/>
        <v>64.197530864197532</v>
      </c>
      <c r="AB804" s="6">
        <f t="shared" si="262"/>
        <v>21.304347826086957</v>
      </c>
      <c r="AC804" s="6">
        <f t="shared" si="263"/>
        <v>7.674597083653107</v>
      </c>
      <c r="AD804" s="6">
        <f t="shared" si="264"/>
        <v>0.55555555555555558</v>
      </c>
      <c r="AE804" s="6">
        <f t="shared" si="266"/>
        <v>0.36173469387755108</v>
      </c>
    </row>
    <row r="805" spans="1:31" x14ac:dyDescent="0.15">
      <c r="A805" s="38">
        <v>37354</v>
      </c>
      <c r="B805" s="8">
        <f t="shared" si="244"/>
        <v>2002</v>
      </c>
      <c r="C805" s="8">
        <f t="shared" si="245"/>
        <v>4</v>
      </c>
      <c r="D805" s="8">
        <f t="shared" si="246"/>
        <v>8</v>
      </c>
      <c r="E805" s="8" t="s">
        <v>31</v>
      </c>
      <c r="F805" s="8">
        <v>2</v>
      </c>
      <c r="G805">
        <v>5</v>
      </c>
      <c r="H805" s="2" t="s">
        <v>2</v>
      </c>
      <c r="I805" s="3">
        <v>5.72</v>
      </c>
      <c r="J805" s="3">
        <v>23</v>
      </c>
      <c r="M805" s="3">
        <v>0.46</v>
      </c>
      <c r="N805" s="3">
        <v>0.35</v>
      </c>
      <c r="O805" s="3">
        <v>6.25</v>
      </c>
      <c r="P805" s="3">
        <v>1.55</v>
      </c>
      <c r="Q805" s="3">
        <v>0.31</v>
      </c>
      <c r="R805" s="3">
        <v>0.92</v>
      </c>
      <c r="S805" s="3">
        <v>0.2</v>
      </c>
      <c r="T805" s="3">
        <v>0</v>
      </c>
      <c r="U805" s="6">
        <f t="shared" si="265"/>
        <v>0.76086956521739124</v>
      </c>
      <c r="W805" s="6">
        <f t="shared" si="257"/>
        <v>12.976022566995768</v>
      </c>
      <c r="X805" s="6">
        <f t="shared" si="258"/>
        <v>5.6451612903225801</v>
      </c>
      <c r="Y805" s="6">
        <f t="shared" si="259"/>
        <v>130.20833333333334</v>
      </c>
      <c r="Z805" s="6">
        <f t="shared" si="260"/>
        <v>77.5</v>
      </c>
      <c r="AA805" s="6">
        <f t="shared" si="261"/>
        <v>25.514403292181068</v>
      </c>
      <c r="AB805" s="6">
        <f t="shared" si="262"/>
        <v>40</v>
      </c>
      <c r="AC805" s="6">
        <f t="shared" si="263"/>
        <v>5.1163980557687392</v>
      </c>
      <c r="AD805" s="6">
        <f t="shared" si="264"/>
        <v>0</v>
      </c>
      <c r="AE805" s="6">
        <f t="shared" si="266"/>
        <v>0.43504558204768579</v>
      </c>
    </row>
    <row r="806" spans="1:31" x14ac:dyDescent="0.15">
      <c r="A806" s="38">
        <v>37354</v>
      </c>
      <c r="B806" s="8">
        <f t="shared" si="244"/>
        <v>2002</v>
      </c>
      <c r="C806" s="8">
        <f t="shared" si="245"/>
        <v>4</v>
      </c>
      <c r="D806" s="8">
        <f t="shared" si="246"/>
        <v>8</v>
      </c>
      <c r="E806" s="8" t="s">
        <v>31</v>
      </c>
      <c r="F806" s="8">
        <v>3</v>
      </c>
      <c r="G806">
        <v>12</v>
      </c>
      <c r="H806" s="2" t="s">
        <v>2</v>
      </c>
      <c r="I806" s="3">
        <v>5.18</v>
      </c>
      <c r="J806" s="3">
        <v>25</v>
      </c>
      <c r="M806" s="3">
        <v>0.42</v>
      </c>
      <c r="N806" s="3">
        <v>0.35</v>
      </c>
      <c r="O806" s="3">
        <v>7.55</v>
      </c>
      <c r="P806" s="3">
        <v>1.32</v>
      </c>
      <c r="Q806" s="3">
        <v>0.28999999999999998</v>
      </c>
      <c r="R806" s="3">
        <v>0.41</v>
      </c>
      <c r="S806" s="3">
        <v>0.56000000000000005</v>
      </c>
      <c r="T806" s="3">
        <v>0</v>
      </c>
      <c r="U806" s="6">
        <f t="shared" si="265"/>
        <v>0.83333333333333326</v>
      </c>
      <c r="W806" s="6">
        <f t="shared" si="257"/>
        <v>11.847672778561353</v>
      </c>
      <c r="X806" s="6">
        <f t="shared" si="258"/>
        <v>5.6451612903225801</v>
      </c>
      <c r="Y806" s="6">
        <f t="shared" si="259"/>
        <v>157.29166666666666</v>
      </c>
      <c r="Z806" s="6">
        <f t="shared" si="260"/>
        <v>66</v>
      </c>
      <c r="AA806" s="6">
        <f t="shared" si="261"/>
        <v>23.868312757201643</v>
      </c>
      <c r="AB806" s="6">
        <f t="shared" si="262"/>
        <v>17.826086956521738</v>
      </c>
      <c r="AC806" s="6">
        <f t="shared" si="263"/>
        <v>14.325914556152469</v>
      </c>
      <c r="AD806" s="6">
        <f t="shared" si="264"/>
        <v>0</v>
      </c>
      <c r="AE806" s="6">
        <f t="shared" si="266"/>
        <v>0.47647849462365588</v>
      </c>
    </row>
    <row r="807" spans="1:31" x14ac:dyDescent="0.15">
      <c r="A807" s="38">
        <v>37354</v>
      </c>
      <c r="B807" s="8">
        <f t="shared" si="244"/>
        <v>2002</v>
      </c>
      <c r="C807" s="8">
        <f t="shared" si="245"/>
        <v>4</v>
      </c>
      <c r="D807" s="8">
        <f t="shared" si="246"/>
        <v>8</v>
      </c>
      <c r="E807" s="8" t="s">
        <v>32</v>
      </c>
      <c r="F807" s="8">
        <v>2</v>
      </c>
      <c r="G807">
        <v>8</v>
      </c>
      <c r="H807" s="2" t="s">
        <v>0</v>
      </c>
      <c r="I807" s="3">
        <v>4.82</v>
      </c>
      <c r="J807" s="3">
        <v>30.4</v>
      </c>
      <c r="M807" s="3">
        <v>0.38</v>
      </c>
      <c r="N807" s="3">
        <v>0.35</v>
      </c>
      <c r="O807" s="3">
        <v>9.5399999999999991</v>
      </c>
      <c r="P807" s="3">
        <v>0.52</v>
      </c>
      <c r="Q807" s="3">
        <v>0.19</v>
      </c>
      <c r="R807" s="3">
        <v>0.47</v>
      </c>
      <c r="S807" s="3">
        <v>0.18</v>
      </c>
      <c r="T807" s="3">
        <v>0</v>
      </c>
      <c r="U807" s="6">
        <f t="shared" si="265"/>
        <v>0.92105263157894735</v>
      </c>
      <c r="W807" s="6">
        <f t="shared" si="257"/>
        <v>10.719322990126939</v>
      </c>
      <c r="X807" s="6">
        <f t="shared" si="258"/>
        <v>5.6451612903225801</v>
      </c>
      <c r="Y807" s="6">
        <f t="shared" si="259"/>
        <v>198.74999999999997</v>
      </c>
      <c r="Z807" s="6">
        <f t="shared" si="260"/>
        <v>26.000000000000004</v>
      </c>
      <c r="AA807" s="6">
        <f t="shared" si="261"/>
        <v>15.637860082304528</v>
      </c>
      <c r="AB807" s="6">
        <f t="shared" si="262"/>
        <v>20.434782608695652</v>
      </c>
      <c r="AC807" s="6">
        <f t="shared" si="263"/>
        <v>4.604758250191864</v>
      </c>
      <c r="AD807" s="6">
        <f t="shared" si="264"/>
        <v>0</v>
      </c>
      <c r="AE807" s="6">
        <f t="shared" si="266"/>
        <v>0.52663412563667233</v>
      </c>
    </row>
    <row r="808" spans="1:31" x14ac:dyDescent="0.15">
      <c r="A808" s="38">
        <v>37354</v>
      </c>
      <c r="B808" s="8">
        <f t="shared" si="244"/>
        <v>2002</v>
      </c>
      <c r="C808" s="8">
        <f t="shared" si="245"/>
        <v>4</v>
      </c>
      <c r="D808" s="8">
        <f t="shared" si="246"/>
        <v>8</v>
      </c>
      <c r="E808" s="8" t="s">
        <v>32</v>
      </c>
      <c r="F808" s="8">
        <v>1</v>
      </c>
      <c r="G808">
        <v>4</v>
      </c>
      <c r="H808" s="2" t="s">
        <v>2</v>
      </c>
      <c r="I808" s="3">
        <v>5.72</v>
      </c>
      <c r="J808" s="3">
        <v>34.299999999999997</v>
      </c>
      <c r="M808" s="3">
        <v>0.41</v>
      </c>
      <c r="N808" s="3">
        <v>0.49</v>
      </c>
      <c r="O808" s="3">
        <v>10.63</v>
      </c>
      <c r="P808" s="3">
        <v>2.9</v>
      </c>
      <c r="Q808" s="3">
        <v>0.71</v>
      </c>
      <c r="R808" s="3">
        <v>0.47</v>
      </c>
      <c r="S808" s="3">
        <v>0.09</v>
      </c>
      <c r="T808" s="3">
        <v>0</v>
      </c>
      <c r="U808" s="6">
        <f t="shared" si="265"/>
        <v>1.1951219512195121</v>
      </c>
      <c r="W808" s="6">
        <f t="shared" si="257"/>
        <v>11.565585331452748</v>
      </c>
      <c r="X808" s="6">
        <f t="shared" si="258"/>
        <v>7.9032258064516121</v>
      </c>
      <c r="Y808" s="6">
        <f t="shared" si="259"/>
        <v>221.45833333333334</v>
      </c>
      <c r="Z808" s="6">
        <f t="shared" si="260"/>
        <v>145</v>
      </c>
      <c r="AA808" s="6">
        <f t="shared" si="261"/>
        <v>58.436213991769542</v>
      </c>
      <c r="AB808" s="6">
        <f t="shared" si="262"/>
        <v>20.434782608695652</v>
      </c>
      <c r="AC808" s="6">
        <f t="shared" si="263"/>
        <v>2.302379125095932</v>
      </c>
      <c r="AD808" s="6">
        <f t="shared" si="264"/>
        <v>0</v>
      </c>
      <c r="AE808" s="6">
        <f t="shared" si="266"/>
        <v>0.68333988985051142</v>
      </c>
    </row>
    <row r="809" spans="1:31" x14ac:dyDescent="0.15">
      <c r="A809" s="38">
        <v>37354</v>
      </c>
      <c r="B809" s="8">
        <f t="shared" si="244"/>
        <v>2002</v>
      </c>
      <c r="C809" s="8">
        <f t="shared" si="245"/>
        <v>4</v>
      </c>
      <c r="D809" s="8">
        <f t="shared" si="246"/>
        <v>8</v>
      </c>
      <c r="E809" s="8" t="s">
        <v>32</v>
      </c>
      <c r="F809" s="8">
        <v>2</v>
      </c>
      <c r="G809">
        <v>8</v>
      </c>
      <c r="H809" s="2" t="s">
        <v>2</v>
      </c>
      <c r="I809" s="3">
        <v>5.23</v>
      </c>
      <c r="J809" s="3">
        <v>27.6</v>
      </c>
      <c r="M809" s="3">
        <v>0.43</v>
      </c>
      <c r="N809" s="3">
        <v>0.57999999999999996</v>
      </c>
      <c r="O809" s="3">
        <v>8.34</v>
      </c>
      <c r="P809" s="3">
        <v>2.11</v>
      </c>
      <c r="Q809" s="3">
        <v>0.25</v>
      </c>
      <c r="R809" s="3">
        <v>0.45</v>
      </c>
      <c r="S809" s="3">
        <v>0.18</v>
      </c>
      <c r="T809" s="3">
        <v>0</v>
      </c>
      <c r="U809" s="6">
        <f t="shared" si="265"/>
        <v>1.3488372093023255</v>
      </c>
      <c r="W809" s="6">
        <f t="shared" si="257"/>
        <v>12.129760225669957</v>
      </c>
      <c r="X809" s="6">
        <f t="shared" si="258"/>
        <v>9.3548387096774182</v>
      </c>
      <c r="Y809" s="6">
        <f t="shared" si="259"/>
        <v>173.75</v>
      </c>
      <c r="Z809" s="6">
        <f t="shared" si="260"/>
        <v>105.5</v>
      </c>
      <c r="AA809" s="6">
        <f t="shared" si="261"/>
        <v>20.5761316872428</v>
      </c>
      <c r="AB809" s="6">
        <f t="shared" si="262"/>
        <v>19.565217391304348</v>
      </c>
      <c r="AC809" s="6">
        <f t="shared" si="263"/>
        <v>4.604758250191864</v>
      </c>
      <c r="AD809" s="6">
        <f t="shared" si="264"/>
        <v>0</v>
      </c>
      <c r="AE809" s="6">
        <f t="shared" si="266"/>
        <v>0.77123030757689415</v>
      </c>
    </row>
    <row r="810" spans="1:31" x14ac:dyDescent="0.15">
      <c r="A810" s="38">
        <v>37354</v>
      </c>
      <c r="B810" s="8">
        <f t="shared" si="244"/>
        <v>2002</v>
      </c>
      <c r="C810" s="8">
        <f t="shared" si="245"/>
        <v>4</v>
      </c>
      <c r="D810" s="8">
        <f t="shared" si="246"/>
        <v>8</v>
      </c>
      <c r="E810" s="8" t="s">
        <v>31</v>
      </c>
      <c r="F810" s="8">
        <v>1</v>
      </c>
      <c r="G810">
        <v>3</v>
      </c>
      <c r="H810" s="2" t="s">
        <v>0</v>
      </c>
      <c r="I810" s="3">
        <v>5.78</v>
      </c>
      <c r="J810" s="3">
        <v>21.3</v>
      </c>
      <c r="M810" s="3">
        <v>0.47</v>
      </c>
      <c r="N810" s="3">
        <v>0.71</v>
      </c>
      <c r="O810" s="3">
        <v>5.19</v>
      </c>
      <c r="P810" s="3">
        <v>1.42</v>
      </c>
      <c r="Q810" s="3">
        <v>0.36</v>
      </c>
      <c r="R810" s="3">
        <v>0.59</v>
      </c>
      <c r="S810" s="3">
        <v>0.49</v>
      </c>
      <c r="T810" s="3">
        <v>0</v>
      </c>
      <c r="U810" s="6">
        <f t="shared" si="265"/>
        <v>1.5106382978723405</v>
      </c>
      <c r="W810" s="6">
        <f t="shared" si="257"/>
        <v>13.258110014104371</v>
      </c>
      <c r="X810" s="6">
        <f t="shared" si="258"/>
        <v>11.451612903225806</v>
      </c>
      <c r="Y810" s="6">
        <f t="shared" si="259"/>
        <v>108.12500000000001</v>
      </c>
      <c r="Z810" s="6">
        <f t="shared" si="260"/>
        <v>71</v>
      </c>
      <c r="AA810" s="6">
        <f t="shared" si="261"/>
        <v>29.629629629629626</v>
      </c>
      <c r="AB810" s="6">
        <f t="shared" si="262"/>
        <v>25.652173913043477</v>
      </c>
      <c r="AC810" s="6">
        <f t="shared" si="263"/>
        <v>12.535175236633409</v>
      </c>
      <c r="AD810" s="6">
        <f t="shared" si="264"/>
        <v>0</v>
      </c>
      <c r="AE810" s="6">
        <f t="shared" si="266"/>
        <v>0.86374399450926564</v>
      </c>
    </row>
    <row r="811" spans="1:31" x14ac:dyDescent="0.15">
      <c r="A811" s="38">
        <v>37354</v>
      </c>
      <c r="B811" s="8">
        <f t="shared" si="244"/>
        <v>2002</v>
      </c>
      <c r="C811" s="8">
        <f t="shared" si="245"/>
        <v>4</v>
      </c>
      <c r="D811" s="8">
        <f t="shared" si="246"/>
        <v>8</v>
      </c>
      <c r="E811" s="8" t="s">
        <v>31</v>
      </c>
      <c r="F811" s="8">
        <v>1</v>
      </c>
      <c r="G811">
        <v>3</v>
      </c>
      <c r="H811" s="2" t="s">
        <v>1</v>
      </c>
      <c r="I811" s="3">
        <v>5.67</v>
      </c>
      <c r="J811" s="3">
        <v>25.7</v>
      </c>
      <c r="M811" s="3">
        <v>0.42</v>
      </c>
      <c r="N811" s="3">
        <v>1.02</v>
      </c>
      <c r="O811" s="3">
        <v>7.13</v>
      </c>
      <c r="P811" s="3">
        <v>1.97</v>
      </c>
      <c r="Q811" s="3">
        <v>0.6</v>
      </c>
      <c r="R811" s="3">
        <v>0.32</v>
      </c>
      <c r="S811" s="3">
        <v>0.22</v>
      </c>
      <c r="T811" s="3">
        <v>0</v>
      </c>
      <c r="U811" s="6">
        <f t="shared" si="265"/>
        <v>2.4285714285714288</v>
      </c>
      <c r="W811" s="6">
        <f t="shared" si="257"/>
        <v>11.847672778561353</v>
      </c>
      <c r="X811" s="6">
        <f t="shared" si="258"/>
        <v>16.451612903225808</v>
      </c>
      <c r="Y811" s="6">
        <f t="shared" si="259"/>
        <v>148.54166666666666</v>
      </c>
      <c r="Z811" s="6">
        <f t="shared" si="260"/>
        <v>98.5</v>
      </c>
      <c r="AA811" s="6">
        <f t="shared" si="261"/>
        <v>49.382716049382715</v>
      </c>
      <c r="AB811" s="6">
        <f t="shared" si="262"/>
        <v>13.913043478260871</v>
      </c>
      <c r="AC811" s="6">
        <f t="shared" si="263"/>
        <v>5.6280378613456117</v>
      </c>
      <c r="AD811" s="6">
        <f t="shared" si="264"/>
        <v>0</v>
      </c>
      <c r="AE811" s="6">
        <f t="shared" si="266"/>
        <v>1.3885944700460831</v>
      </c>
    </row>
    <row r="812" spans="1:31" x14ac:dyDescent="0.15">
      <c r="A812" s="38">
        <v>37354</v>
      </c>
      <c r="B812" s="8">
        <f t="shared" si="244"/>
        <v>2002</v>
      </c>
      <c r="C812" s="8">
        <f t="shared" si="245"/>
        <v>4</v>
      </c>
      <c r="D812" s="8">
        <f t="shared" si="246"/>
        <v>8</v>
      </c>
      <c r="E812" s="8" t="s">
        <v>31</v>
      </c>
      <c r="F812" s="8">
        <v>3</v>
      </c>
      <c r="G812">
        <v>12</v>
      </c>
      <c r="H812" s="2" t="s">
        <v>0</v>
      </c>
      <c r="I812" s="3">
        <v>5.43</v>
      </c>
      <c r="J812" s="3">
        <v>21.4</v>
      </c>
      <c r="M812" s="3">
        <v>0.22</v>
      </c>
      <c r="N812" s="3">
        <v>0.71</v>
      </c>
      <c r="O812" s="3">
        <v>6.42</v>
      </c>
      <c r="P812" s="3">
        <v>1.43</v>
      </c>
      <c r="Q812" s="3">
        <v>0.32</v>
      </c>
      <c r="R812" s="3">
        <v>0.37</v>
      </c>
      <c r="S812" s="3">
        <v>0.28000000000000003</v>
      </c>
      <c r="T812" s="3">
        <v>0</v>
      </c>
      <c r="U812" s="6">
        <f t="shared" si="265"/>
        <v>3.2272727272727271</v>
      </c>
      <c r="W812" s="6">
        <f t="shared" si="257"/>
        <v>6.2059238363892799</v>
      </c>
      <c r="X812" s="6">
        <f t="shared" si="258"/>
        <v>11.451612903225806</v>
      </c>
      <c r="Y812" s="6">
        <f t="shared" si="259"/>
        <v>133.75</v>
      </c>
      <c r="Z812" s="6">
        <f t="shared" si="260"/>
        <v>71.5</v>
      </c>
      <c r="AA812" s="6">
        <f t="shared" si="261"/>
        <v>26.337448559670783</v>
      </c>
      <c r="AB812" s="6">
        <f t="shared" si="262"/>
        <v>16.086956521739129</v>
      </c>
      <c r="AC812" s="6">
        <f t="shared" si="263"/>
        <v>7.1629572780762345</v>
      </c>
      <c r="AD812" s="6">
        <f t="shared" si="264"/>
        <v>0</v>
      </c>
      <c r="AE812" s="6">
        <f t="shared" si="266"/>
        <v>1.8452712609970676</v>
      </c>
    </row>
    <row r="813" spans="1:31" x14ac:dyDescent="0.15">
      <c r="A813" s="38">
        <v>37354</v>
      </c>
      <c r="B813" s="8">
        <f t="shared" si="244"/>
        <v>2002</v>
      </c>
      <c r="C813" s="8">
        <f t="shared" si="245"/>
        <v>4</v>
      </c>
      <c r="D813" s="8">
        <f t="shared" si="246"/>
        <v>8</v>
      </c>
      <c r="E813" s="8" t="s">
        <v>32</v>
      </c>
      <c r="F813" s="8">
        <v>1</v>
      </c>
      <c r="G813">
        <v>4</v>
      </c>
      <c r="H813" s="2" t="s">
        <v>1</v>
      </c>
      <c r="I813" s="3">
        <v>5.73</v>
      </c>
      <c r="J813" s="3">
        <v>29.2</v>
      </c>
      <c r="M813" s="3">
        <v>0.48</v>
      </c>
      <c r="N813" s="3">
        <v>2.12</v>
      </c>
      <c r="O813" s="3">
        <v>7.42</v>
      </c>
      <c r="P813" s="3">
        <v>2.4700000000000002</v>
      </c>
      <c r="Q813" s="3">
        <v>0.55000000000000004</v>
      </c>
      <c r="R813" s="3">
        <v>0.38</v>
      </c>
      <c r="S813" s="3">
        <v>0.25</v>
      </c>
      <c r="T813" s="3">
        <v>0</v>
      </c>
      <c r="U813" s="6">
        <f t="shared" si="265"/>
        <v>4.416666666666667</v>
      </c>
      <c r="W813" s="6">
        <f t="shared" si="257"/>
        <v>13.540197461212975</v>
      </c>
      <c r="X813" s="6">
        <f t="shared" si="258"/>
        <v>34.193548387096776</v>
      </c>
      <c r="Y813" s="6">
        <f t="shared" si="259"/>
        <v>154.58333333333331</v>
      </c>
      <c r="Z813" s="6">
        <f t="shared" si="260"/>
        <v>123.50000000000001</v>
      </c>
      <c r="AA813" s="6">
        <f t="shared" si="261"/>
        <v>45.267489711934161</v>
      </c>
      <c r="AB813" s="6">
        <f t="shared" si="262"/>
        <v>16.521739130434781</v>
      </c>
      <c r="AC813" s="6">
        <f t="shared" si="263"/>
        <v>6.3954975697109226</v>
      </c>
      <c r="AD813" s="6">
        <f t="shared" si="264"/>
        <v>0</v>
      </c>
      <c r="AE813" s="6">
        <f t="shared" si="266"/>
        <v>2.5253360215053768</v>
      </c>
    </row>
    <row r="814" spans="1:31" x14ac:dyDescent="0.15">
      <c r="A814" s="38">
        <v>37354</v>
      </c>
      <c r="B814" s="8">
        <f t="shared" si="244"/>
        <v>2002</v>
      </c>
      <c r="C814" s="8">
        <f t="shared" si="245"/>
        <v>4</v>
      </c>
      <c r="D814" s="8">
        <f t="shared" si="246"/>
        <v>8</v>
      </c>
      <c r="E814" s="8" t="s">
        <v>30</v>
      </c>
      <c r="F814" s="8">
        <v>4</v>
      </c>
      <c r="G814">
        <v>14</v>
      </c>
      <c r="H814" s="2" t="s">
        <v>2</v>
      </c>
      <c r="I814" s="3">
        <v>4.71</v>
      </c>
      <c r="J814" s="3">
        <v>148</v>
      </c>
      <c r="M814" s="3">
        <v>1.74</v>
      </c>
      <c r="N814" s="3">
        <v>50.03</v>
      </c>
      <c r="O814" s="3">
        <v>15.7</v>
      </c>
      <c r="P814" s="3">
        <v>8.2200000000000006</v>
      </c>
      <c r="Q814" s="3">
        <v>4.9000000000000004</v>
      </c>
      <c r="R814" s="3">
        <v>0.68</v>
      </c>
      <c r="S814" s="3">
        <v>0.61</v>
      </c>
      <c r="T814" s="3">
        <v>0</v>
      </c>
      <c r="U814" s="6">
        <f t="shared" si="265"/>
        <v>28.75287356321839</v>
      </c>
      <c r="W814" s="6">
        <f t="shared" si="257"/>
        <v>49.083215796897036</v>
      </c>
      <c r="X814" s="6">
        <f t="shared" si="258"/>
        <v>806.9354838709678</v>
      </c>
      <c r="Y814" s="6">
        <f t="shared" si="259"/>
        <v>327.08333333333331</v>
      </c>
      <c r="Z814" s="6">
        <f t="shared" si="260"/>
        <v>411.00000000000006</v>
      </c>
      <c r="AA814" s="6">
        <f t="shared" si="261"/>
        <v>403.29218106995887</v>
      </c>
      <c r="AB814" s="6">
        <f t="shared" si="262"/>
        <v>29.565217391304351</v>
      </c>
      <c r="AC814" s="6">
        <f t="shared" si="263"/>
        <v>15.605014070094651</v>
      </c>
      <c r="AD814" s="6">
        <f t="shared" si="264"/>
        <v>0</v>
      </c>
      <c r="AE814" s="6">
        <f t="shared" si="266"/>
        <v>16.440151093807938</v>
      </c>
    </row>
    <row r="815" spans="1:31" x14ac:dyDescent="0.15">
      <c r="A815" s="38">
        <v>37354</v>
      </c>
      <c r="B815" s="8">
        <f t="shared" si="244"/>
        <v>2002</v>
      </c>
      <c r="C815" s="8">
        <f t="shared" si="245"/>
        <v>4</v>
      </c>
      <c r="D815" s="8">
        <f t="shared" si="246"/>
        <v>8</v>
      </c>
      <c r="E815" s="8" t="s">
        <v>30</v>
      </c>
      <c r="F815" s="8">
        <v>1</v>
      </c>
      <c r="G815">
        <v>2</v>
      </c>
      <c r="H815" s="2" t="s">
        <v>1</v>
      </c>
      <c r="I815" s="3">
        <v>4.63</v>
      </c>
      <c r="J815" s="3">
        <v>194</v>
      </c>
      <c r="M815" s="3">
        <v>1.39</v>
      </c>
      <c r="N815" s="3">
        <v>61.98</v>
      </c>
      <c r="O815" s="3">
        <v>24.5</v>
      </c>
      <c r="P815" s="3">
        <v>16.7</v>
      </c>
      <c r="Q815" s="3">
        <v>4.22</v>
      </c>
      <c r="R815" s="3">
        <v>0.77</v>
      </c>
      <c r="S815" s="3">
        <v>0.65</v>
      </c>
      <c r="T815" s="3">
        <v>0.06</v>
      </c>
      <c r="U815" s="6">
        <f t="shared" si="265"/>
        <v>44.589928057553955</v>
      </c>
      <c r="W815" s="6">
        <f t="shared" si="257"/>
        <v>39.210155148095907</v>
      </c>
      <c r="X815" s="6">
        <f t="shared" si="258"/>
        <v>999.67741935483866</v>
      </c>
      <c r="Y815" s="6">
        <f t="shared" si="259"/>
        <v>510.41666666666663</v>
      </c>
      <c r="Z815" s="6">
        <f t="shared" si="260"/>
        <v>835</v>
      </c>
      <c r="AA815" s="6">
        <f t="shared" si="261"/>
        <v>347.32510288065845</v>
      </c>
      <c r="AB815" s="6">
        <f t="shared" si="262"/>
        <v>33.478260869565219</v>
      </c>
      <c r="AC815" s="6">
        <f t="shared" si="263"/>
        <v>16.628293681248401</v>
      </c>
      <c r="AD815" s="6">
        <f t="shared" si="264"/>
        <v>3.333333333333333</v>
      </c>
      <c r="AE815" s="6">
        <f t="shared" si="266"/>
        <v>25.495370155488512</v>
      </c>
    </row>
    <row r="816" spans="1:31" x14ac:dyDescent="0.15">
      <c r="A816" s="38">
        <v>37354</v>
      </c>
      <c r="B816" s="8">
        <f t="shared" si="244"/>
        <v>2002</v>
      </c>
      <c r="C816" s="8">
        <f t="shared" si="245"/>
        <v>4</v>
      </c>
      <c r="D816" s="8">
        <f t="shared" si="246"/>
        <v>8</v>
      </c>
      <c r="E816" s="8" t="s">
        <v>29</v>
      </c>
      <c r="F816" s="8">
        <v>3</v>
      </c>
      <c r="G816">
        <v>10</v>
      </c>
      <c r="H816" s="2" t="s">
        <v>0</v>
      </c>
      <c r="I816" s="3">
        <v>5.37</v>
      </c>
      <c r="J816" s="3">
        <v>159</v>
      </c>
      <c r="M816" s="3">
        <v>1.37</v>
      </c>
      <c r="N816" s="3">
        <v>62.42</v>
      </c>
      <c r="O816" s="3">
        <v>9.77</v>
      </c>
      <c r="P816" s="3">
        <v>15.95</v>
      </c>
      <c r="Q816" s="3">
        <v>3.13</v>
      </c>
      <c r="R816" s="3">
        <v>0.77</v>
      </c>
      <c r="S816" s="3">
        <v>4.16</v>
      </c>
      <c r="T816" s="3">
        <v>0</v>
      </c>
      <c r="U816" s="6">
        <f t="shared" si="265"/>
        <v>45.562043795620433</v>
      </c>
      <c r="W816" s="6">
        <f t="shared" si="257"/>
        <v>38.645980253878697</v>
      </c>
      <c r="X816" s="6">
        <f t="shared" si="258"/>
        <v>1006.7741935483872</v>
      </c>
      <c r="Y816" s="6">
        <f t="shared" si="259"/>
        <v>203.54166666666666</v>
      </c>
      <c r="Z816" s="6">
        <f t="shared" si="260"/>
        <v>797.5</v>
      </c>
      <c r="AA816" s="6">
        <f t="shared" si="261"/>
        <v>257.61316872427983</v>
      </c>
      <c r="AB816" s="6">
        <f t="shared" si="262"/>
        <v>33.478260869565219</v>
      </c>
      <c r="AC816" s="6">
        <f t="shared" si="263"/>
        <v>106.42107955998976</v>
      </c>
      <c r="AD816" s="6">
        <f t="shared" si="264"/>
        <v>0</v>
      </c>
      <c r="AE816" s="6">
        <f t="shared" si="266"/>
        <v>26.051200847657174</v>
      </c>
    </row>
    <row r="817" spans="1:31" x14ac:dyDescent="0.15">
      <c r="A817" s="38">
        <v>37354</v>
      </c>
      <c r="B817" s="8">
        <f t="shared" si="244"/>
        <v>2002</v>
      </c>
      <c r="C817" s="8">
        <f t="shared" si="245"/>
        <v>4</v>
      </c>
      <c r="D817" s="8">
        <f t="shared" si="246"/>
        <v>8</v>
      </c>
      <c r="E817" s="8" t="s">
        <v>31</v>
      </c>
      <c r="F817" s="8">
        <v>2</v>
      </c>
      <c r="G817">
        <v>5</v>
      </c>
      <c r="H817" s="2" t="s">
        <v>1</v>
      </c>
      <c r="I817" s="3">
        <v>5.05</v>
      </c>
      <c r="J817" s="3">
        <v>28.2</v>
      </c>
    </row>
    <row r="818" spans="1:31" x14ac:dyDescent="0.15">
      <c r="A818" s="38">
        <v>37354</v>
      </c>
      <c r="B818" s="8">
        <f t="shared" si="244"/>
        <v>2002</v>
      </c>
      <c r="C818" s="8">
        <f t="shared" si="245"/>
        <v>4</v>
      </c>
      <c r="D818" s="8">
        <f t="shared" si="246"/>
        <v>8</v>
      </c>
      <c r="E818" s="8" t="s">
        <v>31</v>
      </c>
      <c r="F818" s="8">
        <v>4</v>
      </c>
      <c r="G818">
        <v>15</v>
      </c>
      <c r="H818" s="2" t="s">
        <v>1</v>
      </c>
      <c r="I818" s="3">
        <v>5.03</v>
      </c>
      <c r="J818" s="3">
        <v>47.8</v>
      </c>
    </row>
    <row r="819" spans="1:31" x14ac:dyDescent="0.15">
      <c r="A819" s="38">
        <v>37382</v>
      </c>
      <c r="B819" s="8">
        <f t="shared" si="244"/>
        <v>2002</v>
      </c>
      <c r="C819" s="8">
        <f t="shared" si="245"/>
        <v>5</v>
      </c>
      <c r="D819" s="8">
        <f t="shared" si="246"/>
        <v>6</v>
      </c>
      <c r="E819" s="8" t="s">
        <v>32</v>
      </c>
      <c r="F819" s="8">
        <v>2</v>
      </c>
      <c r="G819">
        <v>8</v>
      </c>
      <c r="H819" s="2" t="s">
        <v>0</v>
      </c>
      <c r="I819" s="3">
        <v>4.7</v>
      </c>
      <c r="J819" s="3">
        <v>31.3</v>
      </c>
      <c r="M819" s="3">
        <v>0.45</v>
      </c>
      <c r="N819" s="3">
        <v>0.27</v>
      </c>
      <c r="O819" s="3">
        <v>9.0399999999999991</v>
      </c>
      <c r="P819" s="3">
        <v>0.48</v>
      </c>
      <c r="Q819" s="3">
        <v>0.24</v>
      </c>
      <c r="R819" s="3">
        <v>0.48</v>
      </c>
      <c r="S819" s="3">
        <v>0.24</v>
      </c>
      <c r="T819" s="3">
        <v>0</v>
      </c>
      <c r="U819" s="6">
        <f t="shared" ref="U819:U825" si="267">(N819/M819)</f>
        <v>0.6</v>
      </c>
      <c r="W819" s="6">
        <f t="shared" ref="W819:W825" si="268">(M819/35.45)*1000</f>
        <v>12.693935119887165</v>
      </c>
      <c r="X819" s="6">
        <f t="shared" ref="X819:X825" si="269">(N819/62)*1000</f>
        <v>4.3548387096774199</v>
      </c>
      <c r="Y819" s="6">
        <f t="shared" ref="Y819:Y825" si="270">(O819/96)*1000*2</f>
        <v>188.33333333333331</v>
      </c>
      <c r="Z819" s="6">
        <f t="shared" ref="Z819:Z825" si="271">(P819/40)*1000*2</f>
        <v>24</v>
      </c>
      <c r="AA819" s="6">
        <f t="shared" ref="AA819:AA825" si="272">(Q819/24.3)*1000*2</f>
        <v>19.753086419753085</v>
      </c>
      <c r="AB819" s="6">
        <f t="shared" ref="AB819:AB825" si="273">(R819/23)*1000</f>
        <v>20.869565217391301</v>
      </c>
      <c r="AC819" s="6">
        <f t="shared" ref="AC819:AC825" si="274">(S819/39.09)*1000</f>
        <v>6.139677666922486</v>
      </c>
      <c r="AD819" s="6">
        <f t="shared" ref="AD819:AD825" si="275">(T819/18)*1000</f>
        <v>0</v>
      </c>
      <c r="AE819" s="6">
        <f t="shared" ref="AE819:AE825" si="276">(X819/W819)</f>
        <v>0.34306451612903233</v>
      </c>
    </row>
    <row r="820" spans="1:31" x14ac:dyDescent="0.15">
      <c r="A820" s="38">
        <v>37382</v>
      </c>
      <c r="B820" s="8">
        <f t="shared" si="244"/>
        <v>2002</v>
      </c>
      <c r="C820" s="8">
        <f t="shared" si="245"/>
        <v>5</v>
      </c>
      <c r="D820" s="8">
        <f t="shared" si="246"/>
        <v>6</v>
      </c>
      <c r="E820" s="8" t="s">
        <v>32</v>
      </c>
      <c r="F820" s="8">
        <v>3</v>
      </c>
      <c r="G820">
        <v>11</v>
      </c>
      <c r="H820" s="2" t="s">
        <v>1</v>
      </c>
      <c r="I820" s="3">
        <v>5.0999999999999996</v>
      </c>
      <c r="J820" s="3">
        <v>34</v>
      </c>
      <c r="M820" s="3">
        <v>0.49</v>
      </c>
      <c r="N820" s="3">
        <v>0.31</v>
      </c>
      <c r="O820" s="3">
        <v>10.87</v>
      </c>
      <c r="P820" s="3">
        <v>1.27</v>
      </c>
      <c r="Q820" s="3">
        <v>0.85</v>
      </c>
      <c r="R820" s="3">
        <v>0.51</v>
      </c>
      <c r="S820" s="3">
        <v>0.37</v>
      </c>
      <c r="T820" s="3">
        <v>0.04</v>
      </c>
      <c r="U820" s="6">
        <f t="shared" si="267"/>
        <v>0.63265306122448983</v>
      </c>
      <c r="W820" s="6">
        <f t="shared" si="268"/>
        <v>13.822284908321578</v>
      </c>
      <c r="X820" s="6">
        <f t="shared" si="269"/>
        <v>5</v>
      </c>
      <c r="Y820" s="6">
        <f t="shared" si="270"/>
        <v>226.45833333333331</v>
      </c>
      <c r="Z820" s="6">
        <f t="shared" si="271"/>
        <v>63.5</v>
      </c>
      <c r="AA820" s="6">
        <f t="shared" si="272"/>
        <v>69.958847736625515</v>
      </c>
      <c r="AB820" s="6">
        <f t="shared" si="273"/>
        <v>22.173913043478262</v>
      </c>
      <c r="AC820" s="6">
        <f t="shared" si="274"/>
        <v>9.4653364031721647</v>
      </c>
      <c r="AD820" s="6">
        <f t="shared" si="275"/>
        <v>2.2222222222222223</v>
      </c>
      <c r="AE820" s="6">
        <f t="shared" si="276"/>
        <v>0.36173469387755108</v>
      </c>
    </row>
    <row r="821" spans="1:31" x14ac:dyDescent="0.15">
      <c r="A821" s="38">
        <v>37382</v>
      </c>
      <c r="B821" s="8">
        <f t="shared" si="244"/>
        <v>2002</v>
      </c>
      <c r="C821" s="8">
        <f t="shared" si="245"/>
        <v>5</v>
      </c>
      <c r="D821" s="8">
        <f t="shared" si="246"/>
        <v>6</v>
      </c>
      <c r="E821" s="8" t="s">
        <v>31</v>
      </c>
      <c r="F821" s="8">
        <v>1</v>
      </c>
      <c r="G821">
        <v>3</v>
      </c>
      <c r="H821" s="2" t="s">
        <v>2</v>
      </c>
      <c r="I821" s="3">
        <v>5.59</v>
      </c>
      <c r="J821" s="3">
        <v>24.7</v>
      </c>
      <c r="M821" s="3">
        <v>0.45</v>
      </c>
      <c r="N821" s="3">
        <v>0.31</v>
      </c>
      <c r="O821" s="3">
        <v>6.7</v>
      </c>
      <c r="P821" s="3">
        <v>1.64</v>
      </c>
      <c r="Q821" s="3">
        <v>0.59</v>
      </c>
      <c r="R821" s="3">
        <v>0.36</v>
      </c>
      <c r="S821" s="3">
        <v>0.23</v>
      </c>
      <c r="T821" s="3">
        <v>0</v>
      </c>
      <c r="U821" s="6">
        <f t="shared" si="267"/>
        <v>0.68888888888888888</v>
      </c>
      <c r="W821" s="6">
        <f t="shared" si="268"/>
        <v>12.693935119887165</v>
      </c>
      <c r="X821" s="6">
        <f t="shared" si="269"/>
        <v>5</v>
      </c>
      <c r="Y821" s="6">
        <f t="shared" si="270"/>
        <v>139.58333333333334</v>
      </c>
      <c r="Z821" s="6">
        <f t="shared" si="271"/>
        <v>81.999999999999986</v>
      </c>
      <c r="AA821" s="6">
        <f t="shared" si="272"/>
        <v>48.559670781893004</v>
      </c>
      <c r="AB821" s="6">
        <f t="shared" si="273"/>
        <v>15.652173913043477</v>
      </c>
      <c r="AC821" s="6">
        <f t="shared" si="274"/>
        <v>5.8838577641340493</v>
      </c>
      <c r="AD821" s="6">
        <f t="shared" si="275"/>
        <v>0</v>
      </c>
      <c r="AE821" s="6">
        <f t="shared" si="276"/>
        <v>0.3938888888888889</v>
      </c>
    </row>
    <row r="822" spans="1:31" x14ac:dyDescent="0.15">
      <c r="A822" s="38">
        <v>37382</v>
      </c>
      <c r="B822" s="8">
        <f t="shared" si="244"/>
        <v>2002</v>
      </c>
      <c r="C822" s="8">
        <f t="shared" si="245"/>
        <v>5</v>
      </c>
      <c r="D822" s="8">
        <f t="shared" si="246"/>
        <v>6</v>
      </c>
      <c r="E822" s="8" t="s">
        <v>32</v>
      </c>
      <c r="F822" s="8">
        <v>4</v>
      </c>
      <c r="G822">
        <v>16</v>
      </c>
      <c r="H822" s="2" t="s">
        <v>1</v>
      </c>
      <c r="I822" s="3">
        <v>5.41</v>
      </c>
      <c r="J822" s="3">
        <v>26.2</v>
      </c>
      <c r="M822" s="3">
        <v>0.63</v>
      </c>
      <c r="N822" s="3">
        <v>0.49</v>
      </c>
      <c r="O822" s="3">
        <v>7.55</v>
      </c>
      <c r="P822" s="3">
        <v>1.27</v>
      </c>
      <c r="Q822" s="3">
        <v>0.44</v>
      </c>
      <c r="R822" s="3">
        <v>0.47</v>
      </c>
      <c r="S822" s="3">
        <v>0.63</v>
      </c>
      <c r="T822" s="3">
        <v>0.09</v>
      </c>
      <c r="U822" s="6">
        <f t="shared" si="267"/>
        <v>0.77777777777777779</v>
      </c>
      <c r="W822" s="6">
        <f t="shared" si="268"/>
        <v>17.77150916784203</v>
      </c>
      <c r="X822" s="6">
        <f t="shared" si="269"/>
        <v>7.9032258064516121</v>
      </c>
      <c r="Y822" s="6">
        <f t="shared" si="270"/>
        <v>157.29166666666666</v>
      </c>
      <c r="Z822" s="6">
        <f t="shared" si="271"/>
        <v>63.5</v>
      </c>
      <c r="AA822" s="6">
        <f t="shared" si="272"/>
        <v>36.21399176954732</v>
      </c>
      <c r="AB822" s="6">
        <f t="shared" si="273"/>
        <v>20.434782608695652</v>
      </c>
      <c r="AC822" s="6">
        <f t="shared" si="274"/>
        <v>16.116653875671528</v>
      </c>
      <c r="AD822" s="6">
        <f t="shared" si="275"/>
        <v>5</v>
      </c>
      <c r="AE822" s="6">
        <f t="shared" si="276"/>
        <v>0.44471326164874547</v>
      </c>
    </row>
    <row r="823" spans="1:31" x14ac:dyDescent="0.15">
      <c r="A823" s="38">
        <v>37382</v>
      </c>
      <c r="B823" s="8">
        <f t="shared" si="244"/>
        <v>2002</v>
      </c>
      <c r="C823" s="8">
        <f t="shared" si="245"/>
        <v>5</v>
      </c>
      <c r="D823" s="8">
        <f t="shared" si="246"/>
        <v>6</v>
      </c>
      <c r="E823" s="8" t="s">
        <v>31</v>
      </c>
      <c r="F823" s="8">
        <v>3</v>
      </c>
      <c r="G823">
        <v>12</v>
      </c>
      <c r="H823" s="2" t="s">
        <v>0</v>
      </c>
      <c r="I823" s="3">
        <v>5.47</v>
      </c>
      <c r="J823" s="3">
        <v>21.8</v>
      </c>
      <c r="M823" s="3">
        <v>0.25</v>
      </c>
      <c r="N823" s="3">
        <v>0.35</v>
      </c>
      <c r="O823" s="3">
        <v>6.34</v>
      </c>
      <c r="P823" s="3">
        <v>1.42</v>
      </c>
      <c r="Q823" s="3">
        <v>0.31</v>
      </c>
      <c r="R823" s="3">
        <v>0.39</v>
      </c>
      <c r="S823" s="3">
        <v>0.34</v>
      </c>
      <c r="T823" s="3">
        <v>0.05</v>
      </c>
      <c r="U823" s="6">
        <f t="shared" si="267"/>
        <v>1.4</v>
      </c>
      <c r="W823" s="6">
        <f t="shared" si="268"/>
        <v>7.0521861777150914</v>
      </c>
      <c r="X823" s="6">
        <f t="shared" si="269"/>
        <v>5.6451612903225801</v>
      </c>
      <c r="Y823" s="6">
        <f t="shared" si="270"/>
        <v>132.08333333333334</v>
      </c>
      <c r="Z823" s="6">
        <f t="shared" si="271"/>
        <v>71</v>
      </c>
      <c r="AA823" s="6">
        <f t="shared" si="272"/>
        <v>25.514403292181068</v>
      </c>
      <c r="AB823" s="6">
        <f t="shared" si="273"/>
        <v>16.956521739130437</v>
      </c>
      <c r="AC823" s="6">
        <f t="shared" si="274"/>
        <v>8.6978766948068564</v>
      </c>
      <c r="AD823" s="6">
        <f t="shared" si="275"/>
        <v>2.7777777777777777</v>
      </c>
      <c r="AE823" s="6">
        <f t="shared" si="276"/>
        <v>0.80048387096774187</v>
      </c>
    </row>
    <row r="824" spans="1:31" x14ac:dyDescent="0.15">
      <c r="A824" s="38">
        <v>37382</v>
      </c>
      <c r="B824" s="8">
        <f t="shared" si="244"/>
        <v>2002</v>
      </c>
      <c r="C824" s="8">
        <f t="shared" si="245"/>
        <v>5</v>
      </c>
      <c r="D824" s="8">
        <f t="shared" si="246"/>
        <v>6</v>
      </c>
      <c r="E824" s="8" t="s">
        <v>31</v>
      </c>
      <c r="F824" s="8">
        <v>1</v>
      </c>
      <c r="G824">
        <v>3</v>
      </c>
      <c r="H824" s="2" t="s">
        <v>0</v>
      </c>
      <c r="I824" s="3">
        <v>5.53</v>
      </c>
      <c r="J824" s="3">
        <v>23.3</v>
      </c>
      <c r="M824" s="3">
        <v>0.48</v>
      </c>
      <c r="N824" s="3">
        <v>0.84</v>
      </c>
      <c r="O824" s="3">
        <v>5.4</v>
      </c>
      <c r="P824" s="3">
        <v>1.51</v>
      </c>
      <c r="Q824" s="3">
        <v>0.43</v>
      </c>
      <c r="R824" s="3">
        <v>0.72</v>
      </c>
      <c r="S824" s="3">
        <v>0.53</v>
      </c>
      <c r="T824" s="3">
        <v>0</v>
      </c>
      <c r="U824" s="6">
        <f t="shared" si="267"/>
        <v>1.75</v>
      </c>
      <c r="W824" s="6">
        <f t="shared" si="268"/>
        <v>13.540197461212975</v>
      </c>
      <c r="X824" s="6">
        <f t="shared" si="269"/>
        <v>13.548387096774194</v>
      </c>
      <c r="Y824" s="6">
        <f t="shared" si="270"/>
        <v>112.5</v>
      </c>
      <c r="Z824" s="6">
        <f t="shared" si="271"/>
        <v>75.5</v>
      </c>
      <c r="AA824" s="6">
        <f t="shared" si="272"/>
        <v>35.390946502057609</v>
      </c>
      <c r="AB824" s="6">
        <f t="shared" si="273"/>
        <v>31.304347826086953</v>
      </c>
      <c r="AC824" s="6">
        <f t="shared" si="274"/>
        <v>13.558454847787157</v>
      </c>
      <c r="AD824" s="6">
        <f t="shared" si="275"/>
        <v>0</v>
      </c>
      <c r="AE824" s="6">
        <f t="shared" si="276"/>
        <v>1.0006048387096775</v>
      </c>
    </row>
    <row r="825" spans="1:31" x14ac:dyDescent="0.15">
      <c r="A825" s="38">
        <v>37382</v>
      </c>
      <c r="B825" s="8">
        <f t="shared" si="244"/>
        <v>2002</v>
      </c>
      <c r="C825" s="8">
        <f t="shared" si="245"/>
        <v>5</v>
      </c>
      <c r="D825" s="8">
        <f t="shared" si="246"/>
        <v>6</v>
      </c>
      <c r="E825" s="8" t="s">
        <v>32</v>
      </c>
      <c r="F825" s="8">
        <v>1</v>
      </c>
      <c r="G825">
        <v>4</v>
      </c>
      <c r="H825" s="2" t="s">
        <v>1</v>
      </c>
      <c r="I825" s="3">
        <v>5.45</v>
      </c>
      <c r="J825" s="3">
        <v>30.6</v>
      </c>
      <c r="M825" s="3">
        <v>0.48</v>
      </c>
      <c r="N825" s="3">
        <v>2.52</v>
      </c>
      <c r="O825" s="3">
        <v>7.15</v>
      </c>
      <c r="P825" s="3">
        <v>2.6</v>
      </c>
      <c r="Q825" s="3">
        <v>0.65</v>
      </c>
      <c r="R825" s="3">
        <v>0.4</v>
      </c>
      <c r="S825" s="3">
        <v>0.26</v>
      </c>
      <c r="T825" s="3">
        <v>0</v>
      </c>
      <c r="U825" s="6">
        <f t="shared" si="267"/>
        <v>5.25</v>
      </c>
      <c r="W825" s="6">
        <f t="shared" si="268"/>
        <v>13.540197461212975</v>
      </c>
      <c r="X825" s="6">
        <f t="shared" si="269"/>
        <v>40.645161290322577</v>
      </c>
      <c r="Y825" s="6">
        <f t="shared" si="270"/>
        <v>148.95833333333334</v>
      </c>
      <c r="Z825" s="6">
        <f t="shared" si="271"/>
        <v>130</v>
      </c>
      <c r="AA825" s="6">
        <f t="shared" si="272"/>
        <v>53.497942386831276</v>
      </c>
      <c r="AB825" s="6">
        <f t="shared" si="273"/>
        <v>17.391304347826086</v>
      </c>
      <c r="AC825" s="6">
        <f t="shared" si="274"/>
        <v>6.6513174724993602</v>
      </c>
      <c r="AD825" s="6">
        <f t="shared" si="275"/>
        <v>0</v>
      </c>
      <c r="AE825" s="6">
        <f t="shared" si="276"/>
        <v>3.0018145161290324</v>
      </c>
    </row>
    <row r="826" spans="1:31" x14ac:dyDescent="0.15">
      <c r="A826" s="38">
        <v>37382</v>
      </c>
      <c r="B826" s="8">
        <f t="shared" si="244"/>
        <v>2002</v>
      </c>
      <c r="C826" s="8">
        <f t="shared" si="245"/>
        <v>5</v>
      </c>
      <c r="D826" s="8">
        <f t="shared" si="246"/>
        <v>6</v>
      </c>
      <c r="E826" s="8" t="s">
        <v>32</v>
      </c>
      <c r="F826" s="8">
        <v>2</v>
      </c>
      <c r="G826">
        <v>8</v>
      </c>
      <c r="H826" s="2" t="s">
        <v>2</v>
      </c>
      <c r="I826" s="3">
        <v>5.36</v>
      </c>
      <c r="J826" s="3">
        <v>26.2</v>
      </c>
    </row>
    <row r="827" spans="1:31" x14ac:dyDescent="0.15">
      <c r="A827" s="38">
        <v>37382</v>
      </c>
      <c r="B827" s="8">
        <f t="shared" si="244"/>
        <v>2002</v>
      </c>
      <c r="C827" s="8">
        <f t="shared" si="245"/>
        <v>5</v>
      </c>
      <c r="D827" s="8">
        <f t="shared" si="246"/>
        <v>6</v>
      </c>
      <c r="E827" s="8" t="s">
        <v>32</v>
      </c>
      <c r="F827" s="8">
        <v>4</v>
      </c>
      <c r="G827">
        <v>16</v>
      </c>
      <c r="H827" s="2" t="s">
        <v>2</v>
      </c>
      <c r="I827" s="3">
        <v>5.59</v>
      </c>
      <c r="J827" s="3">
        <v>23.5</v>
      </c>
    </row>
    <row r="828" spans="1:31" x14ac:dyDescent="0.15">
      <c r="A828" s="38">
        <v>37431</v>
      </c>
      <c r="B828" s="8">
        <f t="shared" si="244"/>
        <v>2002</v>
      </c>
      <c r="C828" s="8">
        <f t="shared" si="245"/>
        <v>6</v>
      </c>
      <c r="D828" s="8">
        <f t="shared" si="246"/>
        <v>24</v>
      </c>
      <c r="E828" s="8" t="s">
        <v>32</v>
      </c>
      <c r="F828" s="8">
        <v>3</v>
      </c>
      <c r="G828">
        <v>11</v>
      </c>
      <c r="H828" s="2" t="s">
        <v>1</v>
      </c>
      <c r="I828" s="3">
        <v>5.16</v>
      </c>
      <c r="J828" s="3">
        <v>32.700000000000003</v>
      </c>
      <c r="K828" s="3">
        <v>11.5</v>
      </c>
      <c r="M828" s="3">
        <v>0.51</v>
      </c>
      <c r="N828" s="3">
        <v>0.35</v>
      </c>
      <c r="O828" s="3">
        <v>10.47</v>
      </c>
      <c r="P828" s="3">
        <v>1.6</v>
      </c>
      <c r="Q828" s="3">
        <v>0.74</v>
      </c>
      <c r="R828" s="3">
        <v>0.51</v>
      </c>
      <c r="S828" s="3">
        <v>0.38</v>
      </c>
      <c r="T828" s="3">
        <v>0</v>
      </c>
      <c r="U828" s="6">
        <f t="shared" ref="U828:U835" si="277">(N828/M828)</f>
        <v>0.68627450980392146</v>
      </c>
      <c r="W828" s="6">
        <f t="shared" ref="W828:W835" si="278">(M828/35.45)*1000</f>
        <v>14.386459802538786</v>
      </c>
      <c r="X828" s="6">
        <f t="shared" ref="X828:X835" si="279">(N828/62)*1000</f>
        <v>5.6451612903225801</v>
      </c>
      <c r="Y828" s="6">
        <f t="shared" ref="Y828:Y835" si="280">(O828/96)*1000*2</f>
        <v>218.125</v>
      </c>
      <c r="Z828" s="6">
        <f t="shared" ref="Z828:Z835" si="281">(P828/40)*1000*2</f>
        <v>80</v>
      </c>
      <c r="AA828" s="6">
        <f t="shared" ref="AA828:AA835" si="282">(Q828/24.3)*1000*2</f>
        <v>60.905349794238681</v>
      </c>
      <c r="AB828" s="6">
        <f t="shared" ref="AB828:AB835" si="283">(R828/23)*1000</f>
        <v>22.173913043478262</v>
      </c>
      <c r="AC828" s="6">
        <f t="shared" ref="AC828:AC835" si="284">(S828/39.09)*1000</f>
        <v>9.7211563059606014</v>
      </c>
      <c r="AD828" s="6">
        <f t="shared" ref="AD828:AD835" si="285">(T828/18)*1000</f>
        <v>0</v>
      </c>
      <c r="AE828" s="6">
        <f t="shared" ref="AE828:AE835" si="286">(X828/W828)</f>
        <v>0.39239405439595193</v>
      </c>
    </row>
    <row r="829" spans="1:31" x14ac:dyDescent="0.15">
      <c r="A829" s="38">
        <v>37431</v>
      </c>
      <c r="B829" s="8">
        <f t="shared" si="244"/>
        <v>2002</v>
      </c>
      <c r="C829" s="8">
        <f t="shared" si="245"/>
        <v>6</v>
      </c>
      <c r="D829" s="8">
        <f t="shared" si="246"/>
        <v>24</v>
      </c>
      <c r="E829" s="8" t="s">
        <v>32</v>
      </c>
      <c r="F829" s="8">
        <v>4</v>
      </c>
      <c r="G829">
        <v>16</v>
      </c>
      <c r="H829" s="2" t="s">
        <v>1</v>
      </c>
      <c r="I829" s="3">
        <v>5.75</v>
      </c>
      <c r="J829" s="3">
        <v>28.2</v>
      </c>
      <c r="K829" s="3">
        <v>7.7</v>
      </c>
      <c r="M829" s="3">
        <v>0.79</v>
      </c>
      <c r="N829" s="3">
        <v>0.89</v>
      </c>
      <c r="O829" s="3">
        <v>7.42</v>
      </c>
      <c r="P829" s="3">
        <v>1.75</v>
      </c>
      <c r="Q829" s="3">
        <v>0.4</v>
      </c>
      <c r="R829" s="3">
        <v>0.45</v>
      </c>
      <c r="S829" s="3">
        <v>0.56999999999999995</v>
      </c>
      <c r="T829" s="3">
        <v>0</v>
      </c>
      <c r="U829" s="6">
        <f t="shared" si="277"/>
        <v>1.1265822784810127</v>
      </c>
      <c r="W829" s="6">
        <f t="shared" si="278"/>
        <v>22.284908321579689</v>
      </c>
      <c r="X829" s="6">
        <f t="shared" si="279"/>
        <v>14.35483870967742</v>
      </c>
      <c r="Y829" s="6">
        <f t="shared" si="280"/>
        <v>154.58333333333331</v>
      </c>
      <c r="Z829" s="6">
        <f t="shared" si="281"/>
        <v>87.5</v>
      </c>
      <c r="AA829" s="6">
        <f t="shared" si="282"/>
        <v>32.921810699588477</v>
      </c>
      <c r="AB829" s="6">
        <f t="shared" si="283"/>
        <v>19.565217391304348</v>
      </c>
      <c r="AC829" s="6">
        <f t="shared" si="284"/>
        <v>14.581734458940904</v>
      </c>
      <c r="AD829" s="6">
        <f t="shared" si="285"/>
        <v>0</v>
      </c>
      <c r="AE829" s="6">
        <f t="shared" si="286"/>
        <v>0.6441506737443855</v>
      </c>
    </row>
    <row r="830" spans="1:31" x14ac:dyDescent="0.15">
      <c r="A830" s="38">
        <v>37431</v>
      </c>
      <c r="B830" s="8">
        <f t="shared" si="244"/>
        <v>2002</v>
      </c>
      <c r="C830" s="8">
        <f t="shared" si="245"/>
        <v>6</v>
      </c>
      <c r="D830" s="8">
        <f t="shared" si="246"/>
        <v>24</v>
      </c>
      <c r="E830" s="8" t="s">
        <v>32</v>
      </c>
      <c r="F830" s="8">
        <v>3</v>
      </c>
      <c r="G830">
        <v>11</v>
      </c>
      <c r="H830" s="2" t="s">
        <v>0</v>
      </c>
      <c r="I830" s="3">
        <v>4.82</v>
      </c>
      <c r="J830" s="3">
        <v>29.6</v>
      </c>
      <c r="K830" s="3">
        <v>12.7</v>
      </c>
      <c r="M830" s="3">
        <v>0.6</v>
      </c>
      <c r="N830" s="3">
        <v>0.71</v>
      </c>
      <c r="O830" s="3">
        <v>8.3699999999999992</v>
      </c>
      <c r="P830" s="3">
        <v>0.89</v>
      </c>
      <c r="Q830" s="3">
        <v>0.18</v>
      </c>
      <c r="R830" s="3">
        <v>0.31</v>
      </c>
      <c r="S830" s="3">
        <v>0.37</v>
      </c>
      <c r="T830" s="3">
        <v>0</v>
      </c>
      <c r="U830" s="6">
        <f t="shared" si="277"/>
        <v>1.1833333333333333</v>
      </c>
      <c r="W830" s="6">
        <f t="shared" si="278"/>
        <v>16.925246826516219</v>
      </c>
      <c r="X830" s="6">
        <f t="shared" si="279"/>
        <v>11.451612903225806</v>
      </c>
      <c r="Y830" s="6">
        <f t="shared" si="280"/>
        <v>174.37499999999997</v>
      </c>
      <c r="Z830" s="6">
        <f t="shared" si="281"/>
        <v>44.5</v>
      </c>
      <c r="AA830" s="6">
        <f t="shared" si="282"/>
        <v>14.814814814814813</v>
      </c>
      <c r="AB830" s="6">
        <f t="shared" si="283"/>
        <v>13.478260869565217</v>
      </c>
      <c r="AC830" s="6">
        <f t="shared" si="284"/>
        <v>9.4653364031721647</v>
      </c>
      <c r="AD830" s="6">
        <f t="shared" si="285"/>
        <v>0</v>
      </c>
      <c r="AE830" s="6">
        <f t="shared" si="286"/>
        <v>0.67659946236559143</v>
      </c>
    </row>
    <row r="831" spans="1:31" x14ac:dyDescent="0.15">
      <c r="A831" s="38">
        <v>37431</v>
      </c>
      <c r="B831" s="8">
        <f t="shared" si="244"/>
        <v>2002</v>
      </c>
      <c r="C831" s="8">
        <f t="shared" si="245"/>
        <v>6</v>
      </c>
      <c r="D831" s="8">
        <f t="shared" si="246"/>
        <v>24</v>
      </c>
      <c r="E831" s="8" t="s">
        <v>31</v>
      </c>
      <c r="F831" s="8">
        <v>3</v>
      </c>
      <c r="G831">
        <v>12</v>
      </c>
      <c r="H831" s="2" t="s">
        <v>0</v>
      </c>
      <c r="I831" s="3">
        <v>5.51</v>
      </c>
      <c r="J831" s="3">
        <v>22.6</v>
      </c>
      <c r="K831" s="3">
        <v>11.3</v>
      </c>
      <c r="M831" s="3">
        <v>0.26</v>
      </c>
      <c r="N831" s="3">
        <v>0.75</v>
      </c>
      <c r="O831" s="3">
        <v>6.39</v>
      </c>
      <c r="P831" s="3">
        <v>1.48</v>
      </c>
      <c r="Q831" s="3">
        <v>0.28000000000000003</v>
      </c>
      <c r="R831" s="3">
        <v>0.38</v>
      </c>
      <c r="S831" s="3">
        <v>0.31</v>
      </c>
      <c r="T831" s="3">
        <v>0</v>
      </c>
      <c r="U831" s="6">
        <f t="shared" si="277"/>
        <v>2.8846153846153846</v>
      </c>
      <c r="W831" s="6">
        <f t="shared" si="278"/>
        <v>7.3342736248236946</v>
      </c>
      <c r="X831" s="6">
        <f t="shared" si="279"/>
        <v>12.096774193548386</v>
      </c>
      <c r="Y831" s="6">
        <f t="shared" si="280"/>
        <v>133.125</v>
      </c>
      <c r="Z831" s="6">
        <f t="shared" si="281"/>
        <v>74</v>
      </c>
      <c r="AA831" s="6">
        <f t="shared" si="282"/>
        <v>23.045267489711936</v>
      </c>
      <c r="AB831" s="6">
        <f t="shared" si="283"/>
        <v>16.521739130434781</v>
      </c>
      <c r="AC831" s="6">
        <f t="shared" si="284"/>
        <v>7.9304169864415437</v>
      </c>
      <c r="AD831" s="6">
        <f t="shared" si="285"/>
        <v>0</v>
      </c>
      <c r="AE831" s="6">
        <f t="shared" si="286"/>
        <v>1.6493486352357321</v>
      </c>
    </row>
    <row r="832" spans="1:31" x14ac:dyDescent="0.15">
      <c r="A832" s="38">
        <v>37473</v>
      </c>
      <c r="B832" s="8">
        <f t="shared" si="244"/>
        <v>2002</v>
      </c>
      <c r="C832" s="8">
        <f t="shared" si="245"/>
        <v>8</v>
      </c>
      <c r="D832" s="8">
        <f t="shared" si="246"/>
        <v>5</v>
      </c>
      <c r="E832" s="8" t="s">
        <v>31</v>
      </c>
      <c r="F832" s="8">
        <v>3</v>
      </c>
      <c r="G832">
        <v>12</v>
      </c>
      <c r="H832" s="2" t="s">
        <v>0</v>
      </c>
      <c r="I832" s="3">
        <v>5.33</v>
      </c>
      <c r="J832" s="3">
        <v>22.8</v>
      </c>
      <c r="K832" s="3">
        <v>12.5</v>
      </c>
      <c r="M832" s="3">
        <v>0.5</v>
      </c>
      <c r="N832" s="3">
        <v>0.44</v>
      </c>
      <c r="O832" s="3">
        <v>6.24</v>
      </c>
      <c r="P832" s="3">
        <v>1.37</v>
      </c>
      <c r="Q832" s="3">
        <v>0.2</v>
      </c>
      <c r="R832" s="3">
        <v>0.56000000000000005</v>
      </c>
      <c r="S832" s="3">
        <v>0.46</v>
      </c>
      <c r="T832" s="3">
        <v>0.04</v>
      </c>
      <c r="U832" s="6">
        <f t="shared" si="277"/>
        <v>0.88</v>
      </c>
      <c r="W832" s="6">
        <f t="shared" si="278"/>
        <v>14.104372355430183</v>
      </c>
      <c r="X832" s="6">
        <f t="shared" si="279"/>
        <v>7.0967741935483879</v>
      </c>
      <c r="Y832" s="6">
        <f t="shared" si="280"/>
        <v>130</v>
      </c>
      <c r="Z832" s="6">
        <f t="shared" si="281"/>
        <v>68.5</v>
      </c>
      <c r="AA832" s="6">
        <f t="shared" si="282"/>
        <v>16.460905349794238</v>
      </c>
      <c r="AB832" s="6">
        <f t="shared" si="283"/>
        <v>24.347826086956523</v>
      </c>
      <c r="AC832" s="6">
        <f t="shared" si="284"/>
        <v>11.767715528268099</v>
      </c>
      <c r="AD832" s="6">
        <f t="shared" si="285"/>
        <v>2.2222222222222223</v>
      </c>
      <c r="AE832" s="6">
        <f t="shared" si="286"/>
        <v>0.50316129032258072</v>
      </c>
    </row>
    <row r="833" spans="1:31" x14ac:dyDescent="0.15">
      <c r="A833" s="38">
        <v>37473</v>
      </c>
      <c r="B833" s="8">
        <f t="shared" si="244"/>
        <v>2002</v>
      </c>
      <c r="C833" s="8">
        <f t="shared" si="245"/>
        <v>8</v>
      </c>
      <c r="D833" s="8">
        <f t="shared" si="246"/>
        <v>5</v>
      </c>
      <c r="E833" s="8" t="s">
        <v>30</v>
      </c>
      <c r="F833" s="8">
        <v>2</v>
      </c>
      <c r="G833">
        <v>7</v>
      </c>
      <c r="H833" s="2" t="s">
        <v>1</v>
      </c>
      <c r="I833" s="3">
        <v>4.34</v>
      </c>
      <c r="J833" s="3">
        <v>305</v>
      </c>
      <c r="K833" s="3">
        <v>52.1</v>
      </c>
      <c r="M833" s="3">
        <v>0.76</v>
      </c>
      <c r="N833" s="3">
        <v>106.69</v>
      </c>
      <c r="O833" s="3">
        <v>43</v>
      </c>
      <c r="P833" s="3">
        <v>13.2</v>
      </c>
      <c r="Q833" s="3">
        <v>4.6900000000000004</v>
      </c>
      <c r="R833" s="3">
        <v>0.62</v>
      </c>
      <c r="S833" s="3">
        <v>2.52</v>
      </c>
      <c r="T833" s="3">
        <v>10.18</v>
      </c>
      <c r="U833" s="6">
        <f t="shared" si="277"/>
        <v>140.38157894736841</v>
      </c>
      <c r="W833" s="6">
        <f t="shared" si="278"/>
        <v>21.438645980253877</v>
      </c>
      <c r="X833" s="6">
        <f t="shared" si="279"/>
        <v>1720.8064516129032</v>
      </c>
      <c r="Y833" s="6">
        <f t="shared" si="280"/>
        <v>895.83333333333337</v>
      </c>
      <c r="Z833" s="6">
        <f t="shared" si="281"/>
        <v>659.99999999999989</v>
      </c>
      <c r="AA833" s="6">
        <f t="shared" si="282"/>
        <v>386.00823045267492</v>
      </c>
      <c r="AB833" s="6">
        <f t="shared" si="283"/>
        <v>26.956521739130434</v>
      </c>
      <c r="AC833" s="6">
        <f t="shared" si="284"/>
        <v>64.466615502686111</v>
      </c>
      <c r="AD833" s="6">
        <f t="shared" si="285"/>
        <v>565.55555555555554</v>
      </c>
      <c r="AE833" s="6">
        <f t="shared" si="286"/>
        <v>80.26656409168082</v>
      </c>
    </row>
    <row r="834" spans="1:31" x14ac:dyDescent="0.15">
      <c r="A834" s="38">
        <v>37515</v>
      </c>
      <c r="B834" s="8">
        <f t="shared" si="244"/>
        <v>2002</v>
      </c>
      <c r="C834" s="8">
        <f t="shared" si="245"/>
        <v>9</v>
      </c>
      <c r="D834" s="8">
        <f t="shared" si="246"/>
        <v>16</v>
      </c>
      <c r="E834" s="8" t="s">
        <v>31</v>
      </c>
      <c r="F834" s="8">
        <v>3</v>
      </c>
      <c r="G834">
        <v>12</v>
      </c>
      <c r="H834" s="2" t="s">
        <v>2</v>
      </c>
      <c r="I834" s="3">
        <v>5.0199999999999996</v>
      </c>
      <c r="J834" s="3">
        <v>23.4</v>
      </c>
      <c r="K834" s="3">
        <v>17.5</v>
      </c>
      <c r="M834" s="3">
        <v>0.48</v>
      </c>
      <c r="N834" s="3">
        <v>0.18</v>
      </c>
      <c r="O834" s="3">
        <v>6.77</v>
      </c>
      <c r="P834" s="3">
        <v>1</v>
      </c>
      <c r="Q834" s="3">
        <v>0.15</v>
      </c>
      <c r="R834" s="3">
        <v>0.49</v>
      </c>
      <c r="S834" s="3">
        <v>0.61</v>
      </c>
      <c r="T834" s="3">
        <v>0</v>
      </c>
      <c r="U834" s="6">
        <f t="shared" si="277"/>
        <v>0.375</v>
      </c>
      <c r="W834" s="6">
        <f t="shared" si="278"/>
        <v>13.540197461212975</v>
      </c>
      <c r="X834" s="6">
        <f t="shared" si="279"/>
        <v>2.9032258064516125</v>
      </c>
      <c r="Y834" s="6">
        <f t="shared" si="280"/>
        <v>141.04166666666666</v>
      </c>
      <c r="Z834" s="6">
        <f t="shared" si="281"/>
        <v>50</v>
      </c>
      <c r="AA834" s="6">
        <f t="shared" si="282"/>
        <v>12.345679012345679</v>
      </c>
      <c r="AB834" s="6">
        <f t="shared" si="283"/>
        <v>21.304347826086957</v>
      </c>
      <c r="AC834" s="6">
        <f t="shared" si="284"/>
        <v>15.605014070094651</v>
      </c>
      <c r="AD834" s="6">
        <f t="shared" si="285"/>
        <v>0</v>
      </c>
      <c r="AE834" s="6">
        <f t="shared" si="286"/>
        <v>0.21441532258064516</v>
      </c>
    </row>
    <row r="835" spans="1:31" x14ac:dyDescent="0.15">
      <c r="A835" s="38">
        <v>37515</v>
      </c>
      <c r="B835" s="8">
        <f t="shared" si="244"/>
        <v>2002</v>
      </c>
      <c r="C835" s="8">
        <f t="shared" si="245"/>
        <v>9</v>
      </c>
      <c r="D835" s="8">
        <f t="shared" si="246"/>
        <v>16</v>
      </c>
      <c r="E835" s="8" t="s">
        <v>31</v>
      </c>
      <c r="F835" s="8">
        <v>1</v>
      </c>
      <c r="G835">
        <v>3</v>
      </c>
      <c r="H835" s="2" t="s">
        <v>0</v>
      </c>
      <c r="I835" s="3">
        <v>5.56</v>
      </c>
      <c r="J835" s="3">
        <v>20</v>
      </c>
      <c r="K835" s="3">
        <v>13.9</v>
      </c>
      <c r="M835" s="3">
        <v>0.53</v>
      </c>
      <c r="N835" s="3">
        <v>0.71</v>
      </c>
      <c r="O835" s="3">
        <v>4.4400000000000004</v>
      </c>
      <c r="P835" s="3">
        <v>1.33</v>
      </c>
      <c r="Q835" s="3">
        <v>0.21</v>
      </c>
      <c r="R835" s="3">
        <v>0.62</v>
      </c>
      <c r="S835" s="3">
        <v>0.65</v>
      </c>
      <c r="T835" s="3">
        <v>0</v>
      </c>
      <c r="U835" s="6">
        <f t="shared" si="277"/>
        <v>1.3396226415094339</v>
      </c>
      <c r="W835" s="6">
        <f t="shared" si="278"/>
        <v>14.950634696755994</v>
      </c>
      <c r="X835" s="6">
        <f t="shared" si="279"/>
        <v>11.451612903225806</v>
      </c>
      <c r="Y835" s="6">
        <f t="shared" si="280"/>
        <v>92.500000000000014</v>
      </c>
      <c r="Z835" s="6">
        <f t="shared" si="281"/>
        <v>66.5</v>
      </c>
      <c r="AA835" s="6">
        <f t="shared" si="282"/>
        <v>17.283950617283949</v>
      </c>
      <c r="AB835" s="6">
        <f t="shared" si="283"/>
        <v>26.956521739130434</v>
      </c>
      <c r="AC835" s="6">
        <f t="shared" si="284"/>
        <v>16.628293681248401</v>
      </c>
      <c r="AD835" s="6">
        <f t="shared" si="285"/>
        <v>0</v>
      </c>
      <c r="AE835" s="6">
        <f t="shared" si="286"/>
        <v>0.76596165550821671</v>
      </c>
    </row>
    <row r="836" spans="1:31" x14ac:dyDescent="0.15">
      <c r="A836" s="38">
        <v>37515</v>
      </c>
      <c r="B836" s="8">
        <f t="shared" si="244"/>
        <v>2002</v>
      </c>
      <c r="C836" s="8">
        <f t="shared" si="245"/>
        <v>9</v>
      </c>
      <c r="D836" s="8">
        <f t="shared" si="246"/>
        <v>16</v>
      </c>
      <c r="E836" s="8" t="s">
        <v>31</v>
      </c>
      <c r="F836" s="8">
        <v>1</v>
      </c>
      <c r="G836">
        <v>3</v>
      </c>
      <c r="H836" s="2" t="s">
        <v>1</v>
      </c>
      <c r="I836" s="3">
        <v>5.68</v>
      </c>
      <c r="J836" s="3">
        <v>22.8</v>
      </c>
    </row>
    <row r="837" spans="1:31" x14ac:dyDescent="0.15">
      <c r="A837" s="38">
        <v>37515</v>
      </c>
      <c r="B837" s="8">
        <f t="shared" si="244"/>
        <v>2002</v>
      </c>
      <c r="C837" s="8">
        <f t="shared" si="245"/>
        <v>9</v>
      </c>
      <c r="D837" s="8">
        <f t="shared" si="246"/>
        <v>16</v>
      </c>
      <c r="E837" s="8" t="s">
        <v>31</v>
      </c>
      <c r="F837" s="8">
        <v>2</v>
      </c>
      <c r="G837">
        <v>5</v>
      </c>
      <c r="H837" s="2" t="s">
        <v>2</v>
      </c>
      <c r="I837" s="3">
        <v>5.55</v>
      </c>
      <c r="J837" s="3">
        <v>24</v>
      </c>
    </row>
    <row r="838" spans="1:31" x14ac:dyDescent="0.15">
      <c r="A838" s="38">
        <v>37515</v>
      </c>
      <c r="B838" s="8">
        <f t="shared" si="244"/>
        <v>2002</v>
      </c>
      <c r="C838" s="8">
        <f t="shared" si="245"/>
        <v>9</v>
      </c>
      <c r="D838" s="8">
        <f t="shared" si="246"/>
        <v>16</v>
      </c>
      <c r="E838" s="8" t="s">
        <v>30</v>
      </c>
      <c r="F838" s="8">
        <v>3</v>
      </c>
      <c r="G838">
        <v>9</v>
      </c>
      <c r="H838" s="2" t="s">
        <v>1</v>
      </c>
      <c r="I838" s="3">
        <v>4.8</v>
      </c>
      <c r="J838" s="3">
        <v>84.5</v>
      </c>
    </row>
    <row r="839" spans="1:31" x14ac:dyDescent="0.15">
      <c r="A839" s="38">
        <v>37515</v>
      </c>
      <c r="B839" s="8">
        <f t="shared" si="244"/>
        <v>2002</v>
      </c>
      <c r="C839" s="8">
        <f t="shared" si="245"/>
        <v>9</v>
      </c>
      <c r="D839" s="8">
        <f t="shared" si="246"/>
        <v>16</v>
      </c>
      <c r="E839" s="8" t="s">
        <v>31</v>
      </c>
      <c r="F839" s="8">
        <v>3</v>
      </c>
      <c r="G839">
        <v>12</v>
      </c>
      <c r="H839" s="2" t="s">
        <v>0</v>
      </c>
      <c r="I839" s="3">
        <v>5.4</v>
      </c>
      <c r="J839" s="3">
        <v>22.3</v>
      </c>
    </row>
    <row r="840" spans="1:31" x14ac:dyDescent="0.15">
      <c r="A840" s="38">
        <v>37550</v>
      </c>
      <c r="B840" s="8">
        <f t="shared" si="244"/>
        <v>2002</v>
      </c>
      <c r="C840" s="8">
        <f t="shared" si="245"/>
        <v>10</v>
      </c>
      <c r="D840" s="8">
        <f t="shared" si="246"/>
        <v>21</v>
      </c>
      <c r="E840" s="8" t="s">
        <v>31</v>
      </c>
      <c r="F840" s="8">
        <v>3</v>
      </c>
      <c r="G840">
        <v>12</v>
      </c>
      <c r="H840" s="2" t="s">
        <v>2</v>
      </c>
      <c r="I840" s="3">
        <v>5.0199999999999996</v>
      </c>
      <c r="J840" s="3">
        <v>24.9</v>
      </c>
      <c r="K840" s="3">
        <v>11.4</v>
      </c>
      <c r="M840" s="3">
        <v>0.54</v>
      </c>
      <c r="N840" s="11">
        <v>0</v>
      </c>
      <c r="O840" s="3">
        <v>6.89</v>
      </c>
      <c r="P840" s="3">
        <v>1.19</v>
      </c>
      <c r="Q840" s="3">
        <v>0.18</v>
      </c>
      <c r="R840" s="3">
        <v>0.44</v>
      </c>
      <c r="S840" s="3">
        <v>0.53</v>
      </c>
      <c r="T840" s="3">
        <v>0</v>
      </c>
      <c r="U840" s="6">
        <f t="shared" ref="U840:U854" si="287">(N840/M840)</f>
        <v>0</v>
      </c>
      <c r="W840" s="6">
        <f t="shared" ref="W840:W854" si="288">(M840/35.45)*1000</f>
        <v>15.232722143864597</v>
      </c>
      <c r="X840" s="6">
        <f t="shared" ref="X840:X854" si="289">(N840/62)*1000</f>
        <v>0</v>
      </c>
      <c r="Y840" s="6">
        <f t="shared" ref="Y840:Y854" si="290">(O840/96)*1000*2</f>
        <v>143.54166666666666</v>
      </c>
      <c r="Z840" s="6">
        <f t="shared" ref="Z840:Z854" si="291">(P840/40)*1000*2</f>
        <v>59.5</v>
      </c>
      <c r="AA840" s="6">
        <f t="shared" ref="AA840:AA854" si="292">(Q840/24.3)*1000*2</f>
        <v>14.814814814814813</v>
      </c>
      <c r="AB840" s="6">
        <f t="shared" ref="AB840:AB854" si="293">(R840/23)*1000</f>
        <v>19.130434782608695</v>
      </c>
      <c r="AC840" s="6">
        <f t="shared" ref="AC840:AC854" si="294">(S840/39.09)*1000</f>
        <v>13.558454847787157</v>
      </c>
      <c r="AD840" s="6">
        <f t="shared" ref="AD840:AD854" si="295">(T840/18)*1000</f>
        <v>0</v>
      </c>
      <c r="AE840" s="6">
        <f t="shared" ref="AE840:AE854" si="296">(X840/W840)</f>
        <v>0</v>
      </c>
    </row>
    <row r="841" spans="1:31" x14ac:dyDescent="0.15">
      <c r="A841" s="38">
        <v>37550</v>
      </c>
      <c r="B841" s="8">
        <f t="shared" si="244"/>
        <v>2002</v>
      </c>
      <c r="C841" s="8">
        <f t="shared" si="245"/>
        <v>10</v>
      </c>
      <c r="D841" s="8">
        <f t="shared" si="246"/>
        <v>21</v>
      </c>
      <c r="E841" s="8" t="s">
        <v>31</v>
      </c>
      <c r="F841" s="8">
        <v>1</v>
      </c>
      <c r="G841">
        <v>3</v>
      </c>
      <c r="H841" s="2" t="s">
        <v>1</v>
      </c>
      <c r="I841" s="3">
        <v>5.2</v>
      </c>
      <c r="J841" s="3">
        <v>21.8</v>
      </c>
      <c r="K841" s="3">
        <v>10.7</v>
      </c>
      <c r="M841" s="3">
        <v>0.48</v>
      </c>
      <c r="N841" s="3">
        <v>0.22</v>
      </c>
      <c r="O841" s="3">
        <v>5.63</v>
      </c>
      <c r="P841" s="3">
        <v>1.37</v>
      </c>
      <c r="Q841" s="3">
        <v>0.4</v>
      </c>
      <c r="R841" s="3">
        <v>0.53</v>
      </c>
      <c r="S841" s="3">
        <v>0.34</v>
      </c>
      <c r="T841" s="3">
        <v>0</v>
      </c>
      <c r="U841" s="6">
        <f t="shared" si="287"/>
        <v>0.45833333333333337</v>
      </c>
      <c r="W841" s="6">
        <f t="shared" si="288"/>
        <v>13.540197461212975</v>
      </c>
      <c r="X841" s="6">
        <f t="shared" si="289"/>
        <v>3.5483870967741939</v>
      </c>
      <c r="Y841" s="6">
        <f t="shared" si="290"/>
        <v>117.29166666666667</v>
      </c>
      <c r="Z841" s="6">
        <f t="shared" si="291"/>
        <v>68.5</v>
      </c>
      <c r="AA841" s="6">
        <f t="shared" si="292"/>
        <v>32.921810699588477</v>
      </c>
      <c r="AB841" s="6">
        <f t="shared" si="293"/>
        <v>23.043478260869566</v>
      </c>
      <c r="AC841" s="6">
        <f t="shared" si="294"/>
        <v>8.6978766948068564</v>
      </c>
      <c r="AD841" s="6">
        <f t="shared" si="295"/>
        <v>0</v>
      </c>
      <c r="AE841" s="6">
        <f t="shared" si="296"/>
        <v>0.26206317204301083</v>
      </c>
    </row>
    <row r="842" spans="1:31" x14ac:dyDescent="0.15">
      <c r="A842" s="38">
        <v>37550</v>
      </c>
      <c r="B842" s="8">
        <f t="shared" ref="B842:B905" si="297">YEAR(A842)</f>
        <v>2002</v>
      </c>
      <c r="C842" s="8">
        <f t="shared" ref="C842:C905" si="298">MONTH(A842)</f>
        <v>10</v>
      </c>
      <c r="D842" s="8">
        <f t="shared" ref="D842:D905" si="299">DAY(A842)</f>
        <v>21</v>
      </c>
      <c r="E842" s="8" t="s">
        <v>31</v>
      </c>
      <c r="F842" s="8">
        <v>3</v>
      </c>
      <c r="G842">
        <v>12</v>
      </c>
      <c r="H842" s="2" t="s">
        <v>0</v>
      </c>
      <c r="I842" s="3">
        <v>5.3</v>
      </c>
      <c r="J842" s="3">
        <v>20</v>
      </c>
      <c r="K842" s="3">
        <v>7.7</v>
      </c>
      <c r="M842" s="3">
        <v>0.43</v>
      </c>
      <c r="N842" s="3">
        <v>0.31</v>
      </c>
      <c r="O842" s="3">
        <v>5.94</v>
      </c>
      <c r="P842" s="3">
        <v>1.21</v>
      </c>
      <c r="Q842" s="3">
        <v>0.19</v>
      </c>
      <c r="R842" s="3">
        <v>0.48</v>
      </c>
      <c r="S842" s="3">
        <v>0.43</v>
      </c>
      <c r="T842" s="3">
        <v>0</v>
      </c>
      <c r="U842" s="6">
        <f t="shared" si="287"/>
        <v>0.72093023255813959</v>
      </c>
      <c r="W842" s="6">
        <f t="shared" si="288"/>
        <v>12.129760225669957</v>
      </c>
      <c r="X842" s="6">
        <f t="shared" si="289"/>
        <v>5</v>
      </c>
      <c r="Y842" s="6">
        <f t="shared" si="290"/>
        <v>123.75000000000001</v>
      </c>
      <c r="Z842" s="6">
        <f t="shared" si="291"/>
        <v>60.5</v>
      </c>
      <c r="AA842" s="6">
        <f t="shared" si="292"/>
        <v>15.637860082304528</v>
      </c>
      <c r="AB842" s="6">
        <f t="shared" si="293"/>
        <v>20.869565217391301</v>
      </c>
      <c r="AC842" s="6">
        <f t="shared" si="294"/>
        <v>11.000255819902787</v>
      </c>
      <c r="AD842" s="6">
        <f t="shared" si="295"/>
        <v>0</v>
      </c>
      <c r="AE842" s="6">
        <f t="shared" si="296"/>
        <v>0.41220930232558145</v>
      </c>
    </row>
    <row r="843" spans="1:31" x14ac:dyDescent="0.15">
      <c r="A843" s="38">
        <v>37550</v>
      </c>
      <c r="B843" s="8">
        <f t="shared" si="297"/>
        <v>2002</v>
      </c>
      <c r="C843" s="8">
        <f t="shared" si="298"/>
        <v>10</v>
      </c>
      <c r="D843" s="8">
        <f t="shared" si="299"/>
        <v>21</v>
      </c>
      <c r="E843" s="8" t="s">
        <v>31</v>
      </c>
      <c r="F843" s="8">
        <v>2</v>
      </c>
      <c r="G843">
        <v>5</v>
      </c>
      <c r="H843" s="2" t="s">
        <v>2</v>
      </c>
      <c r="I843" s="3">
        <v>5.61</v>
      </c>
      <c r="J843" s="3">
        <v>26.1</v>
      </c>
      <c r="K843" s="3">
        <v>10.3</v>
      </c>
      <c r="M843" s="3">
        <v>0.72</v>
      </c>
      <c r="N843" s="3">
        <v>0.53</v>
      </c>
      <c r="O843" s="3">
        <v>6.35</v>
      </c>
      <c r="P843" s="3">
        <v>1.93</v>
      </c>
      <c r="Q843" s="3">
        <v>0.3</v>
      </c>
      <c r="R843" s="3">
        <v>1.34</v>
      </c>
      <c r="S843" s="3">
        <v>0.32</v>
      </c>
      <c r="T843" s="3">
        <v>0.05</v>
      </c>
      <c r="U843" s="6">
        <f t="shared" si="287"/>
        <v>0.73611111111111116</v>
      </c>
      <c r="W843" s="6">
        <f t="shared" si="288"/>
        <v>20.310296191819461</v>
      </c>
      <c r="X843" s="6">
        <f t="shared" si="289"/>
        <v>8.5483870967741939</v>
      </c>
      <c r="Y843" s="6">
        <f t="shared" si="290"/>
        <v>132.29166666666666</v>
      </c>
      <c r="Z843" s="6">
        <f t="shared" si="291"/>
        <v>96.5</v>
      </c>
      <c r="AA843" s="6">
        <f t="shared" si="292"/>
        <v>24.691358024691358</v>
      </c>
      <c r="AB843" s="6">
        <f t="shared" si="293"/>
        <v>58.260869565217391</v>
      </c>
      <c r="AC843" s="6">
        <f t="shared" si="294"/>
        <v>8.1862368892299813</v>
      </c>
      <c r="AD843" s="6">
        <f t="shared" si="295"/>
        <v>2.7777777777777777</v>
      </c>
      <c r="AE843" s="6">
        <f t="shared" si="296"/>
        <v>0.42088933691756281</v>
      </c>
    </row>
    <row r="844" spans="1:31" x14ac:dyDescent="0.15">
      <c r="A844" s="38">
        <v>37550</v>
      </c>
      <c r="B844" s="8">
        <f t="shared" si="297"/>
        <v>2002</v>
      </c>
      <c r="C844" s="8">
        <f t="shared" si="298"/>
        <v>10</v>
      </c>
      <c r="D844" s="8">
        <f t="shared" si="299"/>
        <v>21</v>
      </c>
      <c r="E844" s="8" t="s">
        <v>31</v>
      </c>
      <c r="F844" s="8">
        <v>1</v>
      </c>
      <c r="G844">
        <v>3</v>
      </c>
      <c r="H844" s="2" t="s">
        <v>0</v>
      </c>
      <c r="I844" s="3">
        <v>5.59</v>
      </c>
      <c r="J844" s="3">
        <v>21.1</v>
      </c>
      <c r="K844" s="3">
        <v>7.5</v>
      </c>
      <c r="M844" s="3">
        <v>0.53</v>
      </c>
      <c r="N844" s="3">
        <v>0.4</v>
      </c>
      <c r="O844" s="3">
        <v>5.14</v>
      </c>
      <c r="P844" s="3">
        <v>1.3</v>
      </c>
      <c r="Q844" s="3">
        <v>0.25</v>
      </c>
      <c r="R844" s="3">
        <v>0.82</v>
      </c>
      <c r="S844" s="3">
        <v>0.55000000000000004</v>
      </c>
      <c r="T844" s="3">
        <v>0</v>
      </c>
      <c r="U844" s="6">
        <f t="shared" si="287"/>
        <v>0.75471698113207553</v>
      </c>
      <c r="W844" s="6">
        <f t="shared" si="288"/>
        <v>14.950634696755994</v>
      </c>
      <c r="X844" s="6">
        <f t="shared" si="289"/>
        <v>6.4516129032258061</v>
      </c>
      <c r="Y844" s="6">
        <f t="shared" si="290"/>
        <v>107.08333333333333</v>
      </c>
      <c r="Z844" s="6">
        <f t="shared" si="291"/>
        <v>65</v>
      </c>
      <c r="AA844" s="6">
        <f t="shared" si="292"/>
        <v>20.5761316872428</v>
      </c>
      <c r="AB844" s="6">
        <f t="shared" si="293"/>
        <v>35.652173913043477</v>
      </c>
      <c r="AC844" s="6">
        <f t="shared" si="294"/>
        <v>14.070094653364031</v>
      </c>
      <c r="AD844" s="6">
        <f t="shared" si="295"/>
        <v>0</v>
      </c>
      <c r="AE844" s="6">
        <f t="shared" si="296"/>
        <v>0.4315276932440657</v>
      </c>
    </row>
    <row r="845" spans="1:31" x14ac:dyDescent="0.15">
      <c r="A845" s="38">
        <v>37564</v>
      </c>
      <c r="B845" s="8">
        <f t="shared" si="297"/>
        <v>2002</v>
      </c>
      <c r="C845" s="8">
        <f t="shared" si="298"/>
        <v>11</v>
      </c>
      <c r="D845" s="8">
        <f t="shared" si="299"/>
        <v>4</v>
      </c>
      <c r="E845" s="8" t="s">
        <v>31</v>
      </c>
      <c r="F845" s="8">
        <v>1</v>
      </c>
      <c r="G845">
        <v>3</v>
      </c>
      <c r="H845" s="2" t="s">
        <v>1</v>
      </c>
      <c r="I845" s="3">
        <v>5.21</v>
      </c>
      <c r="J845" s="3">
        <v>23.4</v>
      </c>
      <c r="K845" s="3">
        <v>16.600000000000001</v>
      </c>
      <c r="M845" s="3">
        <v>0.48</v>
      </c>
      <c r="N845" s="3">
        <v>0.22</v>
      </c>
      <c r="O845" s="3">
        <v>6.93</v>
      </c>
      <c r="P845" s="3">
        <v>1.63</v>
      </c>
      <c r="Q845" s="3">
        <v>0.53</v>
      </c>
      <c r="R845" s="3">
        <v>0.62</v>
      </c>
      <c r="S845" s="3">
        <v>0.3</v>
      </c>
      <c r="T845" s="3">
        <v>0</v>
      </c>
      <c r="U845" s="6">
        <f t="shared" si="287"/>
        <v>0.45833333333333337</v>
      </c>
      <c r="W845" s="6">
        <f t="shared" si="288"/>
        <v>13.540197461212975</v>
      </c>
      <c r="X845" s="6">
        <f t="shared" si="289"/>
        <v>3.5483870967741939</v>
      </c>
      <c r="Y845" s="6">
        <f t="shared" si="290"/>
        <v>144.375</v>
      </c>
      <c r="Z845" s="6">
        <f t="shared" si="291"/>
        <v>81.499999999999986</v>
      </c>
      <c r="AA845" s="6">
        <f t="shared" si="292"/>
        <v>43.621399176954732</v>
      </c>
      <c r="AB845" s="6">
        <f t="shared" si="293"/>
        <v>26.956521739130434</v>
      </c>
      <c r="AC845" s="6">
        <f t="shared" si="294"/>
        <v>7.674597083653107</v>
      </c>
      <c r="AD845" s="6">
        <f t="shared" si="295"/>
        <v>0</v>
      </c>
      <c r="AE845" s="6">
        <f t="shared" si="296"/>
        <v>0.26206317204301083</v>
      </c>
    </row>
    <row r="846" spans="1:31" x14ac:dyDescent="0.15">
      <c r="A846" s="38">
        <v>37564</v>
      </c>
      <c r="B846" s="8">
        <f t="shared" si="297"/>
        <v>2002</v>
      </c>
      <c r="C846" s="8">
        <f t="shared" si="298"/>
        <v>11</v>
      </c>
      <c r="D846" s="8">
        <f t="shared" si="299"/>
        <v>4</v>
      </c>
      <c r="E846" s="8" t="s">
        <v>31</v>
      </c>
      <c r="F846" s="8">
        <v>1</v>
      </c>
      <c r="G846">
        <v>3</v>
      </c>
      <c r="H846" s="2" t="s">
        <v>2</v>
      </c>
      <c r="I846" s="3">
        <v>5.07</v>
      </c>
      <c r="J846" s="3">
        <v>27.5</v>
      </c>
      <c r="M846" s="3">
        <v>0.41</v>
      </c>
      <c r="N846" s="3">
        <v>0.22</v>
      </c>
      <c r="O846" s="3">
        <v>8.23</v>
      </c>
      <c r="P846" s="3">
        <v>1.79</v>
      </c>
      <c r="Q846" s="3">
        <v>0.26</v>
      </c>
      <c r="R846" s="3">
        <v>0.64</v>
      </c>
      <c r="S846" s="3">
        <v>0.24</v>
      </c>
      <c r="T846" s="3">
        <v>0</v>
      </c>
      <c r="U846" s="6">
        <f t="shared" si="287"/>
        <v>0.53658536585365857</v>
      </c>
      <c r="W846" s="6">
        <f t="shared" si="288"/>
        <v>11.565585331452748</v>
      </c>
      <c r="X846" s="6">
        <f t="shared" si="289"/>
        <v>3.5483870967741939</v>
      </c>
      <c r="Y846" s="6">
        <f t="shared" si="290"/>
        <v>171.45833333333334</v>
      </c>
      <c r="Z846" s="6">
        <f t="shared" si="291"/>
        <v>89.5</v>
      </c>
      <c r="AA846" s="6">
        <f t="shared" si="292"/>
        <v>21.399176954732511</v>
      </c>
      <c r="AB846" s="6">
        <f t="shared" si="293"/>
        <v>27.826086956521742</v>
      </c>
      <c r="AC846" s="6">
        <f t="shared" si="294"/>
        <v>6.139677666922486</v>
      </c>
      <c r="AD846" s="6">
        <f t="shared" si="295"/>
        <v>0</v>
      </c>
      <c r="AE846" s="6">
        <f t="shared" si="296"/>
        <v>0.30680566483084193</v>
      </c>
    </row>
    <row r="847" spans="1:31" x14ac:dyDescent="0.15">
      <c r="A847" s="38">
        <v>37564</v>
      </c>
      <c r="B847" s="8">
        <f t="shared" si="297"/>
        <v>2002</v>
      </c>
      <c r="C847" s="8">
        <f t="shared" si="298"/>
        <v>11</v>
      </c>
      <c r="D847" s="8">
        <f t="shared" si="299"/>
        <v>4</v>
      </c>
      <c r="E847" s="8" t="s">
        <v>32</v>
      </c>
      <c r="F847" s="8">
        <v>1</v>
      </c>
      <c r="G847">
        <v>4</v>
      </c>
      <c r="H847" s="2" t="s">
        <v>1</v>
      </c>
      <c r="I847" s="3">
        <v>5.29</v>
      </c>
      <c r="J847" s="3">
        <v>25.4</v>
      </c>
      <c r="K847" s="3">
        <v>9.4</v>
      </c>
      <c r="M847" s="3">
        <v>0.47</v>
      </c>
      <c r="N847" s="3">
        <v>0.27</v>
      </c>
      <c r="O847" s="3">
        <v>7.94</v>
      </c>
      <c r="P847" s="3">
        <v>2.25</v>
      </c>
      <c r="Q847" s="3">
        <v>0.49</v>
      </c>
      <c r="R847" s="3">
        <v>0.59</v>
      </c>
      <c r="S847" s="3">
        <v>0.28000000000000003</v>
      </c>
      <c r="T847" s="3">
        <v>0</v>
      </c>
      <c r="U847" s="6">
        <f t="shared" si="287"/>
        <v>0.57446808510638303</v>
      </c>
      <c r="W847" s="6">
        <f t="shared" si="288"/>
        <v>13.258110014104371</v>
      </c>
      <c r="X847" s="6">
        <f t="shared" si="289"/>
        <v>4.3548387096774199</v>
      </c>
      <c r="Y847" s="6">
        <f t="shared" si="290"/>
        <v>165.41666666666669</v>
      </c>
      <c r="Z847" s="6">
        <f t="shared" si="291"/>
        <v>112.5</v>
      </c>
      <c r="AA847" s="6">
        <f t="shared" si="292"/>
        <v>40.329218106995881</v>
      </c>
      <c r="AB847" s="6">
        <f t="shared" si="293"/>
        <v>25.652173913043477</v>
      </c>
      <c r="AC847" s="6">
        <f t="shared" si="294"/>
        <v>7.1629572780762345</v>
      </c>
      <c r="AD847" s="6">
        <f t="shared" si="295"/>
        <v>0</v>
      </c>
      <c r="AE847" s="6">
        <f t="shared" si="296"/>
        <v>0.3284660260809884</v>
      </c>
    </row>
    <row r="848" spans="1:31" x14ac:dyDescent="0.15">
      <c r="A848" s="38">
        <v>37564</v>
      </c>
      <c r="B848" s="8">
        <f t="shared" si="297"/>
        <v>2002</v>
      </c>
      <c r="C848" s="8">
        <f t="shared" si="298"/>
        <v>11</v>
      </c>
      <c r="D848" s="8">
        <f t="shared" si="299"/>
        <v>4</v>
      </c>
      <c r="E848" s="8" t="s">
        <v>31</v>
      </c>
      <c r="F848" s="8">
        <v>1</v>
      </c>
      <c r="G848">
        <v>3</v>
      </c>
      <c r="H848" s="2" t="s">
        <v>0</v>
      </c>
      <c r="I848" s="3">
        <v>5.52</v>
      </c>
      <c r="J848" s="3">
        <v>19.7</v>
      </c>
      <c r="K848" s="3">
        <v>6.8</v>
      </c>
      <c r="M848" s="3">
        <v>0.41</v>
      </c>
      <c r="N848" s="3">
        <v>0.27</v>
      </c>
      <c r="O848" s="3">
        <v>5.39</v>
      </c>
      <c r="P848" s="3">
        <v>1.43</v>
      </c>
      <c r="Q848" s="3">
        <v>0.35</v>
      </c>
      <c r="R848" s="3">
        <v>0.8</v>
      </c>
      <c r="S848" s="3">
        <v>0.52</v>
      </c>
      <c r="T848" s="3">
        <v>0</v>
      </c>
      <c r="U848" s="6">
        <f t="shared" si="287"/>
        <v>0.65853658536585369</v>
      </c>
      <c r="W848" s="6">
        <f t="shared" si="288"/>
        <v>11.565585331452748</v>
      </c>
      <c r="X848" s="6">
        <f t="shared" si="289"/>
        <v>4.3548387096774199</v>
      </c>
      <c r="Y848" s="6">
        <f t="shared" si="290"/>
        <v>112.29166666666667</v>
      </c>
      <c r="Z848" s="6">
        <f t="shared" si="291"/>
        <v>71.5</v>
      </c>
      <c r="AA848" s="6">
        <f t="shared" si="292"/>
        <v>28.806584362139915</v>
      </c>
      <c r="AB848" s="6">
        <f t="shared" si="293"/>
        <v>34.782608695652172</v>
      </c>
      <c r="AC848" s="6">
        <f t="shared" si="294"/>
        <v>13.30263494499872</v>
      </c>
      <c r="AD848" s="6">
        <f t="shared" si="295"/>
        <v>0</v>
      </c>
      <c r="AE848" s="6">
        <f t="shared" si="296"/>
        <v>0.37653422501966965</v>
      </c>
    </row>
    <row r="849" spans="1:31" x14ac:dyDescent="0.15">
      <c r="A849" s="38">
        <v>37564</v>
      </c>
      <c r="B849" s="8">
        <f t="shared" si="297"/>
        <v>2002</v>
      </c>
      <c r="C849" s="8">
        <f t="shared" si="298"/>
        <v>11</v>
      </c>
      <c r="D849" s="8">
        <f t="shared" si="299"/>
        <v>4</v>
      </c>
      <c r="E849" s="8" t="s">
        <v>31</v>
      </c>
      <c r="F849" s="8">
        <v>2</v>
      </c>
      <c r="G849">
        <v>5</v>
      </c>
      <c r="H849" s="2" t="s">
        <v>1</v>
      </c>
      <c r="I849" s="3">
        <v>4.8499999999999996</v>
      </c>
      <c r="J849" s="3">
        <v>23.3</v>
      </c>
      <c r="K849" s="3">
        <v>14</v>
      </c>
      <c r="M849" s="3">
        <v>0.35</v>
      </c>
      <c r="N849" s="3">
        <v>0.27</v>
      </c>
      <c r="O849" s="3">
        <v>6.91</v>
      </c>
      <c r="P849" s="3">
        <v>0.9</v>
      </c>
      <c r="Q849" s="3">
        <v>0.11</v>
      </c>
      <c r="R849" s="3">
        <v>0.86</v>
      </c>
      <c r="S849" s="3">
        <v>0.33</v>
      </c>
      <c r="T849" s="3">
        <v>0</v>
      </c>
      <c r="U849" s="6">
        <f t="shared" si="287"/>
        <v>0.77142857142857157</v>
      </c>
      <c r="W849" s="6">
        <f t="shared" si="288"/>
        <v>9.8730606488011272</v>
      </c>
      <c r="X849" s="6">
        <f t="shared" si="289"/>
        <v>4.3548387096774199</v>
      </c>
      <c r="Y849" s="6">
        <f t="shared" si="290"/>
        <v>143.95833333333331</v>
      </c>
      <c r="Z849" s="6">
        <f t="shared" si="291"/>
        <v>45</v>
      </c>
      <c r="AA849" s="6">
        <f t="shared" si="292"/>
        <v>9.05349794238683</v>
      </c>
      <c r="AB849" s="6">
        <f t="shared" si="293"/>
        <v>37.391304347826086</v>
      </c>
      <c r="AC849" s="6">
        <f t="shared" si="294"/>
        <v>8.4420567920184197</v>
      </c>
      <c r="AD849" s="6">
        <f t="shared" si="295"/>
        <v>0</v>
      </c>
      <c r="AE849" s="6">
        <f t="shared" si="296"/>
        <v>0.44108294930875586</v>
      </c>
    </row>
    <row r="850" spans="1:31" x14ac:dyDescent="0.15">
      <c r="A850" s="38">
        <v>37564</v>
      </c>
      <c r="B850" s="8">
        <f t="shared" si="297"/>
        <v>2002</v>
      </c>
      <c r="C850" s="8">
        <f t="shared" si="298"/>
        <v>11</v>
      </c>
      <c r="D850" s="8">
        <f t="shared" si="299"/>
        <v>4</v>
      </c>
      <c r="E850" s="8" t="s">
        <v>31</v>
      </c>
      <c r="F850" s="8">
        <v>3</v>
      </c>
      <c r="G850">
        <v>12</v>
      </c>
      <c r="H850" s="2" t="s">
        <v>1</v>
      </c>
      <c r="I850" s="3">
        <v>4.43</v>
      </c>
      <c r="J850" s="3">
        <v>125.9</v>
      </c>
      <c r="K850" s="3">
        <v>9.8000000000000007</v>
      </c>
      <c r="M850" s="3">
        <v>0.34</v>
      </c>
      <c r="N850" s="3">
        <v>0.27</v>
      </c>
      <c r="O850" s="3">
        <v>7.1</v>
      </c>
      <c r="P850" s="3">
        <v>1.46</v>
      </c>
      <c r="Q850" s="3">
        <v>0.3</v>
      </c>
      <c r="R850" s="3">
        <v>0.45</v>
      </c>
      <c r="S850" s="3">
        <v>0.44</v>
      </c>
      <c r="T850" s="3">
        <v>0</v>
      </c>
      <c r="U850" s="6">
        <f t="shared" si="287"/>
        <v>0.79411764705882348</v>
      </c>
      <c r="W850" s="6">
        <f t="shared" si="288"/>
        <v>9.590973201692524</v>
      </c>
      <c r="X850" s="6">
        <f t="shared" si="289"/>
        <v>4.3548387096774199</v>
      </c>
      <c r="Y850" s="6">
        <f t="shared" si="290"/>
        <v>147.91666666666666</v>
      </c>
      <c r="Z850" s="6">
        <f t="shared" si="291"/>
        <v>73</v>
      </c>
      <c r="AA850" s="6">
        <f t="shared" si="292"/>
        <v>24.691358024691358</v>
      </c>
      <c r="AB850" s="6">
        <f t="shared" si="293"/>
        <v>19.565217391304348</v>
      </c>
      <c r="AC850" s="6">
        <f t="shared" si="294"/>
        <v>11.256075722691223</v>
      </c>
      <c r="AD850" s="6">
        <f t="shared" si="295"/>
        <v>0</v>
      </c>
      <c r="AE850" s="6">
        <f t="shared" si="296"/>
        <v>0.45405597722960161</v>
      </c>
    </row>
    <row r="851" spans="1:31" x14ac:dyDescent="0.15">
      <c r="A851" s="38">
        <v>37564</v>
      </c>
      <c r="B851" s="8">
        <f t="shared" si="297"/>
        <v>2002</v>
      </c>
      <c r="C851" s="8">
        <f t="shared" si="298"/>
        <v>11</v>
      </c>
      <c r="D851" s="8">
        <f t="shared" si="299"/>
        <v>4</v>
      </c>
      <c r="E851" s="8" t="s">
        <v>32</v>
      </c>
      <c r="F851" s="8">
        <v>2</v>
      </c>
      <c r="G851">
        <v>8</v>
      </c>
      <c r="H851" s="2" t="s">
        <v>1</v>
      </c>
      <c r="I851" s="3">
        <v>4.7300000000000004</v>
      </c>
      <c r="J851" s="3">
        <v>31.2</v>
      </c>
      <c r="K851" s="3">
        <v>15.2</v>
      </c>
      <c r="M851" s="3">
        <v>0.56999999999999995</v>
      </c>
      <c r="N851" s="3">
        <v>1.1100000000000001</v>
      </c>
      <c r="O851" s="3">
        <v>9.25</v>
      </c>
      <c r="P851" s="3">
        <v>0.87</v>
      </c>
      <c r="Q851" s="3">
        <v>0.26</v>
      </c>
      <c r="R851" s="3">
        <v>0.77</v>
      </c>
      <c r="S851" s="3">
        <v>0.28000000000000003</v>
      </c>
      <c r="T851" s="3">
        <v>0.03</v>
      </c>
      <c r="U851" s="6">
        <f t="shared" si="287"/>
        <v>1.9473684210526319</v>
      </c>
      <c r="W851" s="6">
        <f t="shared" si="288"/>
        <v>16.078984485190407</v>
      </c>
      <c r="X851" s="6">
        <f t="shared" si="289"/>
        <v>17.903225806451616</v>
      </c>
      <c r="Y851" s="6">
        <f t="shared" si="290"/>
        <v>192.70833333333334</v>
      </c>
      <c r="Z851" s="6">
        <f t="shared" si="291"/>
        <v>43.5</v>
      </c>
      <c r="AA851" s="6">
        <f t="shared" si="292"/>
        <v>21.399176954732511</v>
      </c>
      <c r="AB851" s="6">
        <f t="shared" si="293"/>
        <v>33.478260869565219</v>
      </c>
      <c r="AC851" s="6">
        <f t="shared" si="294"/>
        <v>7.1629572780762345</v>
      </c>
      <c r="AD851" s="6">
        <f t="shared" si="295"/>
        <v>1.6666666666666665</v>
      </c>
      <c r="AE851" s="6">
        <f t="shared" si="296"/>
        <v>1.1134550084889647</v>
      </c>
    </row>
    <row r="852" spans="1:31" x14ac:dyDescent="0.15">
      <c r="A852" s="38">
        <v>37564</v>
      </c>
      <c r="B852" s="8">
        <f t="shared" si="297"/>
        <v>2002</v>
      </c>
      <c r="C852" s="8">
        <f t="shared" si="298"/>
        <v>11</v>
      </c>
      <c r="D852" s="8">
        <f t="shared" si="299"/>
        <v>4</v>
      </c>
      <c r="E852" s="8" t="s">
        <v>29</v>
      </c>
      <c r="F852" s="8">
        <v>2</v>
      </c>
      <c r="G852">
        <v>6</v>
      </c>
      <c r="H852" s="2" t="s">
        <v>0</v>
      </c>
      <c r="I852" s="3">
        <v>5.42</v>
      </c>
      <c r="J852" s="3">
        <v>40</v>
      </c>
      <c r="K852" s="3">
        <v>11.7</v>
      </c>
      <c r="M852" s="3">
        <v>0.87</v>
      </c>
      <c r="N852" s="3">
        <v>8.4600000000000009</v>
      </c>
      <c r="O852" s="3">
        <v>7.19</v>
      </c>
      <c r="P852" s="3">
        <v>3.62</v>
      </c>
      <c r="Q852" s="3">
        <v>0.46</v>
      </c>
      <c r="R852" s="3">
        <v>0.88</v>
      </c>
      <c r="S852" s="3">
        <v>0.45</v>
      </c>
      <c r="T852" s="3">
        <v>0.05</v>
      </c>
      <c r="U852" s="6">
        <f t="shared" si="287"/>
        <v>9.724137931034484</v>
      </c>
      <c r="W852" s="6">
        <f t="shared" si="288"/>
        <v>24.541607898448518</v>
      </c>
      <c r="X852" s="6">
        <f t="shared" si="289"/>
        <v>136.45161290322582</v>
      </c>
      <c r="Y852" s="6">
        <f t="shared" si="290"/>
        <v>149.79166666666669</v>
      </c>
      <c r="Z852" s="6">
        <f t="shared" si="291"/>
        <v>181</v>
      </c>
      <c r="AA852" s="6">
        <f t="shared" si="292"/>
        <v>37.860082304526749</v>
      </c>
      <c r="AB852" s="6">
        <f t="shared" si="293"/>
        <v>38.260869565217391</v>
      </c>
      <c r="AC852" s="6">
        <f t="shared" si="294"/>
        <v>11.511895625479662</v>
      </c>
      <c r="AD852" s="6">
        <f t="shared" si="295"/>
        <v>2.7777777777777777</v>
      </c>
      <c r="AE852" s="6">
        <f t="shared" si="296"/>
        <v>5.5600111234705238</v>
      </c>
    </row>
    <row r="853" spans="1:31" x14ac:dyDescent="0.15">
      <c r="A853" s="38">
        <v>37564</v>
      </c>
      <c r="B853" s="8">
        <f t="shared" si="297"/>
        <v>2002</v>
      </c>
      <c r="C853" s="8">
        <f t="shared" si="298"/>
        <v>11</v>
      </c>
      <c r="D853" s="8">
        <f t="shared" si="299"/>
        <v>4</v>
      </c>
      <c r="E853" s="8" t="s">
        <v>31</v>
      </c>
      <c r="F853" s="8">
        <v>4</v>
      </c>
      <c r="G853">
        <v>15</v>
      </c>
      <c r="H853" s="2" t="s">
        <v>1</v>
      </c>
      <c r="I853" s="3">
        <v>5.16</v>
      </c>
      <c r="J853" s="3">
        <v>28.6</v>
      </c>
      <c r="K853" s="3">
        <v>9.6</v>
      </c>
      <c r="M853" s="3">
        <v>0.38</v>
      </c>
      <c r="N853" s="3">
        <v>5.36</v>
      </c>
      <c r="O853" s="3">
        <v>5.55</v>
      </c>
      <c r="P853" s="3">
        <v>2.2999999999999998</v>
      </c>
      <c r="Q853" s="3">
        <v>0.26</v>
      </c>
      <c r="R853" s="3">
        <v>0.44</v>
      </c>
      <c r="S853" s="3">
        <v>0.28999999999999998</v>
      </c>
      <c r="T853" s="3">
        <v>0.03</v>
      </c>
      <c r="U853" s="6">
        <f t="shared" si="287"/>
        <v>14.105263157894738</v>
      </c>
      <c r="W853" s="6">
        <f t="shared" si="288"/>
        <v>10.719322990126939</v>
      </c>
      <c r="X853" s="6">
        <f t="shared" si="289"/>
        <v>86.451612903225808</v>
      </c>
      <c r="Y853" s="6">
        <f t="shared" si="290"/>
        <v>115.62499999999999</v>
      </c>
      <c r="Z853" s="6">
        <f t="shared" si="291"/>
        <v>114.99999999999999</v>
      </c>
      <c r="AA853" s="6">
        <f t="shared" si="292"/>
        <v>21.399176954732511</v>
      </c>
      <c r="AB853" s="6">
        <f t="shared" si="293"/>
        <v>19.130434782608695</v>
      </c>
      <c r="AC853" s="6">
        <f t="shared" si="294"/>
        <v>7.4187771808646703</v>
      </c>
      <c r="AD853" s="6">
        <f t="shared" si="295"/>
        <v>1.6666666666666665</v>
      </c>
      <c r="AE853" s="6">
        <f t="shared" si="296"/>
        <v>8.0650254668930401</v>
      </c>
    </row>
    <row r="854" spans="1:31" x14ac:dyDescent="0.15">
      <c r="A854" s="38">
        <v>37564</v>
      </c>
      <c r="B854" s="8">
        <f t="shared" si="297"/>
        <v>2002</v>
      </c>
      <c r="C854" s="8">
        <f t="shared" si="298"/>
        <v>11</v>
      </c>
      <c r="D854" s="8">
        <f t="shared" si="299"/>
        <v>4</v>
      </c>
      <c r="E854" s="8" t="s">
        <v>29</v>
      </c>
      <c r="F854" s="8">
        <v>3</v>
      </c>
      <c r="G854">
        <v>10</v>
      </c>
      <c r="H854" s="2" t="s">
        <v>1</v>
      </c>
      <c r="I854" s="3">
        <v>4.95</v>
      </c>
      <c r="J854" s="3">
        <v>26.5</v>
      </c>
      <c r="K854" s="3">
        <v>49.8</v>
      </c>
      <c r="M854" s="3">
        <v>0.6</v>
      </c>
      <c r="N854" s="3">
        <v>23.55</v>
      </c>
      <c r="O854" s="3">
        <v>36.299999999999997</v>
      </c>
      <c r="P854" s="3">
        <v>3.44</v>
      </c>
      <c r="Q854" s="3">
        <v>0.42</v>
      </c>
      <c r="R854" s="3">
        <v>0.46</v>
      </c>
      <c r="S854" s="3">
        <v>2.77</v>
      </c>
      <c r="T854" s="3">
        <v>0</v>
      </c>
      <c r="U854" s="6">
        <f t="shared" si="287"/>
        <v>39.25</v>
      </c>
      <c r="W854" s="6">
        <f t="shared" si="288"/>
        <v>16.925246826516219</v>
      </c>
      <c r="X854" s="6">
        <f t="shared" si="289"/>
        <v>379.83870967741933</v>
      </c>
      <c r="Y854" s="6">
        <f t="shared" si="290"/>
        <v>756.25</v>
      </c>
      <c r="Z854" s="6">
        <f t="shared" si="291"/>
        <v>172</v>
      </c>
      <c r="AA854" s="6">
        <f t="shared" si="292"/>
        <v>34.567901234567898</v>
      </c>
      <c r="AB854" s="6">
        <f t="shared" si="293"/>
        <v>20</v>
      </c>
      <c r="AC854" s="6">
        <f t="shared" si="294"/>
        <v>70.862113072397023</v>
      </c>
      <c r="AD854" s="6">
        <f t="shared" si="295"/>
        <v>0</v>
      </c>
      <c r="AE854" s="6">
        <f t="shared" si="296"/>
        <v>22.442137096774193</v>
      </c>
    </row>
    <row r="855" spans="1:31" x14ac:dyDescent="0.15">
      <c r="A855" s="38">
        <v>37564</v>
      </c>
      <c r="B855" s="8">
        <f t="shared" si="297"/>
        <v>2002</v>
      </c>
      <c r="C855" s="8">
        <f t="shared" si="298"/>
        <v>11</v>
      </c>
      <c r="D855" s="8">
        <f t="shared" si="299"/>
        <v>4</v>
      </c>
      <c r="E855" s="8" t="s">
        <v>31</v>
      </c>
      <c r="F855" s="8">
        <v>2</v>
      </c>
      <c r="G855">
        <v>5</v>
      </c>
      <c r="H855" s="2" t="s">
        <v>0</v>
      </c>
      <c r="I855" s="3">
        <v>5.85</v>
      </c>
      <c r="J855" s="3">
        <v>21.4</v>
      </c>
    </row>
    <row r="856" spans="1:31" x14ac:dyDescent="0.15">
      <c r="A856" s="38">
        <v>37564</v>
      </c>
      <c r="B856" s="8">
        <f t="shared" si="297"/>
        <v>2002</v>
      </c>
      <c r="C856" s="8">
        <f t="shared" si="298"/>
        <v>11</v>
      </c>
      <c r="D856" s="8">
        <f t="shared" si="299"/>
        <v>4</v>
      </c>
      <c r="E856" s="8" t="s">
        <v>30</v>
      </c>
      <c r="F856" s="8">
        <v>2</v>
      </c>
      <c r="G856">
        <v>7</v>
      </c>
      <c r="H856" s="2" t="s">
        <v>0</v>
      </c>
      <c r="I856" s="3">
        <v>6.43</v>
      </c>
      <c r="J856" s="3">
        <v>251</v>
      </c>
    </row>
    <row r="857" spans="1:31" x14ac:dyDescent="0.15">
      <c r="A857" s="38">
        <v>37564</v>
      </c>
      <c r="B857" s="8">
        <f t="shared" si="297"/>
        <v>2002</v>
      </c>
      <c r="C857" s="8">
        <f t="shared" si="298"/>
        <v>11</v>
      </c>
      <c r="D857" s="8">
        <f t="shared" si="299"/>
        <v>4</v>
      </c>
      <c r="E857" s="8" t="s">
        <v>32</v>
      </c>
      <c r="F857" s="8">
        <v>3</v>
      </c>
      <c r="G857">
        <v>11</v>
      </c>
      <c r="H857" s="2" t="s">
        <v>0</v>
      </c>
      <c r="I857" s="3">
        <v>5.23</v>
      </c>
      <c r="J857" s="3">
        <v>22.3</v>
      </c>
    </row>
    <row r="858" spans="1:31" x14ac:dyDescent="0.15">
      <c r="A858" s="38">
        <v>37564</v>
      </c>
      <c r="B858" s="8">
        <f t="shared" si="297"/>
        <v>2002</v>
      </c>
      <c r="C858" s="8">
        <f t="shared" si="298"/>
        <v>11</v>
      </c>
      <c r="D858" s="8">
        <f t="shared" si="299"/>
        <v>4</v>
      </c>
      <c r="E858" s="8" t="s">
        <v>31</v>
      </c>
      <c r="F858" s="8">
        <v>3</v>
      </c>
      <c r="G858">
        <v>12</v>
      </c>
      <c r="H858" s="2" t="s">
        <v>2</v>
      </c>
      <c r="I858" s="3">
        <v>5.0999999999999996</v>
      </c>
      <c r="J858" s="3">
        <v>23.6</v>
      </c>
    </row>
    <row r="859" spans="1:31" x14ac:dyDescent="0.15">
      <c r="A859" s="38">
        <v>37564</v>
      </c>
      <c r="B859" s="8">
        <f t="shared" si="297"/>
        <v>2002</v>
      </c>
      <c r="C859" s="8">
        <f t="shared" si="298"/>
        <v>11</v>
      </c>
      <c r="D859" s="8">
        <f t="shared" si="299"/>
        <v>4</v>
      </c>
      <c r="E859" s="8" t="s">
        <v>32</v>
      </c>
      <c r="F859" s="8">
        <v>4</v>
      </c>
      <c r="G859">
        <v>16</v>
      </c>
      <c r="H859" s="2" t="s">
        <v>1</v>
      </c>
      <c r="I859" s="3">
        <v>5.64</v>
      </c>
      <c r="J859" s="3">
        <v>33.700000000000003</v>
      </c>
    </row>
    <row r="860" spans="1:31" x14ac:dyDescent="0.15">
      <c r="A860" s="38">
        <v>37634</v>
      </c>
      <c r="B860" s="8">
        <f t="shared" si="297"/>
        <v>2003</v>
      </c>
      <c r="C860" s="8">
        <f t="shared" si="298"/>
        <v>1</v>
      </c>
      <c r="D860" s="8">
        <f t="shared" si="299"/>
        <v>13</v>
      </c>
      <c r="E860" s="8" t="s">
        <v>32</v>
      </c>
      <c r="F860" s="8">
        <v>2</v>
      </c>
      <c r="G860">
        <v>8</v>
      </c>
      <c r="H860" s="2" t="s">
        <v>2</v>
      </c>
      <c r="I860" s="3">
        <v>4.99</v>
      </c>
      <c r="J860" s="3">
        <v>28.6</v>
      </c>
      <c r="K860" s="3">
        <v>11.2</v>
      </c>
      <c r="M860" s="3">
        <v>0.64</v>
      </c>
      <c r="N860" s="11">
        <v>0</v>
      </c>
      <c r="O860" s="3">
        <v>8.49</v>
      </c>
      <c r="P860" s="3">
        <v>1.78</v>
      </c>
      <c r="Q860" s="3">
        <v>0.18</v>
      </c>
      <c r="R860" s="3">
        <v>0.9</v>
      </c>
      <c r="S860" s="3">
        <v>0.12</v>
      </c>
      <c r="T860" s="3">
        <v>0</v>
      </c>
      <c r="U860" s="6">
        <f t="shared" ref="U860:U874" si="300">(N860/M860)</f>
        <v>0</v>
      </c>
      <c r="W860" s="6">
        <f t="shared" ref="W860:W874" si="301">(M860/35.45)*1000</f>
        <v>18.053596614950635</v>
      </c>
      <c r="X860" s="6">
        <f t="shared" ref="X860:X874" si="302">(N860/62)*1000</f>
        <v>0</v>
      </c>
      <c r="Y860" s="6">
        <f t="shared" ref="Y860:Y874" si="303">(O860/96)*1000*2</f>
        <v>176.875</v>
      </c>
      <c r="Z860" s="6">
        <f t="shared" ref="Z860:Z874" si="304">(P860/40)*1000*2</f>
        <v>89</v>
      </c>
      <c r="AA860" s="6">
        <f t="shared" ref="AA860:AA874" si="305">(Q860/24.3)*1000*2</f>
        <v>14.814814814814813</v>
      </c>
      <c r="AB860" s="6">
        <f t="shared" ref="AB860:AB874" si="306">(R860/23)*1000</f>
        <v>39.130434782608695</v>
      </c>
      <c r="AC860" s="6">
        <f t="shared" ref="AC860:AC874" si="307">(S860/39.09)*1000</f>
        <v>3.069838833461243</v>
      </c>
      <c r="AD860" s="6">
        <f t="shared" ref="AD860:AD874" si="308">(T860/18)*1000</f>
        <v>0</v>
      </c>
      <c r="AE860" s="6">
        <f t="shared" ref="AE860:AE874" si="309">(X860/W860)</f>
        <v>0</v>
      </c>
    </row>
    <row r="861" spans="1:31" x14ac:dyDescent="0.15">
      <c r="A861" s="38">
        <v>37634</v>
      </c>
      <c r="B861" s="8">
        <f t="shared" si="297"/>
        <v>2003</v>
      </c>
      <c r="C861" s="8">
        <f t="shared" si="298"/>
        <v>1</v>
      </c>
      <c r="D861" s="8">
        <f t="shared" si="299"/>
        <v>13</v>
      </c>
      <c r="E861" s="8" t="s">
        <v>32</v>
      </c>
      <c r="F861" s="8">
        <v>3</v>
      </c>
      <c r="G861">
        <v>11</v>
      </c>
      <c r="H861" s="2" t="s">
        <v>1</v>
      </c>
      <c r="I861" s="3">
        <v>5.15</v>
      </c>
      <c r="J861" s="3">
        <v>33.6</v>
      </c>
      <c r="K861" s="3">
        <v>13.2</v>
      </c>
      <c r="M861" s="3">
        <v>0.5</v>
      </c>
      <c r="N861" s="3">
        <v>0.18</v>
      </c>
      <c r="O861" s="3">
        <v>11.43</v>
      </c>
      <c r="P861" s="3">
        <v>1.45</v>
      </c>
      <c r="Q861" s="3">
        <v>0.67</v>
      </c>
      <c r="R861" s="3">
        <v>0.51</v>
      </c>
      <c r="S861" s="3">
        <v>0.22</v>
      </c>
      <c r="T861" s="3">
        <v>0</v>
      </c>
      <c r="U861" s="6">
        <f t="shared" si="300"/>
        <v>0.36</v>
      </c>
      <c r="W861" s="6">
        <f t="shared" si="301"/>
        <v>14.104372355430183</v>
      </c>
      <c r="X861" s="6">
        <f t="shared" si="302"/>
        <v>2.9032258064516125</v>
      </c>
      <c r="Y861" s="6">
        <f t="shared" si="303"/>
        <v>238.125</v>
      </c>
      <c r="Z861" s="6">
        <f t="shared" si="304"/>
        <v>72.5</v>
      </c>
      <c r="AA861" s="6">
        <f t="shared" si="305"/>
        <v>55.144032921810698</v>
      </c>
      <c r="AB861" s="6">
        <f t="shared" si="306"/>
        <v>22.173913043478262</v>
      </c>
      <c r="AC861" s="6">
        <f t="shared" si="307"/>
        <v>5.6280378613456117</v>
      </c>
      <c r="AD861" s="6">
        <f t="shared" si="308"/>
        <v>0</v>
      </c>
      <c r="AE861" s="6">
        <f t="shared" si="309"/>
        <v>0.20583870967741935</v>
      </c>
    </row>
    <row r="862" spans="1:31" x14ac:dyDescent="0.15">
      <c r="A862" s="38">
        <v>37634</v>
      </c>
      <c r="B862" s="8">
        <f t="shared" si="297"/>
        <v>2003</v>
      </c>
      <c r="C862" s="8">
        <f t="shared" si="298"/>
        <v>1</v>
      </c>
      <c r="D862" s="8">
        <f t="shared" si="299"/>
        <v>13</v>
      </c>
      <c r="E862" s="8" t="s">
        <v>32</v>
      </c>
      <c r="F862" s="8">
        <v>2</v>
      </c>
      <c r="G862">
        <v>8</v>
      </c>
      <c r="H862" s="2" t="s">
        <v>0</v>
      </c>
      <c r="I862" s="3">
        <v>4.8600000000000003</v>
      </c>
      <c r="J862" s="3">
        <v>32.1</v>
      </c>
      <c r="K862" s="3">
        <v>19.3</v>
      </c>
      <c r="M862" s="3">
        <v>0.59</v>
      </c>
      <c r="N862" s="3">
        <v>0.22</v>
      </c>
      <c r="O862" s="3">
        <v>9.7899999999999991</v>
      </c>
      <c r="P862" s="3">
        <v>0.8</v>
      </c>
      <c r="Q862" s="3">
        <v>0.22</v>
      </c>
      <c r="R862" s="3">
        <v>0.98</v>
      </c>
      <c r="S862" s="3">
        <v>0.17</v>
      </c>
      <c r="T862" s="3">
        <v>0.01</v>
      </c>
      <c r="U862" s="6">
        <f t="shared" si="300"/>
        <v>0.3728813559322034</v>
      </c>
      <c r="W862" s="6">
        <f t="shared" si="301"/>
        <v>16.643159379407614</v>
      </c>
      <c r="X862" s="6">
        <f t="shared" si="302"/>
        <v>3.5483870967741939</v>
      </c>
      <c r="Y862" s="6">
        <f t="shared" si="303"/>
        <v>203.95833333333331</v>
      </c>
      <c r="Z862" s="6">
        <f t="shared" si="304"/>
        <v>40</v>
      </c>
      <c r="AA862" s="6">
        <f t="shared" si="305"/>
        <v>18.10699588477366</v>
      </c>
      <c r="AB862" s="6">
        <f t="shared" si="306"/>
        <v>42.608695652173914</v>
      </c>
      <c r="AC862" s="6">
        <f t="shared" si="307"/>
        <v>4.3489383474034282</v>
      </c>
      <c r="AD862" s="6">
        <f t="shared" si="308"/>
        <v>0.55555555555555558</v>
      </c>
      <c r="AE862" s="6">
        <f t="shared" si="309"/>
        <v>0.21320393657736475</v>
      </c>
    </row>
    <row r="863" spans="1:31" x14ac:dyDescent="0.15">
      <c r="A863" s="38">
        <v>37634</v>
      </c>
      <c r="B863" s="8">
        <f t="shared" si="297"/>
        <v>2003</v>
      </c>
      <c r="C863" s="8">
        <f t="shared" si="298"/>
        <v>1</v>
      </c>
      <c r="D863" s="8">
        <f t="shared" si="299"/>
        <v>13</v>
      </c>
      <c r="E863" s="8" t="s">
        <v>32</v>
      </c>
      <c r="F863" s="8">
        <v>4</v>
      </c>
      <c r="G863">
        <v>16</v>
      </c>
      <c r="H863" s="2" t="s">
        <v>1</v>
      </c>
      <c r="I863" s="3">
        <v>5.24</v>
      </c>
      <c r="J863" s="3">
        <v>24.8</v>
      </c>
      <c r="K863" s="3">
        <v>10.5</v>
      </c>
      <c r="M863" s="3">
        <v>0.53</v>
      </c>
      <c r="N863" s="3">
        <v>0.22</v>
      </c>
      <c r="O863" s="3">
        <v>7.58</v>
      </c>
      <c r="P863" s="3">
        <v>1.34</v>
      </c>
      <c r="Q863" s="3">
        <v>0.37</v>
      </c>
      <c r="R863" s="3">
        <v>0.4</v>
      </c>
      <c r="S863" s="3">
        <v>0.49</v>
      </c>
      <c r="T863" s="3">
        <v>0</v>
      </c>
      <c r="U863" s="6">
        <f t="shared" si="300"/>
        <v>0.41509433962264147</v>
      </c>
      <c r="W863" s="6">
        <f t="shared" si="301"/>
        <v>14.950634696755994</v>
      </c>
      <c r="X863" s="6">
        <f t="shared" si="302"/>
        <v>3.5483870967741939</v>
      </c>
      <c r="Y863" s="6">
        <f t="shared" si="303"/>
        <v>157.91666666666669</v>
      </c>
      <c r="Z863" s="6">
        <f t="shared" si="304"/>
        <v>67</v>
      </c>
      <c r="AA863" s="6">
        <f t="shared" si="305"/>
        <v>30.452674897119341</v>
      </c>
      <c r="AB863" s="6">
        <f t="shared" si="306"/>
        <v>17.391304347826086</v>
      </c>
      <c r="AC863" s="6">
        <f t="shared" si="307"/>
        <v>12.535175236633409</v>
      </c>
      <c r="AD863" s="6">
        <f t="shared" si="308"/>
        <v>0</v>
      </c>
      <c r="AE863" s="6">
        <f t="shared" si="309"/>
        <v>0.23734023128423617</v>
      </c>
    </row>
    <row r="864" spans="1:31" x14ac:dyDescent="0.15">
      <c r="A864" s="38">
        <v>37634</v>
      </c>
      <c r="B864" s="8">
        <f t="shared" si="297"/>
        <v>2003</v>
      </c>
      <c r="C864" s="8">
        <f t="shared" si="298"/>
        <v>1</v>
      </c>
      <c r="D864" s="8">
        <f t="shared" si="299"/>
        <v>13</v>
      </c>
      <c r="E864" s="8" t="s">
        <v>32</v>
      </c>
      <c r="F864" s="8">
        <v>3</v>
      </c>
      <c r="G864">
        <v>11</v>
      </c>
      <c r="H864" s="2" t="s">
        <v>0</v>
      </c>
      <c r="I864" s="3">
        <v>4.8899999999999997</v>
      </c>
      <c r="J864" s="3">
        <v>28.4</v>
      </c>
      <c r="K864" s="3">
        <v>18</v>
      </c>
      <c r="M864" s="3">
        <v>0.45</v>
      </c>
      <c r="N864" s="3">
        <v>0.31</v>
      </c>
      <c r="O864" s="3">
        <v>8.65</v>
      </c>
      <c r="P864" s="3">
        <v>0.84</v>
      </c>
      <c r="Q864" s="3">
        <v>0.16</v>
      </c>
      <c r="R864" s="3">
        <v>0.22</v>
      </c>
      <c r="S864" s="3">
        <v>0.25</v>
      </c>
      <c r="T864" s="3">
        <v>0</v>
      </c>
      <c r="U864" s="6">
        <f t="shared" si="300"/>
        <v>0.68888888888888888</v>
      </c>
      <c r="W864" s="6">
        <f t="shared" si="301"/>
        <v>12.693935119887165</v>
      </c>
      <c r="X864" s="6">
        <f t="shared" si="302"/>
        <v>5</v>
      </c>
      <c r="Y864" s="6">
        <f t="shared" si="303"/>
        <v>180.20833333333334</v>
      </c>
      <c r="Z864" s="6">
        <f t="shared" si="304"/>
        <v>41.999999999999993</v>
      </c>
      <c r="AA864" s="6">
        <f t="shared" si="305"/>
        <v>13.168724279835391</v>
      </c>
      <c r="AB864" s="6">
        <f t="shared" si="306"/>
        <v>9.5652173913043477</v>
      </c>
      <c r="AC864" s="6">
        <f t="shared" si="307"/>
        <v>6.3954975697109226</v>
      </c>
      <c r="AD864" s="6">
        <f t="shared" si="308"/>
        <v>0</v>
      </c>
      <c r="AE864" s="6">
        <f t="shared" si="309"/>
        <v>0.3938888888888889</v>
      </c>
    </row>
    <row r="865" spans="1:31" x14ac:dyDescent="0.15">
      <c r="A865" s="38">
        <v>37634</v>
      </c>
      <c r="B865" s="8">
        <f t="shared" si="297"/>
        <v>2003</v>
      </c>
      <c r="C865" s="8">
        <f t="shared" si="298"/>
        <v>1</v>
      </c>
      <c r="D865" s="8">
        <f t="shared" si="299"/>
        <v>13</v>
      </c>
      <c r="E865" s="8" t="s">
        <v>31</v>
      </c>
      <c r="F865" s="8">
        <v>3</v>
      </c>
      <c r="G865">
        <v>12</v>
      </c>
      <c r="H865" s="2" t="s">
        <v>2</v>
      </c>
      <c r="I865" s="3">
        <v>5.08</v>
      </c>
      <c r="J865" s="3">
        <v>24.6</v>
      </c>
      <c r="K865" s="3">
        <v>14.2</v>
      </c>
      <c r="M865" s="3">
        <v>0.34</v>
      </c>
      <c r="N865" s="3">
        <v>0.27</v>
      </c>
      <c r="O865" s="3">
        <v>7.38</v>
      </c>
      <c r="P865" s="3">
        <v>1.23</v>
      </c>
      <c r="Q865" s="3">
        <v>0.24</v>
      </c>
      <c r="R865" s="3">
        <v>0.32</v>
      </c>
      <c r="S865" s="3">
        <v>0.38</v>
      </c>
      <c r="T865" s="3">
        <v>0</v>
      </c>
      <c r="U865" s="6">
        <f t="shared" si="300"/>
        <v>0.79411764705882348</v>
      </c>
      <c r="W865" s="6">
        <f t="shared" si="301"/>
        <v>9.590973201692524</v>
      </c>
      <c r="X865" s="6">
        <f t="shared" si="302"/>
        <v>4.3548387096774199</v>
      </c>
      <c r="Y865" s="6">
        <f t="shared" si="303"/>
        <v>153.75</v>
      </c>
      <c r="Z865" s="6">
        <f t="shared" si="304"/>
        <v>61.5</v>
      </c>
      <c r="AA865" s="6">
        <f t="shared" si="305"/>
        <v>19.753086419753085</v>
      </c>
      <c r="AB865" s="6">
        <f t="shared" si="306"/>
        <v>13.913043478260871</v>
      </c>
      <c r="AC865" s="6">
        <f t="shared" si="307"/>
        <v>9.7211563059606014</v>
      </c>
      <c r="AD865" s="6">
        <f t="shared" si="308"/>
        <v>0</v>
      </c>
      <c r="AE865" s="6">
        <f t="shared" si="309"/>
        <v>0.45405597722960161</v>
      </c>
    </row>
    <row r="866" spans="1:31" x14ac:dyDescent="0.15">
      <c r="A866" s="38">
        <v>37634</v>
      </c>
      <c r="B866" s="8">
        <f t="shared" si="297"/>
        <v>2003</v>
      </c>
      <c r="C866" s="8">
        <f t="shared" si="298"/>
        <v>1</v>
      </c>
      <c r="D866" s="8">
        <f t="shared" si="299"/>
        <v>13</v>
      </c>
      <c r="E866" s="8" t="s">
        <v>31</v>
      </c>
      <c r="F866" s="8">
        <v>2</v>
      </c>
      <c r="G866">
        <v>5</v>
      </c>
      <c r="H866" s="2" t="s">
        <v>2</v>
      </c>
      <c r="I866" s="3">
        <v>6.1</v>
      </c>
      <c r="J866" s="3">
        <v>30.6</v>
      </c>
      <c r="K866" s="3">
        <v>11.9</v>
      </c>
      <c r="M866" s="3">
        <v>0.52</v>
      </c>
      <c r="N866" s="3">
        <v>0.49</v>
      </c>
      <c r="O866" s="3">
        <v>6.5</v>
      </c>
      <c r="P866" s="3">
        <v>3.11</v>
      </c>
      <c r="Q866" s="3">
        <v>0.32</v>
      </c>
      <c r="R866" s="3">
        <v>1.03</v>
      </c>
      <c r="S866" s="3">
        <v>0.19</v>
      </c>
      <c r="T866" s="3">
        <v>0.17</v>
      </c>
      <c r="U866" s="6">
        <f t="shared" si="300"/>
        <v>0.94230769230769229</v>
      </c>
      <c r="W866" s="6">
        <f t="shared" si="301"/>
        <v>14.668547249647389</v>
      </c>
      <c r="X866" s="6">
        <f t="shared" si="302"/>
        <v>7.9032258064516121</v>
      </c>
      <c r="Y866" s="6">
        <f t="shared" si="303"/>
        <v>135.41666666666666</v>
      </c>
      <c r="Z866" s="6">
        <f t="shared" si="304"/>
        <v>155.5</v>
      </c>
      <c r="AA866" s="6">
        <f t="shared" si="305"/>
        <v>26.337448559670783</v>
      </c>
      <c r="AB866" s="6">
        <f t="shared" si="306"/>
        <v>44.782608695652179</v>
      </c>
      <c r="AC866" s="6">
        <f t="shared" si="307"/>
        <v>4.8605781529803007</v>
      </c>
      <c r="AD866" s="6">
        <f t="shared" si="308"/>
        <v>9.4444444444444446</v>
      </c>
      <c r="AE866" s="6">
        <f t="shared" si="309"/>
        <v>0.53878722084367248</v>
      </c>
    </row>
    <row r="867" spans="1:31" x14ac:dyDescent="0.15">
      <c r="A867" s="38">
        <v>37634</v>
      </c>
      <c r="B867" s="8">
        <f t="shared" si="297"/>
        <v>2003</v>
      </c>
      <c r="C867" s="8">
        <f t="shared" si="298"/>
        <v>1</v>
      </c>
      <c r="D867" s="8">
        <f t="shared" si="299"/>
        <v>13</v>
      </c>
      <c r="E867" s="8" t="s">
        <v>31</v>
      </c>
      <c r="F867" s="8">
        <v>3</v>
      </c>
      <c r="G867">
        <v>12</v>
      </c>
      <c r="H867" s="2" t="s">
        <v>0</v>
      </c>
      <c r="I867" s="3">
        <v>5.34</v>
      </c>
      <c r="J867" s="3">
        <v>21.7</v>
      </c>
      <c r="K867" s="3">
        <v>13</v>
      </c>
      <c r="M867" s="3">
        <v>0.31</v>
      </c>
      <c r="N867" s="3">
        <v>0.31</v>
      </c>
      <c r="O867" s="3">
        <v>6.46</v>
      </c>
      <c r="P867" s="3">
        <v>1.23</v>
      </c>
      <c r="Q867" s="3">
        <v>0.24</v>
      </c>
      <c r="R867" s="3">
        <v>0.32</v>
      </c>
      <c r="S867" s="3">
        <v>0.2</v>
      </c>
      <c r="T867" s="3">
        <v>0</v>
      </c>
      <c r="U867" s="6">
        <f t="shared" si="300"/>
        <v>1</v>
      </c>
      <c r="W867" s="6">
        <f t="shared" si="301"/>
        <v>8.7447108603667125</v>
      </c>
      <c r="X867" s="6">
        <f t="shared" si="302"/>
        <v>5</v>
      </c>
      <c r="Y867" s="6">
        <f t="shared" si="303"/>
        <v>134.58333333333334</v>
      </c>
      <c r="Z867" s="6">
        <f t="shared" si="304"/>
        <v>61.5</v>
      </c>
      <c r="AA867" s="6">
        <f t="shared" si="305"/>
        <v>19.753086419753085</v>
      </c>
      <c r="AB867" s="6">
        <f t="shared" si="306"/>
        <v>13.913043478260871</v>
      </c>
      <c r="AC867" s="6">
        <f t="shared" si="307"/>
        <v>5.1163980557687392</v>
      </c>
      <c r="AD867" s="6">
        <f t="shared" si="308"/>
        <v>0</v>
      </c>
      <c r="AE867" s="6">
        <f t="shared" si="309"/>
        <v>0.57177419354838721</v>
      </c>
    </row>
    <row r="868" spans="1:31" x14ac:dyDescent="0.15">
      <c r="A868" s="38">
        <v>37634</v>
      </c>
      <c r="B868" s="8">
        <f t="shared" si="297"/>
        <v>2003</v>
      </c>
      <c r="C868" s="8">
        <f t="shared" si="298"/>
        <v>1</v>
      </c>
      <c r="D868" s="8">
        <f t="shared" si="299"/>
        <v>13</v>
      </c>
      <c r="E868" s="8" t="s">
        <v>32</v>
      </c>
      <c r="F868" s="8">
        <v>1</v>
      </c>
      <c r="G868">
        <v>4</v>
      </c>
      <c r="H868" s="2" t="s">
        <v>1</v>
      </c>
      <c r="I868" s="3">
        <v>5.45</v>
      </c>
      <c r="J868" s="3">
        <v>27.1</v>
      </c>
      <c r="K868" s="3">
        <v>10.6</v>
      </c>
      <c r="M868" s="3">
        <v>0.31</v>
      </c>
      <c r="N868" s="3">
        <v>0.57999999999999996</v>
      </c>
      <c r="O868" s="3">
        <v>8.33</v>
      </c>
      <c r="P868" s="3">
        <v>2.2999999999999998</v>
      </c>
      <c r="Q868" s="3">
        <v>0.49</v>
      </c>
      <c r="R868" s="3">
        <v>0.39</v>
      </c>
      <c r="S868" s="3">
        <v>0.21</v>
      </c>
      <c r="T868" s="3">
        <v>0</v>
      </c>
      <c r="U868" s="6">
        <f t="shared" si="300"/>
        <v>1.8709677419354838</v>
      </c>
      <c r="W868" s="6">
        <f t="shared" si="301"/>
        <v>8.7447108603667125</v>
      </c>
      <c r="X868" s="6">
        <f t="shared" si="302"/>
        <v>9.3548387096774182</v>
      </c>
      <c r="Y868" s="6">
        <f t="shared" si="303"/>
        <v>173.54166666666669</v>
      </c>
      <c r="Z868" s="6">
        <f t="shared" si="304"/>
        <v>114.99999999999999</v>
      </c>
      <c r="AA868" s="6">
        <f t="shared" si="305"/>
        <v>40.329218106995881</v>
      </c>
      <c r="AB868" s="6">
        <f t="shared" si="306"/>
        <v>16.956521739130437</v>
      </c>
      <c r="AC868" s="6">
        <f t="shared" si="307"/>
        <v>5.372217958557175</v>
      </c>
      <c r="AD868" s="6">
        <f t="shared" si="308"/>
        <v>0</v>
      </c>
      <c r="AE868" s="6">
        <f t="shared" si="309"/>
        <v>1.069771071800208</v>
      </c>
    </row>
    <row r="869" spans="1:31" x14ac:dyDescent="0.15">
      <c r="A869" s="38">
        <v>37634</v>
      </c>
      <c r="B869" s="8">
        <f t="shared" si="297"/>
        <v>2003</v>
      </c>
      <c r="C869" s="8">
        <f t="shared" si="298"/>
        <v>1</v>
      </c>
      <c r="D869" s="8">
        <f t="shared" si="299"/>
        <v>13</v>
      </c>
      <c r="E869" s="8" t="s">
        <v>32</v>
      </c>
      <c r="F869" s="8">
        <v>4</v>
      </c>
      <c r="G869">
        <v>16</v>
      </c>
      <c r="H869" s="2" t="s">
        <v>0</v>
      </c>
      <c r="I869" s="3">
        <v>5.72</v>
      </c>
      <c r="J869" s="3">
        <v>32.4</v>
      </c>
      <c r="K869" s="3">
        <v>7.8</v>
      </c>
      <c r="M869" s="3">
        <v>0.66</v>
      </c>
      <c r="N869" s="3">
        <v>2.04</v>
      </c>
      <c r="O869" s="3">
        <v>8.73</v>
      </c>
      <c r="P869" s="3">
        <v>2.44</v>
      </c>
      <c r="Q869" s="3">
        <v>0.64</v>
      </c>
      <c r="R869" s="3">
        <v>0.47</v>
      </c>
      <c r="S869" s="3">
        <v>0.47</v>
      </c>
      <c r="T869" s="3">
        <v>0</v>
      </c>
      <c r="U869" s="6">
        <f t="shared" si="300"/>
        <v>3.0909090909090908</v>
      </c>
      <c r="W869" s="6">
        <f t="shared" si="301"/>
        <v>18.617771509167842</v>
      </c>
      <c r="X869" s="6">
        <f t="shared" si="302"/>
        <v>32.903225806451616</v>
      </c>
      <c r="Y869" s="6">
        <f t="shared" si="303"/>
        <v>181.875</v>
      </c>
      <c r="Z869" s="6">
        <f t="shared" si="304"/>
        <v>122</v>
      </c>
      <c r="AA869" s="6">
        <f t="shared" si="305"/>
        <v>52.674897119341566</v>
      </c>
      <c r="AB869" s="6">
        <f t="shared" si="306"/>
        <v>20.434782608695652</v>
      </c>
      <c r="AC869" s="6">
        <f t="shared" si="307"/>
        <v>12.023535431056535</v>
      </c>
      <c r="AD869" s="6">
        <f t="shared" si="308"/>
        <v>0</v>
      </c>
      <c r="AE869" s="6">
        <f t="shared" si="309"/>
        <v>1.767302052785924</v>
      </c>
    </row>
    <row r="870" spans="1:31" x14ac:dyDescent="0.15">
      <c r="A870" s="38">
        <v>37634</v>
      </c>
      <c r="B870" s="8">
        <f t="shared" si="297"/>
        <v>2003</v>
      </c>
      <c r="C870" s="8">
        <f t="shared" si="298"/>
        <v>1</v>
      </c>
      <c r="D870" s="8">
        <f t="shared" si="299"/>
        <v>13</v>
      </c>
      <c r="E870" s="8" t="s">
        <v>30</v>
      </c>
      <c r="F870" s="8">
        <v>1</v>
      </c>
      <c r="G870">
        <v>2</v>
      </c>
      <c r="H870" s="2" t="s">
        <v>0</v>
      </c>
      <c r="I870" s="3">
        <v>5.53</v>
      </c>
      <c r="J870" s="3">
        <v>58.2</v>
      </c>
      <c r="K870" s="3">
        <v>14.8</v>
      </c>
      <c r="M870" s="3">
        <v>0.51</v>
      </c>
      <c r="N870" s="3">
        <v>2.83</v>
      </c>
      <c r="O870" s="3">
        <v>19.190000000000001</v>
      </c>
      <c r="P870" s="3">
        <v>4.3499999999999996</v>
      </c>
      <c r="Q870" s="3">
        <v>1.35</v>
      </c>
      <c r="R870" s="3">
        <v>0.81</v>
      </c>
      <c r="S870" s="3">
        <v>0.88</v>
      </c>
      <c r="T870" s="3">
        <v>0.05</v>
      </c>
      <c r="U870" s="6">
        <f t="shared" si="300"/>
        <v>5.5490196078431371</v>
      </c>
      <c r="W870" s="6">
        <f t="shared" si="301"/>
        <v>14.386459802538786</v>
      </c>
      <c r="X870" s="6">
        <f t="shared" si="302"/>
        <v>45.645161290322584</v>
      </c>
      <c r="Y870" s="6">
        <f t="shared" si="303"/>
        <v>399.79166666666669</v>
      </c>
      <c r="Z870" s="6">
        <f t="shared" si="304"/>
        <v>217.49999999999997</v>
      </c>
      <c r="AA870" s="6">
        <f t="shared" si="305"/>
        <v>111.11111111111111</v>
      </c>
      <c r="AB870" s="6">
        <f t="shared" si="306"/>
        <v>35.217391304347828</v>
      </c>
      <c r="AC870" s="6">
        <f t="shared" si="307"/>
        <v>22.512151445382447</v>
      </c>
      <c r="AD870" s="6">
        <f t="shared" si="308"/>
        <v>2.7777777777777777</v>
      </c>
      <c r="AE870" s="6">
        <f t="shared" si="309"/>
        <v>3.1727862112586975</v>
      </c>
    </row>
    <row r="871" spans="1:31" x14ac:dyDescent="0.15">
      <c r="A871" s="38">
        <v>37634</v>
      </c>
      <c r="B871" s="8">
        <f t="shared" si="297"/>
        <v>2003</v>
      </c>
      <c r="C871" s="8">
        <f t="shared" si="298"/>
        <v>1</v>
      </c>
      <c r="D871" s="8">
        <f t="shared" si="299"/>
        <v>13</v>
      </c>
      <c r="E871" s="8" t="s">
        <v>31</v>
      </c>
      <c r="F871" s="8">
        <v>2</v>
      </c>
      <c r="G871">
        <v>5</v>
      </c>
      <c r="H871" s="2" t="s">
        <v>1</v>
      </c>
      <c r="I871" s="3">
        <v>4.96</v>
      </c>
      <c r="J871" s="3">
        <v>27.7</v>
      </c>
      <c r="K871" s="3">
        <v>10.9</v>
      </c>
      <c r="M871" s="3">
        <v>0.33</v>
      </c>
      <c r="N871" s="3">
        <v>2.35</v>
      </c>
      <c r="O871" s="3">
        <v>6.85</v>
      </c>
      <c r="P871" s="3">
        <v>1.06</v>
      </c>
      <c r="Q871" s="3">
        <v>0.15</v>
      </c>
      <c r="R871" s="3">
        <v>0.71</v>
      </c>
      <c r="S871" s="3">
        <v>0.3</v>
      </c>
      <c r="T871" s="3">
        <v>0.04</v>
      </c>
      <c r="U871" s="6">
        <f t="shared" si="300"/>
        <v>7.1212121212121211</v>
      </c>
      <c r="W871" s="6">
        <f t="shared" si="301"/>
        <v>9.3088857545839208</v>
      </c>
      <c r="X871" s="6">
        <f t="shared" si="302"/>
        <v>37.903225806451616</v>
      </c>
      <c r="Y871" s="6">
        <f t="shared" si="303"/>
        <v>142.70833333333331</v>
      </c>
      <c r="Z871" s="6">
        <f t="shared" si="304"/>
        <v>53.000000000000007</v>
      </c>
      <c r="AA871" s="6">
        <f t="shared" si="305"/>
        <v>12.345679012345679</v>
      </c>
      <c r="AB871" s="6">
        <f t="shared" si="306"/>
        <v>30.869565217391305</v>
      </c>
      <c r="AC871" s="6">
        <f t="shared" si="307"/>
        <v>7.674597083653107</v>
      </c>
      <c r="AD871" s="6">
        <f t="shared" si="308"/>
        <v>2.2222222222222223</v>
      </c>
      <c r="AE871" s="6">
        <f t="shared" si="309"/>
        <v>4.0717253176930601</v>
      </c>
    </row>
    <row r="872" spans="1:31" x14ac:dyDescent="0.15">
      <c r="A872" s="38">
        <v>37634</v>
      </c>
      <c r="B872" s="8">
        <f t="shared" si="297"/>
        <v>2003</v>
      </c>
      <c r="C872" s="8">
        <f t="shared" si="298"/>
        <v>1</v>
      </c>
      <c r="D872" s="8">
        <f t="shared" si="299"/>
        <v>13</v>
      </c>
      <c r="E872" s="8" t="s">
        <v>29</v>
      </c>
      <c r="F872" s="8">
        <v>3</v>
      </c>
      <c r="G872">
        <v>10</v>
      </c>
      <c r="H872" s="2" t="s">
        <v>0</v>
      </c>
      <c r="I872" s="3">
        <v>5.07</v>
      </c>
      <c r="J872" s="3">
        <v>132</v>
      </c>
      <c r="K872" s="3">
        <v>22.1</v>
      </c>
      <c r="M872" s="3">
        <v>1.18</v>
      </c>
      <c r="N872" s="3">
        <v>37.19</v>
      </c>
      <c r="O872" s="3">
        <v>20.02</v>
      </c>
      <c r="P872" s="3">
        <v>12.85</v>
      </c>
      <c r="Q872" s="3">
        <v>2.27</v>
      </c>
      <c r="R872" s="3">
        <v>1.06</v>
      </c>
      <c r="S872" s="3">
        <v>2.48</v>
      </c>
      <c r="T872" s="3">
        <v>0.03</v>
      </c>
      <c r="U872" s="6">
        <f t="shared" si="300"/>
        <v>31.516949152542374</v>
      </c>
      <c r="W872" s="6">
        <f t="shared" si="301"/>
        <v>33.286318758815227</v>
      </c>
      <c r="X872" s="6">
        <f t="shared" si="302"/>
        <v>599.83870967741939</v>
      </c>
      <c r="Y872" s="6">
        <f t="shared" si="303"/>
        <v>417.08333333333331</v>
      </c>
      <c r="Z872" s="6">
        <f t="shared" si="304"/>
        <v>642.5</v>
      </c>
      <c r="AA872" s="6">
        <f t="shared" si="305"/>
        <v>186.83127572016463</v>
      </c>
      <c r="AB872" s="6">
        <f t="shared" si="306"/>
        <v>46.086956521739133</v>
      </c>
      <c r="AC872" s="6">
        <f t="shared" si="307"/>
        <v>63.44333589153235</v>
      </c>
      <c r="AD872" s="6">
        <f t="shared" si="308"/>
        <v>1.6666666666666665</v>
      </c>
      <c r="AE872" s="6">
        <f t="shared" si="309"/>
        <v>18.020578184800442</v>
      </c>
    </row>
    <row r="873" spans="1:31" x14ac:dyDescent="0.15">
      <c r="A873" s="38">
        <v>37634</v>
      </c>
      <c r="B873" s="8">
        <f t="shared" si="297"/>
        <v>2003</v>
      </c>
      <c r="C873" s="8">
        <f t="shared" si="298"/>
        <v>1</v>
      </c>
      <c r="D873" s="8">
        <f t="shared" si="299"/>
        <v>13</v>
      </c>
      <c r="E873" s="8" t="s">
        <v>29</v>
      </c>
      <c r="F873" s="8">
        <v>3</v>
      </c>
      <c r="G873">
        <v>10</v>
      </c>
      <c r="H873" s="2" t="s">
        <v>1</v>
      </c>
      <c r="I873" s="3">
        <v>4.46</v>
      </c>
      <c r="J873" s="3">
        <v>129.30000000000001</v>
      </c>
      <c r="K873" s="3">
        <v>76.3</v>
      </c>
      <c r="M873" s="3">
        <v>0.36</v>
      </c>
      <c r="N873" s="3">
        <v>17.8</v>
      </c>
      <c r="O873" s="3">
        <v>38.6</v>
      </c>
      <c r="P873" s="3">
        <v>3.33</v>
      </c>
      <c r="Q873" s="3">
        <v>0.41</v>
      </c>
      <c r="R873" s="3">
        <v>0.32</v>
      </c>
      <c r="S873" s="3">
        <v>1.7</v>
      </c>
      <c r="T873" s="3">
        <v>0</v>
      </c>
      <c r="U873" s="6">
        <f t="shared" si="300"/>
        <v>49.44444444444445</v>
      </c>
      <c r="W873" s="6">
        <f t="shared" si="301"/>
        <v>10.15514809590973</v>
      </c>
      <c r="X873" s="6">
        <f t="shared" si="302"/>
        <v>287.09677419354841</v>
      </c>
      <c r="Y873" s="6">
        <f t="shared" si="303"/>
        <v>804.16666666666674</v>
      </c>
      <c r="Z873" s="6">
        <f t="shared" si="304"/>
        <v>166.5</v>
      </c>
      <c r="AA873" s="6">
        <f t="shared" si="305"/>
        <v>33.744855967078188</v>
      </c>
      <c r="AB873" s="6">
        <f t="shared" si="306"/>
        <v>13.913043478260871</v>
      </c>
      <c r="AC873" s="6">
        <f t="shared" si="307"/>
        <v>43.489383474034277</v>
      </c>
      <c r="AD873" s="6">
        <f t="shared" si="308"/>
        <v>0</v>
      </c>
      <c r="AE873" s="6">
        <f t="shared" si="309"/>
        <v>28.271057347670258</v>
      </c>
    </row>
    <row r="874" spans="1:31" x14ac:dyDescent="0.15">
      <c r="A874" s="38">
        <v>37634</v>
      </c>
      <c r="B874" s="8">
        <f t="shared" si="297"/>
        <v>2003</v>
      </c>
      <c r="C874" s="8">
        <f t="shared" si="298"/>
        <v>1</v>
      </c>
      <c r="D874" s="8">
        <f t="shared" si="299"/>
        <v>13</v>
      </c>
      <c r="E874" s="8" t="s">
        <v>29</v>
      </c>
      <c r="F874" s="8">
        <v>3</v>
      </c>
      <c r="G874">
        <v>10</v>
      </c>
      <c r="H874" s="2" t="s">
        <v>2</v>
      </c>
      <c r="I874" s="3">
        <v>4.2</v>
      </c>
      <c r="J874" s="3">
        <v>346</v>
      </c>
      <c r="K874" s="3">
        <v>237</v>
      </c>
      <c r="M874" s="3">
        <v>0.92</v>
      </c>
      <c r="N874" s="3">
        <v>75.260000000000005</v>
      </c>
      <c r="O874" s="3">
        <v>110.5</v>
      </c>
      <c r="P874" s="3">
        <v>10.72</v>
      </c>
      <c r="Q874" s="3">
        <v>0.47</v>
      </c>
      <c r="R874" s="3">
        <v>0.4</v>
      </c>
      <c r="S874" s="3">
        <v>0.46</v>
      </c>
      <c r="T874" s="3">
        <v>0.01</v>
      </c>
      <c r="U874" s="6">
        <f t="shared" si="300"/>
        <v>81.804347826086953</v>
      </c>
      <c r="W874" s="6">
        <f t="shared" si="301"/>
        <v>25.952045133991536</v>
      </c>
      <c r="X874" s="6">
        <f t="shared" si="302"/>
        <v>1213.8709677419354</v>
      </c>
      <c r="Y874" s="6">
        <f t="shared" si="303"/>
        <v>2302.0833333333335</v>
      </c>
      <c r="Z874" s="6">
        <f t="shared" si="304"/>
        <v>536</v>
      </c>
      <c r="AA874" s="6">
        <f t="shared" si="305"/>
        <v>38.68312757201646</v>
      </c>
      <c r="AB874" s="6">
        <f t="shared" si="306"/>
        <v>17.391304347826086</v>
      </c>
      <c r="AC874" s="6">
        <f t="shared" si="307"/>
        <v>11.767715528268099</v>
      </c>
      <c r="AD874" s="6">
        <f t="shared" si="308"/>
        <v>0.55555555555555558</v>
      </c>
      <c r="AE874" s="6">
        <f t="shared" si="309"/>
        <v>46.773615007012623</v>
      </c>
    </row>
    <row r="875" spans="1:31" x14ac:dyDescent="0.15">
      <c r="A875" s="38">
        <v>37634</v>
      </c>
      <c r="B875" s="8">
        <f t="shared" si="297"/>
        <v>2003</v>
      </c>
      <c r="C875" s="8">
        <f t="shared" si="298"/>
        <v>1</v>
      </c>
      <c r="D875" s="8">
        <f t="shared" si="299"/>
        <v>13</v>
      </c>
      <c r="E875" s="8" t="s">
        <v>31</v>
      </c>
      <c r="F875" s="8">
        <v>1</v>
      </c>
      <c r="G875">
        <v>3</v>
      </c>
      <c r="H875" s="2" t="s">
        <v>0</v>
      </c>
      <c r="I875" s="3">
        <v>6.07</v>
      </c>
      <c r="J875" s="3">
        <v>21.2</v>
      </c>
    </row>
    <row r="876" spans="1:31" x14ac:dyDescent="0.15">
      <c r="A876" s="38">
        <v>37697</v>
      </c>
      <c r="B876" s="8">
        <f t="shared" si="297"/>
        <v>2003</v>
      </c>
      <c r="C876" s="8">
        <f t="shared" si="298"/>
        <v>3</v>
      </c>
      <c r="D876" s="8">
        <f t="shared" si="299"/>
        <v>17</v>
      </c>
      <c r="E876" s="8" t="s">
        <v>32</v>
      </c>
      <c r="F876" s="8">
        <v>3</v>
      </c>
      <c r="G876">
        <v>11</v>
      </c>
      <c r="H876" s="2" t="s">
        <v>1</v>
      </c>
      <c r="I876" s="3">
        <v>5.08</v>
      </c>
      <c r="J876" s="3">
        <v>31.8</v>
      </c>
      <c r="K876" s="3">
        <v>10.1</v>
      </c>
      <c r="M876" s="3">
        <v>0.39</v>
      </c>
      <c r="N876" s="3">
        <v>0.18</v>
      </c>
      <c r="O876" s="3">
        <v>10.89</v>
      </c>
      <c r="P876" s="3">
        <v>1.34</v>
      </c>
      <c r="Q876" s="3">
        <v>0.78</v>
      </c>
      <c r="R876" s="3">
        <v>0.43</v>
      </c>
      <c r="S876" s="3">
        <v>0.24</v>
      </c>
      <c r="T876" s="3">
        <v>0</v>
      </c>
      <c r="U876" s="6">
        <f t="shared" ref="U876:U881" si="310">(N876/M876)</f>
        <v>0.46153846153846151</v>
      </c>
      <c r="W876" s="6">
        <f t="shared" ref="W876:W881" si="311">(M876/35.45)*1000</f>
        <v>11.001410437235542</v>
      </c>
      <c r="X876" s="6">
        <f t="shared" ref="X876:X881" si="312">(N876/62)*1000</f>
        <v>2.9032258064516125</v>
      </c>
      <c r="Y876" s="6">
        <f t="shared" ref="Y876:Y881" si="313">(O876/96)*1000*2</f>
        <v>226.87500000000003</v>
      </c>
      <c r="Z876" s="6">
        <f t="shared" ref="Z876:Z881" si="314">(P876/40)*1000*2</f>
        <v>67</v>
      </c>
      <c r="AA876" s="6">
        <f t="shared" ref="AA876:AA881" si="315">(Q876/24.3)*1000*2</f>
        <v>64.197530864197532</v>
      </c>
      <c r="AB876" s="6">
        <f t="shared" ref="AB876:AB881" si="316">(R876/23)*1000</f>
        <v>18.695652173913043</v>
      </c>
      <c r="AC876" s="6">
        <f t="shared" ref="AC876:AC881" si="317">(S876/39.09)*1000</f>
        <v>6.139677666922486</v>
      </c>
      <c r="AD876" s="6">
        <f t="shared" ref="AD876:AD881" si="318">(T876/18)*1000</f>
        <v>0</v>
      </c>
      <c r="AE876" s="6">
        <f t="shared" ref="AE876:AE881" si="319">(X876/W876)</f>
        <v>0.2638957816377171</v>
      </c>
    </row>
    <row r="877" spans="1:31" x14ac:dyDescent="0.15">
      <c r="A877" s="38">
        <v>37697</v>
      </c>
      <c r="B877" s="8">
        <f t="shared" si="297"/>
        <v>2003</v>
      </c>
      <c r="C877" s="8">
        <f t="shared" si="298"/>
        <v>3</v>
      </c>
      <c r="D877" s="8">
        <f t="shared" si="299"/>
        <v>17</v>
      </c>
      <c r="E877" s="8" t="s">
        <v>31</v>
      </c>
      <c r="F877" s="8">
        <v>3</v>
      </c>
      <c r="G877">
        <v>12</v>
      </c>
      <c r="H877" s="2" t="s">
        <v>0</v>
      </c>
      <c r="I877" s="3">
        <v>5.48</v>
      </c>
      <c r="J877" s="3">
        <v>21.8</v>
      </c>
      <c r="K877" s="3">
        <v>10.4</v>
      </c>
      <c r="M877" s="3">
        <v>0.34</v>
      </c>
      <c r="N877" s="3">
        <v>0.27</v>
      </c>
      <c r="O877" s="3">
        <v>6.5</v>
      </c>
      <c r="P877" s="3">
        <v>1.48</v>
      </c>
      <c r="Q877" s="3">
        <v>0.28999999999999998</v>
      </c>
      <c r="R877" s="3">
        <v>0.37</v>
      </c>
      <c r="S877" s="3">
        <v>0.28000000000000003</v>
      </c>
      <c r="T877" s="3">
        <v>0</v>
      </c>
      <c r="U877" s="6">
        <f t="shared" si="310"/>
        <v>0.79411764705882348</v>
      </c>
      <c r="W877" s="6">
        <f t="shared" si="311"/>
        <v>9.590973201692524</v>
      </c>
      <c r="X877" s="6">
        <f t="shared" si="312"/>
        <v>4.3548387096774199</v>
      </c>
      <c r="Y877" s="6">
        <f t="shared" si="313"/>
        <v>135.41666666666666</v>
      </c>
      <c r="Z877" s="6">
        <f t="shared" si="314"/>
        <v>74</v>
      </c>
      <c r="AA877" s="6">
        <f t="shared" si="315"/>
        <v>23.868312757201643</v>
      </c>
      <c r="AB877" s="6">
        <f t="shared" si="316"/>
        <v>16.086956521739129</v>
      </c>
      <c r="AC877" s="6">
        <f t="shared" si="317"/>
        <v>7.1629572780762345</v>
      </c>
      <c r="AD877" s="6">
        <f t="shared" si="318"/>
        <v>0</v>
      </c>
      <c r="AE877" s="6">
        <f t="shared" si="319"/>
        <v>0.45405597722960161</v>
      </c>
    </row>
    <row r="878" spans="1:31" x14ac:dyDescent="0.15">
      <c r="A878" s="38">
        <v>37697</v>
      </c>
      <c r="B878" s="8">
        <f t="shared" si="297"/>
        <v>2003</v>
      </c>
      <c r="C878" s="8">
        <f t="shared" si="298"/>
        <v>3</v>
      </c>
      <c r="D878" s="8">
        <f t="shared" si="299"/>
        <v>17</v>
      </c>
      <c r="E878" s="8" t="s">
        <v>31</v>
      </c>
      <c r="F878" s="8">
        <v>2</v>
      </c>
      <c r="G878">
        <v>5</v>
      </c>
      <c r="H878" s="2" t="s">
        <v>2</v>
      </c>
      <c r="I878" s="3">
        <v>5.94</v>
      </c>
      <c r="J878" s="3">
        <v>22.7</v>
      </c>
      <c r="K878" s="3">
        <v>6</v>
      </c>
      <c r="M878" s="3">
        <v>0.37</v>
      </c>
      <c r="N878" s="3">
        <v>0.35</v>
      </c>
      <c r="O878" s="3">
        <v>6.42</v>
      </c>
      <c r="P878" s="3">
        <v>1.94</v>
      </c>
      <c r="Q878" s="3">
        <v>0.34</v>
      </c>
      <c r="R878" s="3">
        <v>0.87</v>
      </c>
      <c r="S878" s="3">
        <v>0.14000000000000001</v>
      </c>
      <c r="T878" s="3">
        <v>0</v>
      </c>
      <c r="U878" s="6">
        <f t="shared" si="310"/>
        <v>0.94594594594594594</v>
      </c>
      <c r="W878" s="6">
        <f t="shared" si="311"/>
        <v>10.437235543018335</v>
      </c>
      <c r="X878" s="6">
        <f t="shared" si="312"/>
        <v>5.6451612903225801</v>
      </c>
      <c r="Y878" s="6">
        <f t="shared" si="313"/>
        <v>133.75</v>
      </c>
      <c r="Z878" s="6">
        <f t="shared" si="314"/>
        <v>97</v>
      </c>
      <c r="AA878" s="6">
        <f t="shared" si="315"/>
        <v>27.983539094650205</v>
      </c>
      <c r="AB878" s="6">
        <f t="shared" si="316"/>
        <v>37.826086956521742</v>
      </c>
      <c r="AC878" s="6">
        <f t="shared" si="317"/>
        <v>3.5814786390381173</v>
      </c>
      <c r="AD878" s="6">
        <f t="shared" si="318"/>
        <v>0</v>
      </c>
      <c r="AE878" s="6">
        <f t="shared" si="319"/>
        <v>0.54086748038360932</v>
      </c>
    </row>
    <row r="879" spans="1:31" x14ac:dyDescent="0.15">
      <c r="A879" s="38">
        <v>37697</v>
      </c>
      <c r="B879" s="8">
        <f t="shared" si="297"/>
        <v>2003</v>
      </c>
      <c r="C879" s="8">
        <f t="shared" si="298"/>
        <v>3</v>
      </c>
      <c r="D879" s="8">
        <f t="shared" si="299"/>
        <v>17</v>
      </c>
      <c r="E879" s="8" t="s">
        <v>31</v>
      </c>
      <c r="F879" s="8">
        <v>1</v>
      </c>
      <c r="G879">
        <v>3</v>
      </c>
      <c r="H879" s="2" t="s">
        <v>2</v>
      </c>
      <c r="I879" s="3">
        <v>5.19</v>
      </c>
      <c r="J879" s="3">
        <v>32.9</v>
      </c>
      <c r="K879" s="3">
        <v>33.799999999999997</v>
      </c>
      <c r="M879" s="3">
        <v>0.37</v>
      </c>
      <c r="N879" s="3">
        <v>0.44</v>
      </c>
      <c r="O879" s="3">
        <v>10.09</v>
      </c>
      <c r="P879" s="3">
        <v>2.0099999999999998</v>
      </c>
      <c r="Q879" s="3">
        <v>0.35</v>
      </c>
      <c r="R879" s="3">
        <v>0.8</v>
      </c>
      <c r="S879" s="3">
        <v>0.15</v>
      </c>
      <c r="T879" s="3">
        <v>0.04</v>
      </c>
      <c r="U879" s="6">
        <f t="shared" si="310"/>
        <v>1.1891891891891893</v>
      </c>
      <c r="W879" s="6">
        <f t="shared" si="311"/>
        <v>10.437235543018335</v>
      </c>
      <c r="X879" s="6">
        <f t="shared" si="312"/>
        <v>7.0967741935483879</v>
      </c>
      <c r="Y879" s="6">
        <f t="shared" si="313"/>
        <v>210.20833333333334</v>
      </c>
      <c r="Z879" s="6">
        <f t="shared" si="314"/>
        <v>100.49999999999999</v>
      </c>
      <c r="AA879" s="6">
        <f t="shared" si="315"/>
        <v>28.806584362139915</v>
      </c>
      <c r="AB879" s="6">
        <f t="shared" si="316"/>
        <v>34.782608695652172</v>
      </c>
      <c r="AC879" s="6">
        <f t="shared" si="317"/>
        <v>3.8372985418265535</v>
      </c>
      <c r="AD879" s="6">
        <f t="shared" si="318"/>
        <v>2.2222222222222223</v>
      </c>
      <c r="AE879" s="6">
        <f t="shared" si="319"/>
        <v>0.6799476896251091</v>
      </c>
    </row>
    <row r="880" spans="1:31" x14ac:dyDescent="0.15">
      <c r="A880" s="38">
        <v>37697</v>
      </c>
      <c r="B880" s="8">
        <f t="shared" si="297"/>
        <v>2003</v>
      </c>
      <c r="C880" s="8">
        <f t="shared" si="298"/>
        <v>3</v>
      </c>
      <c r="D880" s="8">
        <f t="shared" si="299"/>
        <v>17</v>
      </c>
      <c r="E880" s="8" t="s">
        <v>32</v>
      </c>
      <c r="F880" s="8">
        <v>1</v>
      </c>
      <c r="G880">
        <v>4</v>
      </c>
      <c r="H880" s="2" t="s">
        <v>2</v>
      </c>
      <c r="I880" s="3">
        <v>5.67</v>
      </c>
      <c r="J880" s="3">
        <v>30.6</v>
      </c>
      <c r="K880" s="3">
        <v>6.5</v>
      </c>
      <c r="M880" s="3">
        <v>0.33</v>
      </c>
      <c r="N880" s="3">
        <v>1.02</v>
      </c>
      <c r="O880" s="3">
        <v>9.93</v>
      </c>
      <c r="P880" s="3">
        <v>3.02</v>
      </c>
      <c r="Q880" s="3">
        <v>0.74</v>
      </c>
      <c r="R880" s="3">
        <v>0.33</v>
      </c>
      <c r="S880" s="3">
        <v>0.06</v>
      </c>
      <c r="T880" s="3">
        <v>0.01</v>
      </c>
      <c r="U880" s="6">
        <f t="shared" si="310"/>
        <v>3.0909090909090908</v>
      </c>
      <c r="W880" s="6">
        <f t="shared" si="311"/>
        <v>9.3088857545839208</v>
      </c>
      <c r="X880" s="6">
        <f t="shared" si="312"/>
        <v>16.451612903225808</v>
      </c>
      <c r="Y880" s="6">
        <f t="shared" si="313"/>
        <v>206.875</v>
      </c>
      <c r="Z880" s="6">
        <f t="shared" si="314"/>
        <v>151</v>
      </c>
      <c r="AA880" s="6">
        <f t="shared" si="315"/>
        <v>60.905349794238681</v>
      </c>
      <c r="AB880" s="6">
        <f t="shared" si="316"/>
        <v>14.347826086956523</v>
      </c>
      <c r="AC880" s="6">
        <f t="shared" si="317"/>
        <v>1.5349194167306215</v>
      </c>
      <c r="AD880" s="6">
        <f t="shared" si="318"/>
        <v>0.55555555555555558</v>
      </c>
      <c r="AE880" s="6">
        <f t="shared" si="319"/>
        <v>1.767302052785924</v>
      </c>
    </row>
    <row r="881" spans="1:31" x14ac:dyDescent="0.15">
      <c r="A881" s="38">
        <v>37697</v>
      </c>
      <c r="B881" s="8">
        <f t="shared" si="297"/>
        <v>2003</v>
      </c>
      <c r="C881" s="8">
        <f t="shared" si="298"/>
        <v>3</v>
      </c>
      <c r="D881" s="8">
        <f t="shared" si="299"/>
        <v>17</v>
      </c>
      <c r="E881" s="8" t="s">
        <v>32</v>
      </c>
      <c r="F881" s="8">
        <v>1</v>
      </c>
      <c r="G881">
        <v>4</v>
      </c>
      <c r="H881" s="2" t="s">
        <v>1</v>
      </c>
      <c r="I881" s="3">
        <v>5.78</v>
      </c>
      <c r="J881" s="3">
        <v>25.6</v>
      </c>
      <c r="K881" s="3">
        <v>4.9000000000000004</v>
      </c>
      <c r="M881" s="3">
        <v>0.3</v>
      </c>
      <c r="N881" s="3">
        <v>1.37</v>
      </c>
      <c r="O881" s="3">
        <v>7.26</v>
      </c>
      <c r="P881" s="3">
        <v>2.3199999999999998</v>
      </c>
      <c r="Q881" s="3">
        <v>0.59</v>
      </c>
      <c r="R881" s="3">
        <v>0.25</v>
      </c>
      <c r="S881" s="3">
        <v>0.22</v>
      </c>
      <c r="T881" s="3">
        <v>0</v>
      </c>
      <c r="U881" s="6">
        <f t="shared" si="310"/>
        <v>4.5666666666666673</v>
      </c>
      <c r="W881" s="6">
        <f t="shared" si="311"/>
        <v>8.4626234132581093</v>
      </c>
      <c r="X881" s="6">
        <f t="shared" si="312"/>
        <v>22.096774193548388</v>
      </c>
      <c r="Y881" s="6">
        <f t="shared" si="313"/>
        <v>151.25</v>
      </c>
      <c r="Z881" s="6">
        <f t="shared" si="314"/>
        <v>115.99999999999999</v>
      </c>
      <c r="AA881" s="6">
        <f t="shared" si="315"/>
        <v>48.559670781893004</v>
      </c>
      <c r="AB881" s="6">
        <f t="shared" si="316"/>
        <v>10.869565217391305</v>
      </c>
      <c r="AC881" s="6">
        <f t="shared" si="317"/>
        <v>5.6280378613456117</v>
      </c>
      <c r="AD881" s="6">
        <f t="shared" si="318"/>
        <v>0</v>
      </c>
      <c r="AE881" s="6">
        <f t="shared" si="319"/>
        <v>2.6111021505376346</v>
      </c>
    </row>
    <row r="882" spans="1:31" x14ac:dyDescent="0.15">
      <c r="A882" s="38">
        <v>37697</v>
      </c>
      <c r="B882" s="8">
        <f t="shared" si="297"/>
        <v>2003</v>
      </c>
      <c r="C882" s="8">
        <f t="shared" si="298"/>
        <v>3</v>
      </c>
      <c r="D882" s="8">
        <f t="shared" si="299"/>
        <v>17</v>
      </c>
      <c r="E882" s="8" t="s">
        <v>29</v>
      </c>
      <c r="F882" s="8">
        <v>1</v>
      </c>
      <c r="G882">
        <v>1</v>
      </c>
      <c r="H882" s="2" t="s">
        <v>0</v>
      </c>
      <c r="I882" s="3">
        <v>4.78</v>
      </c>
      <c r="J882" s="3">
        <v>145</v>
      </c>
    </row>
    <row r="883" spans="1:31" x14ac:dyDescent="0.15">
      <c r="A883" s="38">
        <v>37697</v>
      </c>
      <c r="B883" s="8">
        <f t="shared" si="297"/>
        <v>2003</v>
      </c>
      <c r="C883" s="8">
        <f t="shared" si="298"/>
        <v>3</v>
      </c>
      <c r="D883" s="8">
        <f t="shared" si="299"/>
        <v>17</v>
      </c>
      <c r="E883" s="8" t="s">
        <v>30</v>
      </c>
      <c r="F883" s="8">
        <v>1</v>
      </c>
      <c r="G883">
        <v>2</v>
      </c>
      <c r="H883" s="2" t="s">
        <v>2</v>
      </c>
      <c r="I883" s="3">
        <v>4.6500000000000004</v>
      </c>
      <c r="J883" s="3">
        <v>164</v>
      </c>
    </row>
    <row r="884" spans="1:31" x14ac:dyDescent="0.15">
      <c r="A884" s="38">
        <v>37697</v>
      </c>
      <c r="B884" s="8">
        <f t="shared" si="297"/>
        <v>2003</v>
      </c>
      <c r="C884" s="8">
        <f t="shared" si="298"/>
        <v>3</v>
      </c>
      <c r="D884" s="8">
        <f t="shared" si="299"/>
        <v>17</v>
      </c>
      <c r="E884" s="8" t="s">
        <v>31</v>
      </c>
      <c r="F884" s="8">
        <v>1</v>
      </c>
      <c r="G884">
        <v>3</v>
      </c>
      <c r="H884" s="2" t="s">
        <v>0</v>
      </c>
      <c r="I884" s="3">
        <v>5.95</v>
      </c>
      <c r="J884" s="3">
        <v>21.8</v>
      </c>
    </row>
    <row r="885" spans="1:31" x14ac:dyDescent="0.15">
      <c r="A885" s="38">
        <v>37697</v>
      </c>
      <c r="B885" s="8">
        <f t="shared" si="297"/>
        <v>2003</v>
      </c>
      <c r="C885" s="8">
        <f t="shared" si="298"/>
        <v>3</v>
      </c>
      <c r="D885" s="8">
        <f t="shared" si="299"/>
        <v>17</v>
      </c>
      <c r="E885" s="8" t="s">
        <v>32</v>
      </c>
      <c r="F885" s="8">
        <v>2</v>
      </c>
      <c r="G885">
        <v>8</v>
      </c>
      <c r="H885" s="2" t="s">
        <v>2</v>
      </c>
      <c r="I885" s="3">
        <v>5.46</v>
      </c>
      <c r="J885" s="3">
        <v>25.9</v>
      </c>
    </row>
    <row r="886" spans="1:31" x14ac:dyDescent="0.15">
      <c r="A886" s="38">
        <v>37697</v>
      </c>
      <c r="B886" s="8">
        <f t="shared" si="297"/>
        <v>2003</v>
      </c>
      <c r="C886" s="8">
        <f t="shared" si="298"/>
        <v>3</v>
      </c>
      <c r="D886" s="8">
        <f t="shared" si="299"/>
        <v>17</v>
      </c>
      <c r="E886" s="8" t="s">
        <v>31</v>
      </c>
      <c r="F886" s="8">
        <v>3</v>
      </c>
      <c r="G886">
        <v>12</v>
      </c>
      <c r="H886" s="2" t="s">
        <v>2</v>
      </c>
      <c r="I886" s="3">
        <v>5.47</v>
      </c>
      <c r="J886" s="3">
        <v>23.3</v>
      </c>
    </row>
    <row r="887" spans="1:31" x14ac:dyDescent="0.15">
      <c r="A887" s="38">
        <v>37697</v>
      </c>
      <c r="B887" s="8">
        <f t="shared" si="297"/>
        <v>2003</v>
      </c>
      <c r="C887" s="8">
        <f t="shared" si="298"/>
        <v>3</v>
      </c>
      <c r="D887" s="8">
        <f t="shared" si="299"/>
        <v>17</v>
      </c>
      <c r="E887" s="8" t="s">
        <v>32</v>
      </c>
      <c r="F887" s="8">
        <v>4</v>
      </c>
      <c r="G887">
        <v>16</v>
      </c>
      <c r="H887" s="2" t="s">
        <v>1</v>
      </c>
      <c r="I887" s="3">
        <v>5.75</v>
      </c>
      <c r="J887" s="3">
        <v>25.2</v>
      </c>
    </row>
    <row r="888" spans="1:31" x14ac:dyDescent="0.15">
      <c r="A888" s="38">
        <v>37721</v>
      </c>
      <c r="B888" s="8">
        <f t="shared" si="297"/>
        <v>2003</v>
      </c>
      <c r="C888" s="8">
        <f t="shared" si="298"/>
        <v>4</v>
      </c>
      <c r="D888" s="8">
        <f t="shared" si="299"/>
        <v>10</v>
      </c>
      <c r="E888" s="8" t="s">
        <v>31</v>
      </c>
      <c r="F888" s="8">
        <v>1</v>
      </c>
      <c r="G888">
        <v>3</v>
      </c>
      <c r="H888" s="2" t="s">
        <v>1</v>
      </c>
      <c r="I888" s="3">
        <v>5.38</v>
      </c>
      <c r="J888" s="3">
        <v>25.2</v>
      </c>
      <c r="K888" s="3">
        <v>12.4</v>
      </c>
      <c r="M888" s="3">
        <v>0.54</v>
      </c>
      <c r="N888" s="3">
        <v>0.31</v>
      </c>
      <c r="O888" s="3">
        <v>7.48</v>
      </c>
      <c r="P888" s="3">
        <v>1.62</v>
      </c>
      <c r="Q888" s="3">
        <v>0.65</v>
      </c>
      <c r="R888" s="3">
        <v>0.39</v>
      </c>
      <c r="S888" s="3">
        <v>0.2</v>
      </c>
      <c r="T888" s="3">
        <v>0.21</v>
      </c>
      <c r="U888" s="6">
        <f t="shared" ref="U888:U898" si="320">(N888/M888)</f>
        <v>0.57407407407407407</v>
      </c>
      <c r="W888" s="6">
        <f t="shared" ref="W888:W898" si="321">(M888/35.45)*1000</f>
        <v>15.232722143864597</v>
      </c>
      <c r="X888" s="6">
        <f t="shared" ref="X888:X898" si="322">(N888/62)*1000</f>
        <v>5</v>
      </c>
      <c r="Y888" s="6">
        <f t="shared" ref="Y888:Y898" si="323">(O888/96)*1000*2</f>
        <v>155.83333333333334</v>
      </c>
      <c r="Z888" s="6">
        <f t="shared" ref="Z888:Z898" si="324">(P888/40)*1000*2</f>
        <v>81</v>
      </c>
      <c r="AA888" s="6">
        <f t="shared" ref="AA888:AA898" si="325">(Q888/24.3)*1000*2</f>
        <v>53.497942386831276</v>
      </c>
      <c r="AB888" s="6">
        <f t="shared" ref="AB888:AB898" si="326">(R888/23)*1000</f>
        <v>16.956521739130437</v>
      </c>
      <c r="AC888" s="6">
        <f t="shared" ref="AC888:AC898" si="327">(S888/39.09)*1000</f>
        <v>5.1163980557687392</v>
      </c>
      <c r="AD888" s="6">
        <f t="shared" ref="AD888:AD898" si="328">(T888/18)*1000</f>
        <v>11.666666666666666</v>
      </c>
      <c r="AE888" s="6">
        <f t="shared" ref="AE888:AE898" si="329">(X888/W888)</f>
        <v>0.32824074074074078</v>
      </c>
    </row>
    <row r="889" spans="1:31" x14ac:dyDescent="0.15">
      <c r="A889" s="38">
        <v>37721</v>
      </c>
      <c r="B889" s="8">
        <f t="shared" si="297"/>
        <v>2003</v>
      </c>
      <c r="C889" s="8">
        <f t="shared" si="298"/>
        <v>4</v>
      </c>
      <c r="D889" s="8">
        <f t="shared" si="299"/>
        <v>10</v>
      </c>
      <c r="E889" s="8" t="s">
        <v>32</v>
      </c>
      <c r="F889" s="8">
        <v>3</v>
      </c>
      <c r="G889">
        <v>11</v>
      </c>
      <c r="H889" s="2" t="s">
        <v>1</v>
      </c>
      <c r="I889" s="3">
        <v>5.89</v>
      </c>
      <c r="J889" s="3">
        <v>35</v>
      </c>
      <c r="K889" s="3">
        <v>6.2</v>
      </c>
      <c r="M889" s="3">
        <v>0.5</v>
      </c>
      <c r="N889" s="3">
        <v>0.31</v>
      </c>
      <c r="O889" s="3">
        <v>10.87</v>
      </c>
      <c r="P889" s="3">
        <v>2.38</v>
      </c>
      <c r="Q889" s="3">
        <v>0.86</v>
      </c>
      <c r="R889" s="3">
        <v>0.81</v>
      </c>
      <c r="S889" s="3">
        <v>0.35</v>
      </c>
      <c r="T889" s="3">
        <v>0.3</v>
      </c>
      <c r="U889" s="6">
        <f t="shared" si="320"/>
        <v>0.62</v>
      </c>
      <c r="W889" s="6">
        <f t="shared" si="321"/>
        <v>14.104372355430183</v>
      </c>
      <c r="X889" s="6">
        <f t="shared" si="322"/>
        <v>5</v>
      </c>
      <c r="Y889" s="6">
        <f t="shared" si="323"/>
        <v>226.45833333333331</v>
      </c>
      <c r="Z889" s="6">
        <f t="shared" si="324"/>
        <v>119</v>
      </c>
      <c r="AA889" s="6">
        <f t="shared" si="325"/>
        <v>70.781893004115219</v>
      </c>
      <c r="AB889" s="6">
        <f t="shared" si="326"/>
        <v>35.217391304347828</v>
      </c>
      <c r="AC889" s="6">
        <f t="shared" si="327"/>
        <v>8.9536965975952914</v>
      </c>
      <c r="AD889" s="6">
        <f t="shared" si="328"/>
        <v>16.666666666666668</v>
      </c>
      <c r="AE889" s="6">
        <f t="shared" si="329"/>
        <v>0.35450000000000004</v>
      </c>
    </row>
    <row r="890" spans="1:31" x14ac:dyDescent="0.15">
      <c r="A890" s="38">
        <v>37721</v>
      </c>
      <c r="B890" s="8">
        <f t="shared" si="297"/>
        <v>2003</v>
      </c>
      <c r="C890" s="8">
        <f t="shared" si="298"/>
        <v>4</v>
      </c>
      <c r="D890" s="8">
        <f t="shared" si="299"/>
        <v>10</v>
      </c>
      <c r="E890" s="8" t="s">
        <v>31</v>
      </c>
      <c r="F890" s="8">
        <v>1</v>
      </c>
      <c r="G890">
        <v>3</v>
      </c>
      <c r="H890" s="2" t="s">
        <v>2</v>
      </c>
      <c r="I890" s="3">
        <v>5.16</v>
      </c>
      <c r="J890" s="3">
        <v>27.6</v>
      </c>
      <c r="K890" s="3">
        <v>25.4</v>
      </c>
      <c r="M890" s="3">
        <v>0.35</v>
      </c>
      <c r="N890" s="3">
        <v>0.27</v>
      </c>
      <c r="O890" s="3">
        <v>8.4499999999999993</v>
      </c>
      <c r="P890" s="3">
        <v>2.09</v>
      </c>
      <c r="Q890" s="3">
        <v>0.34</v>
      </c>
      <c r="R890" s="3">
        <v>0.4</v>
      </c>
      <c r="S890" s="3">
        <v>0.13</v>
      </c>
      <c r="T890" s="3">
        <v>0.13</v>
      </c>
      <c r="U890" s="6">
        <f t="shared" si="320"/>
        <v>0.77142857142857157</v>
      </c>
      <c r="W890" s="6">
        <f t="shared" si="321"/>
        <v>9.8730606488011272</v>
      </c>
      <c r="X890" s="6">
        <f t="shared" si="322"/>
        <v>4.3548387096774199</v>
      </c>
      <c r="Y890" s="6">
        <f t="shared" si="323"/>
        <v>176.04166666666666</v>
      </c>
      <c r="Z890" s="6">
        <f t="shared" si="324"/>
        <v>104.5</v>
      </c>
      <c r="AA890" s="6">
        <f t="shared" si="325"/>
        <v>27.983539094650205</v>
      </c>
      <c r="AB890" s="6">
        <f t="shared" si="326"/>
        <v>17.391304347826086</v>
      </c>
      <c r="AC890" s="6">
        <f t="shared" si="327"/>
        <v>3.3256587362496801</v>
      </c>
      <c r="AD890" s="6">
        <f t="shared" si="328"/>
        <v>7.2222222222222223</v>
      </c>
      <c r="AE890" s="6">
        <f t="shared" si="329"/>
        <v>0.44108294930875586</v>
      </c>
    </row>
    <row r="891" spans="1:31" x14ac:dyDescent="0.15">
      <c r="A891" s="38">
        <v>37721</v>
      </c>
      <c r="B891" s="8">
        <f t="shared" si="297"/>
        <v>2003</v>
      </c>
      <c r="C891" s="8">
        <f t="shared" si="298"/>
        <v>4</v>
      </c>
      <c r="D891" s="8">
        <f t="shared" si="299"/>
        <v>10</v>
      </c>
      <c r="E891" s="8" t="s">
        <v>31</v>
      </c>
      <c r="F891" s="8">
        <v>3</v>
      </c>
      <c r="G891">
        <v>12</v>
      </c>
      <c r="H891" s="2" t="s">
        <v>2</v>
      </c>
      <c r="I891" s="3">
        <v>5.27</v>
      </c>
      <c r="J891" s="3">
        <v>25.5</v>
      </c>
      <c r="K891" s="3">
        <v>11.9</v>
      </c>
      <c r="M891" s="3">
        <v>0.32</v>
      </c>
      <c r="N891" s="3">
        <v>0.31</v>
      </c>
      <c r="O891" s="3">
        <v>7.89</v>
      </c>
      <c r="P891" s="3">
        <v>1.31</v>
      </c>
      <c r="Q891" s="3">
        <v>0.34</v>
      </c>
      <c r="R891" s="3">
        <v>0.33</v>
      </c>
      <c r="S891" s="3">
        <v>0.47</v>
      </c>
      <c r="T891" s="3">
        <v>0.28000000000000003</v>
      </c>
      <c r="U891" s="6">
        <f t="shared" si="320"/>
        <v>0.96875</v>
      </c>
      <c r="W891" s="6">
        <f t="shared" si="321"/>
        <v>9.0267983074753175</v>
      </c>
      <c r="X891" s="6">
        <f t="shared" si="322"/>
        <v>5</v>
      </c>
      <c r="Y891" s="6">
        <f t="shared" si="323"/>
        <v>164.375</v>
      </c>
      <c r="Z891" s="6">
        <f t="shared" si="324"/>
        <v>65.5</v>
      </c>
      <c r="AA891" s="6">
        <f t="shared" si="325"/>
        <v>27.983539094650205</v>
      </c>
      <c r="AB891" s="6">
        <f t="shared" si="326"/>
        <v>14.347826086956523</v>
      </c>
      <c r="AC891" s="6">
        <f t="shared" si="327"/>
        <v>12.023535431056535</v>
      </c>
      <c r="AD891" s="6">
        <f t="shared" si="328"/>
        <v>15.555555555555557</v>
      </c>
      <c r="AE891" s="6">
        <f t="shared" si="329"/>
        <v>0.55390625000000004</v>
      </c>
    </row>
    <row r="892" spans="1:31" x14ac:dyDescent="0.15">
      <c r="A892" s="38">
        <v>37721</v>
      </c>
      <c r="B892" s="8">
        <f t="shared" si="297"/>
        <v>2003</v>
      </c>
      <c r="C892" s="8">
        <f t="shared" si="298"/>
        <v>4</v>
      </c>
      <c r="D892" s="8">
        <f t="shared" si="299"/>
        <v>10</v>
      </c>
      <c r="E892" s="8" t="s">
        <v>31</v>
      </c>
      <c r="F892" s="8">
        <v>2</v>
      </c>
      <c r="G892">
        <v>5</v>
      </c>
      <c r="H892" s="2" t="s">
        <v>2</v>
      </c>
      <c r="I892" s="3">
        <v>5.75</v>
      </c>
      <c r="J892" s="3">
        <v>24.7</v>
      </c>
      <c r="K892" s="3">
        <v>8.4</v>
      </c>
      <c r="M892" s="3">
        <v>0.41</v>
      </c>
      <c r="N892" s="3">
        <v>0.49</v>
      </c>
      <c r="O892" s="3">
        <v>6.93</v>
      </c>
      <c r="P892" s="3">
        <v>1.97</v>
      </c>
      <c r="Q892" s="3">
        <v>0.38</v>
      </c>
      <c r="R892" s="3">
        <v>0.61</v>
      </c>
      <c r="S892" s="3">
        <v>0.19</v>
      </c>
      <c r="T892" s="3">
        <v>0.15</v>
      </c>
      <c r="U892" s="6">
        <f t="shared" si="320"/>
        <v>1.1951219512195121</v>
      </c>
      <c r="W892" s="6">
        <f t="shared" si="321"/>
        <v>11.565585331452748</v>
      </c>
      <c r="X892" s="6">
        <f t="shared" si="322"/>
        <v>7.9032258064516121</v>
      </c>
      <c r="Y892" s="6">
        <f t="shared" si="323"/>
        <v>144.375</v>
      </c>
      <c r="Z892" s="6">
        <f t="shared" si="324"/>
        <v>98.5</v>
      </c>
      <c r="AA892" s="6">
        <f t="shared" si="325"/>
        <v>31.275720164609055</v>
      </c>
      <c r="AB892" s="6">
        <f t="shared" si="326"/>
        <v>26.521739130434785</v>
      </c>
      <c r="AC892" s="6">
        <f t="shared" si="327"/>
        <v>4.8605781529803007</v>
      </c>
      <c r="AD892" s="6">
        <f t="shared" si="328"/>
        <v>8.3333333333333339</v>
      </c>
      <c r="AE892" s="6">
        <f t="shared" si="329"/>
        <v>0.68333988985051142</v>
      </c>
    </row>
    <row r="893" spans="1:31" x14ac:dyDescent="0.15">
      <c r="A893" s="38">
        <v>37721</v>
      </c>
      <c r="B893" s="8">
        <f t="shared" si="297"/>
        <v>2003</v>
      </c>
      <c r="C893" s="8">
        <f t="shared" si="298"/>
        <v>4</v>
      </c>
      <c r="D893" s="8">
        <f t="shared" si="299"/>
        <v>10</v>
      </c>
      <c r="E893" s="8" t="s">
        <v>31</v>
      </c>
      <c r="F893" s="8">
        <v>3</v>
      </c>
      <c r="G893">
        <v>12</v>
      </c>
      <c r="H893" s="2" t="s">
        <v>0</v>
      </c>
      <c r="I893" s="3">
        <v>5.54</v>
      </c>
      <c r="J893" s="3">
        <v>28</v>
      </c>
      <c r="K893" s="3">
        <v>12.1</v>
      </c>
      <c r="M893" s="3">
        <v>0.52</v>
      </c>
      <c r="N893" s="3">
        <v>0.8</v>
      </c>
      <c r="O893" s="3">
        <v>7.98</v>
      </c>
      <c r="P893" s="3">
        <v>1.41</v>
      </c>
      <c r="Q893" s="3">
        <v>0.33</v>
      </c>
      <c r="R893" s="3">
        <v>0.38</v>
      </c>
      <c r="S893" s="3">
        <v>0.35</v>
      </c>
      <c r="T893" s="3">
        <v>0.61</v>
      </c>
      <c r="U893" s="6">
        <f t="shared" si="320"/>
        <v>1.5384615384615385</v>
      </c>
      <c r="W893" s="6">
        <f t="shared" si="321"/>
        <v>14.668547249647389</v>
      </c>
      <c r="X893" s="6">
        <f t="shared" si="322"/>
        <v>12.903225806451612</v>
      </c>
      <c r="Y893" s="6">
        <f t="shared" si="323"/>
        <v>166.25</v>
      </c>
      <c r="Z893" s="6">
        <f t="shared" si="324"/>
        <v>70.5</v>
      </c>
      <c r="AA893" s="6">
        <f t="shared" si="325"/>
        <v>27.160493827160494</v>
      </c>
      <c r="AB893" s="6">
        <f t="shared" si="326"/>
        <v>16.521739130434781</v>
      </c>
      <c r="AC893" s="6">
        <f t="shared" si="327"/>
        <v>8.9536965975952914</v>
      </c>
      <c r="AD893" s="6">
        <f t="shared" si="328"/>
        <v>33.888888888888886</v>
      </c>
      <c r="AE893" s="6">
        <f t="shared" si="329"/>
        <v>0.8796526054590571</v>
      </c>
    </row>
    <row r="894" spans="1:31" x14ac:dyDescent="0.15">
      <c r="A894" s="38">
        <v>37721</v>
      </c>
      <c r="B894" s="8">
        <f t="shared" si="297"/>
        <v>2003</v>
      </c>
      <c r="C894" s="8">
        <f t="shared" si="298"/>
        <v>4</v>
      </c>
      <c r="D894" s="8">
        <f t="shared" si="299"/>
        <v>10</v>
      </c>
      <c r="E894" s="8" t="s">
        <v>32</v>
      </c>
      <c r="F894" s="8">
        <v>2</v>
      </c>
      <c r="G894">
        <v>8</v>
      </c>
      <c r="H894" s="2" t="s">
        <v>2</v>
      </c>
      <c r="I894" s="3">
        <v>5.17</v>
      </c>
      <c r="J894" s="3">
        <v>29.9</v>
      </c>
      <c r="K894" s="3">
        <v>9</v>
      </c>
      <c r="M894" s="3">
        <v>0.4</v>
      </c>
      <c r="N894" s="3">
        <v>0.66</v>
      </c>
      <c r="O894" s="3">
        <v>9.4700000000000006</v>
      </c>
      <c r="P894" s="3">
        <v>1.85</v>
      </c>
      <c r="Q894" s="3">
        <v>0.26</v>
      </c>
      <c r="R894" s="3">
        <v>0.53</v>
      </c>
      <c r="S894" s="3">
        <v>0.15</v>
      </c>
      <c r="T894" s="3">
        <v>0.19</v>
      </c>
      <c r="U894" s="6">
        <f t="shared" si="320"/>
        <v>1.65</v>
      </c>
      <c r="W894" s="6">
        <f t="shared" si="321"/>
        <v>11.283497884344147</v>
      </c>
      <c r="X894" s="6">
        <f t="shared" si="322"/>
        <v>10.64516129032258</v>
      </c>
      <c r="Y894" s="6">
        <f t="shared" si="323"/>
        <v>197.29166666666666</v>
      </c>
      <c r="Z894" s="6">
        <f t="shared" si="324"/>
        <v>92.5</v>
      </c>
      <c r="AA894" s="6">
        <f t="shared" si="325"/>
        <v>21.399176954732511</v>
      </c>
      <c r="AB894" s="6">
        <f t="shared" si="326"/>
        <v>23.043478260869566</v>
      </c>
      <c r="AC894" s="6">
        <f t="shared" si="327"/>
        <v>3.8372985418265535</v>
      </c>
      <c r="AD894" s="6">
        <f t="shared" si="328"/>
        <v>10.555555555555555</v>
      </c>
      <c r="AE894" s="6">
        <f t="shared" si="329"/>
        <v>0.94342741935483865</v>
      </c>
    </row>
    <row r="895" spans="1:31" x14ac:dyDescent="0.15">
      <c r="A895" s="38">
        <v>37721</v>
      </c>
      <c r="B895" s="8">
        <f t="shared" si="297"/>
        <v>2003</v>
      </c>
      <c r="C895" s="8">
        <f t="shared" si="298"/>
        <v>4</v>
      </c>
      <c r="D895" s="8">
        <f t="shared" si="299"/>
        <v>10</v>
      </c>
      <c r="E895" s="8" t="s">
        <v>31</v>
      </c>
      <c r="F895" s="8">
        <v>1</v>
      </c>
      <c r="G895">
        <v>3</v>
      </c>
      <c r="H895" s="2" t="s">
        <v>0</v>
      </c>
      <c r="I895" s="3">
        <v>5.6</v>
      </c>
      <c r="J895" s="3">
        <v>24.8</v>
      </c>
      <c r="K895" s="3">
        <v>9</v>
      </c>
      <c r="M895" s="3">
        <v>0.51</v>
      </c>
      <c r="N895" s="3">
        <v>1.06</v>
      </c>
      <c r="O895" s="3">
        <v>6.49</v>
      </c>
      <c r="P895" s="3">
        <v>1.72</v>
      </c>
      <c r="Q895" s="3">
        <v>0.55000000000000004</v>
      </c>
      <c r="R895" s="3">
        <v>0.46</v>
      </c>
      <c r="S895" s="3">
        <v>0.38</v>
      </c>
      <c r="T895" s="3">
        <v>0.21</v>
      </c>
      <c r="U895" s="6">
        <f t="shared" si="320"/>
        <v>2.0784313725490198</v>
      </c>
      <c r="W895" s="6">
        <f t="shared" si="321"/>
        <v>14.386459802538786</v>
      </c>
      <c r="X895" s="6">
        <f t="shared" si="322"/>
        <v>17.096774193548388</v>
      </c>
      <c r="Y895" s="6">
        <f t="shared" si="323"/>
        <v>135.20833333333334</v>
      </c>
      <c r="Z895" s="6">
        <f t="shared" si="324"/>
        <v>86</v>
      </c>
      <c r="AA895" s="6">
        <f t="shared" si="325"/>
        <v>45.267489711934161</v>
      </c>
      <c r="AB895" s="6">
        <f t="shared" si="326"/>
        <v>20</v>
      </c>
      <c r="AC895" s="6">
        <f t="shared" si="327"/>
        <v>9.7211563059606014</v>
      </c>
      <c r="AD895" s="6">
        <f t="shared" si="328"/>
        <v>11.666666666666666</v>
      </c>
      <c r="AE895" s="6">
        <f t="shared" si="329"/>
        <v>1.1883934218848831</v>
      </c>
    </row>
    <row r="896" spans="1:31" x14ac:dyDescent="0.15">
      <c r="A896" s="38">
        <v>37721</v>
      </c>
      <c r="B896" s="8">
        <f t="shared" si="297"/>
        <v>2003</v>
      </c>
      <c r="C896" s="8">
        <f t="shared" si="298"/>
        <v>4</v>
      </c>
      <c r="D896" s="8">
        <f t="shared" si="299"/>
        <v>10</v>
      </c>
      <c r="E896" s="8" t="s">
        <v>32</v>
      </c>
      <c r="F896" s="8">
        <v>4</v>
      </c>
      <c r="G896">
        <v>16</v>
      </c>
      <c r="H896" s="2" t="s">
        <v>1</v>
      </c>
      <c r="I896" s="3">
        <v>5.77</v>
      </c>
      <c r="J896" s="3">
        <v>47.4</v>
      </c>
      <c r="K896" s="3">
        <v>8</v>
      </c>
      <c r="M896" s="3">
        <v>0.71</v>
      </c>
      <c r="N896" s="3">
        <v>1.55</v>
      </c>
      <c r="O896" s="3">
        <v>14.61</v>
      </c>
      <c r="P896" s="3">
        <v>1.64</v>
      </c>
      <c r="Q896" s="3">
        <v>0.46</v>
      </c>
      <c r="R896" s="3">
        <v>0.48</v>
      </c>
      <c r="S896" s="3">
        <v>0.68</v>
      </c>
      <c r="T896" s="3">
        <v>2.5099999999999998</v>
      </c>
      <c r="U896" s="6">
        <f t="shared" si="320"/>
        <v>2.183098591549296</v>
      </c>
      <c r="W896" s="6">
        <f t="shared" si="321"/>
        <v>20.028208744710859</v>
      </c>
      <c r="X896" s="6">
        <f t="shared" si="322"/>
        <v>25</v>
      </c>
      <c r="Y896" s="6">
        <f t="shared" si="323"/>
        <v>304.375</v>
      </c>
      <c r="Z896" s="6">
        <f t="shared" si="324"/>
        <v>81.999999999999986</v>
      </c>
      <c r="AA896" s="6">
        <f t="shared" si="325"/>
        <v>37.860082304526749</v>
      </c>
      <c r="AB896" s="6">
        <f t="shared" si="326"/>
        <v>20.869565217391301</v>
      </c>
      <c r="AC896" s="6">
        <f t="shared" si="327"/>
        <v>17.395753389613713</v>
      </c>
      <c r="AD896" s="6">
        <f t="shared" si="328"/>
        <v>139.44444444444443</v>
      </c>
      <c r="AE896" s="6">
        <f t="shared" si="329"/>
        <v>1.2482394366197185</v>
      </c>
    </row>
    <row r="897" spans="1:31" x14ac:dyDescent="0.15">
      <c r="A897" s="38">
        <v>37721</v>
      </c>
      <c r="B897" s="8">
        <f t="shared" si="297"/>
        <v>2003</v>
      </c>
      <c r="C897" s="8">
        <f t="shared" si="298"/>
        <v>4</v>
      </c>
      <c r="D897" s="8">
        <f t="shared" si="299"/>
        <v>10</v>
      </c>
      <c r="E897" s="8" t="s">
        <v>32</v>
      </c>
      <c r="F897" s="8">
        <v>1</v>
      </c>
      <c r="G897">
        <v>4</v>
      </c>
      <c r="H897" s="2" t="s">
        <v>2</v>
      </c>
      <c r="I897" s="3">
        <v>5.48</v>
      </c>
      <c r="J897" s="3">
        <v>33</v>
      </c>
      <c r="K897" s="3">
        <v>11.7</v>
      </c>
      <c r="M897" s="3">
        <v>0.47</v>
      </c>
      <c r="N897" s="3">
        <v>1.1499999999999999</v>
      </c>
      <c r="O897" s="3">
        <v>10.27</v>
      </c>
      <c r="P897" s="3">
        <v>3.09</v>
      </c>
      <c r="Q897" s="3">
        <v>0.74</v>
      </c>
      <c r="R897" s="3">
        <v>0.35</v>
      </c>
      <c r="S897" s="3">
        <v>0.09</v>
      </c>
      <c r="T897" s="3">
        <v>0.14000000000000001</v>
      </c>
      <c r="U897" s="6">
        <f t="shared" si="320"/>
        <v>2.4468085106382977</v>
      </c>
      <c r="W897" s="6">
        <f t="shared" si="321"/>
        <v>13.258110014104371</v>
      </c>
      <c r="X897" s="6">
        <f t="shared" si="322"/>
        <v>18.548387096774192</v>
      </c>
      <c r="Y897" s="6">
        <f t="shared" si="323"/>
        <v>213.95833333333334</v>
      </c>
      <c r="Z897" s="6">
        <f t="shared" si="324"/>
        <v>154.5</v>
      </c>
      <c r="AA897" s="6">
        <f t="shared" si="325"/>
        <v>60.905349794238681</v>
      </c>
      <c r="AB897" s="6">
        <f t="shared" si="326"/>
        <v>15.217391304347824</v>
      </c>
      <c r="AC897" s="6">
        <f t="shared" si="327"/>
        <v>2.302379125095932</v>
      </c>
      <c r="AD897" s="6">
        <f t="shared" si="328"/>
        <v>7.7777777777777786</v>
      </c>
      <c r="AE897" s="6">
        <f t="shared" si="329"/>
        <v>1.3990219629375429</v>
      </c>
    </row>
    <row r="898" spans="1:31" x14ac:dyDescent="0.15">
      <c r="A898" s="38">
        <v>37721</v>
      </c>
      <c r="B898" s="8">
        <f t="shared" si="297"/>
        <v>2003</v>
      </c>
      <c r="C898" s="8">
        <f t="shared" si="298"/>
        <v>4</v>
      </c>
      <c r="D898" s="8">
        <f t="shared" si="299"/>
        <v>10</v>
      </c>
      <c r="E898" s="8" t="s">
        <v>30</v>
      </c>
      <c r="F898" s="8">
        <v>2</v>
      </c>
      <c r="G898">
        <v>7</v>
      </c>
      <c r="H898" s="2" t="s">
        <v>1</v>
      </c>
      <c r="I898" s="3">
        <v>4.68</v>
      </c>
      <c r="J898" s="3">
        <v>168</v>
      </c>
      <c r="K898" s="3">
        <v>58.5</v>
      </c>
      <c r="M898" s="3">
        <v>0.47</v>
      </c>
      <c r="N898" s="3">
        <v>33.729999999999997</v>
      </c>
      <c r="O898" s="3">
        <v>49.5</v>
      </c>
      <c r="P898" s="3">
        <v>7.44</v>
      </c>
      <c r="Q898" s="3">
        <v>1.99</v>
      </c>
      <c r="R898" s="3">
        <v>0.5</v>
      </c>
      <c r="S898" s="3">
        <v>0.64</v>
      </c>
      <c r="T898" s="3">
        <v>0.26</v>
      </c>
      <c r="U898" s="6">
        <f t="shared" si="320"/>
        <v>71.765957446808514</v>
      </c>
      <c r="W898" s="6">
        <f t="shared" si="321"/>
        <v>13.258110014104371</v>
      </c>
      <c r="X898" s="6">
        <f t="shared" si="322"/>
        <v>544.0322580645161</v>
      </c>
      <c r="Y898" s="6">
        <f t="shared" si="323"/>
        <v>1031.25</v>
      </c>
      <c r="Z898" s="6">
        <f t="shared" si="324"/>
        <v>372</v>
      </c>
      <c r="AA898" s="6">
        <f t="shared" si="325"/>
        <v>163.78600823045267</v>
      </c>
      <c r="AB898" s="6">
        <f t="shared" si="326"/>
        <v>21.739130434782609</v>
      </c>
      <c r="AC898" s="6">
        <f t="shared" si="327"/>
        <v>16.372473778459963</v>
      </c>
      <c r="AD898" s="6">
        <f t="shared" si="328"/>
        <v>14.444444444444445</v>
      </c>
      <c r="AE898" s="6">
        <f t="shared" si="329"/>
        <v>41.033922443376802</v>
      </c>
    </row>
    <row r="899" spans="1:31" x14ac:dyDescent="0.15">
      <c r="A899" s="38">
        <v>37721</v>
      </c>
      <c r="B899" s="8">
        <f t="shared" si="297"/>
        <v>2003</v>
      </c>
      <c r="C899" s="8">
        <f t="shared" si="298"/>
        <v>4</v>
      </c>
      <c r="D899" s="8">
        <f t="shared" si="299"/>
        <v>10</v>
      </c>
      <c r="E899" s="8" t="s">
        <v>29</v>
      </c>
      <c r="F899" s="8">
        <v>1</v>
      </c>
      <c r="G899">
        <v>1</v>
      </c>
      <c r="H899" s="2" t="s">
        <v>1</v>
      </c>
      <c r="I899" s="3">
        <v>4.38</v>
      </c>
      <c r="J899" s="3">
        <v>256</v>
      </c>
    </row>
    <row r="900" spans="1:31" x14ac:dyDescent="0.15">
      <c r="A900" s="38">
        <v>37721</v>
      </c>
      <c r="B900" s="8">
        <f t="shared" si="297"/>
        <v>2003</v>
      </c>
      <c r="C900" s="8">
        <f t="shared" si="298"/>
        <v>4</v>
      </c>
      <c r="D900" s="8">
        <f t="shared" si="299"/>
        <v>10</v>
      </c>
      <c r="E900" s="8" t="s">
        <v>32</v>
      </c>
      <c r="F900" s="8">
        <v>1</v>
      </c>
      <c r="G900">
        <v>4</v>
      </c>
      <c r="H900" s="2" t="s">
        <v>1</v>
      </c>
      <c r="I900" s="3">
        <v>5.67</v>
      </c>
      <c r="J900" s="3">
        <v>29.1</v>
      </c>
      <c r="K900" s="3">
        <v>5.8</v>
      </c>
    </row>
    <row r="901" spans="1:31" x14ac:dyDescent="0.15">
      <c r="A901" s="38">
        <v>37721</v>
      </c>
      <c r="B901" s="8">
        <f t="shared" si="297"/>
        <v>2003</v>
      </c>
      <c r="C901" s="8">
        <f t="shared" si="298"/>
        <v>4</v>
      </c>
      <c r="D901" s="8">
        <f t="shared" si="299"/>
        <v>10</v>
      </c>
      <c r="E901" s="8" t="s">
        <v>30</v>
      </c>
      <c r="F901" s="8">
        <v>2</v>
      </c>
      <c r="G901">
        <v>7</v>
      </c>
      <c r="H901" s="2" t="s">
        <v>0</v>
      </c>
      <c r="I901" s="3">
        <v>6.33</v>
      </c>
      <c r="J901" s="3">
        <v>211</v>
      </c>
      <c r="K901" s="3">
        <v>54.1</v>
      </c>
    </row>
    <row r="902" spans="1:31" x14ac:dyDescent="0.15">
      <c r="A902" s="38">
        <v>37785</v>
      </c>
      <c r="B902" s="8">
        <f t="shared" si="297"/>
        <v>2003</v>
      </c>
      <c r="C902" s="8">
        <f t="shared" si="298"/>
        <v>6</v>
      </c>
      <c r="D902" s="8">
        <f t="shared" si="299"/>
        <v>13</v>
      </c>
      <c r="E902" s="8" t="s">
        <v>32</v>
      </c>
      <c r="F902" s="8">
        <v>3</v>
      </c>
      <c r="G902">
        <v>11</v>
      </c>
      <c r="H902" s="2" t="s">
        <v>1</v>
      </c>
      <c r="I902" s="3">
        <v>5.15</v>
      </c>
      <c r="J902" s="3">
        <v>31.6</v>
      </c>
      <c r="K902" s="3">
        <v>13.8</v>
      </c>
      <c r="M902" s="3">
        <v>0.47</v>
      </c>
      <c r="N902" s="3">
        <v>0.22</v>
      </c>
      <c r="O902" s="3">
        <v>10.54</v>
      </c>
      <c r="P902" s="3">
        <v>1.56</v>
      </c>
      <c r="Q902" s="3">
        <v>0.66</v>
      </c>
      <c r="R902" s="3">
        <v>0.43</v>
      </c>
      <c r="S902" s="3">
        <v>0.27</v>
      </c>
      <c r="T902" s="3">
        <v>0.05</v>
      </c>
      <c r="U902" s="6">
        <f>(N902/M902)</f>
        <v>0.46808510638297873</v>
      </c>
      <c r="W902" s="6">
        <f>(M902/35.45)*1000</f>
        <v>13.258110014104371</v>
      </c>
      <c r="X902" s="6">
        <f>(N902/62)*1000</f>
        <v>3.5483870967741939</v>
      </c>
      <c r="Y902" s="6">
        <f>(O902/96)*1000*2</f>
        <v>219.58333333333331</v>
      </c>
      <c r="Z902" s="6">
        <f>(P902/40)*1000*2</f>
        <v>78</v>
      </c>
      <c r="AA902" s="6">
        <f>(Q902/24.3)*1000*2</f>
        <v>54.320987654320987</v>
      </c>
      <c r="AB902" s="6">
        <f>(R902/23)*1000</f>
        <v>18.695652173913043</v>
      </c>
      <c r="AC902" s="6">
        <f>(S902/39.09)*1000</f>
        <v>6.9071373752877969</v>
      </c>
      <c r="AD902" s="6">
        <f>(T902/18)*1000</f>
        <v>2.7777777777777777</v>
      </c>
      <c r="AE902" s="6">
        <f>(X902/W902)</f>
        <v>0.26763898421413868</v>
      </c>
    </row>
    <row r="903" spans="1:31" x14ac:dyDescent="0.15">
      <c r="A903" s="38">
        <v>37785</v>
      </c>
      <c r="B903" s="8">
        <f t="shared" si="297"/>
        <v>2003</v>
      </c>
      <c r="C903" s="8">
        <f t="shared" si="298"/>
        <v>6</v>
      </c>
      <c r="D903" s="8">
        <f t="shared" si="299"/>
        <v>13</v>
      </c>
      <c r="E903" s="8" t="s">
        <v>31</v>
      </c>
      <c r="F903" s="8">
        <v>3</v>
      </c>
      <c r="G903">
        <v>12</v>
      </c>
      <c r="H903" s="2" t="s">
        <v>2</v>
      </c>
      <c r="I903" s="3">
        <v>5.1100000000000003</v>
      </c>
      <c r="J903" s="3">
        <v>25.5</v>
      </c>
      <c r="K903" s="3">
        <v>18.5</v>
      </c>
      <c r="M903" s="3">
        <v>0.34</v>
      </c>
      <c r="N903" s="3">
        <v>0.27</v>
      </c>
      <c r="O903" s="3">
        <v>7.53</v>
      </c>
      <c r="P903" s="3">
        <v>1.2</v>
      </c>
      <c r="Q903" s="3">
        <v>0.28000000000000003</v>
      </c>
      <c r="R903" s="3">
        <v>0.35</v>
      </c>
      <c r="S903" s="3">
        <v>0.49</v>
      </c>
      <c r="T903" s="3">
        <v>0.06</v>
      </c>
      <c r="U903" s="6">
        <f>(N903/M903)</f>
        <v>0.79411764705882348</v>
      </c>
      <c r="W903" s="6">
        <f>(M903/35.45)*1000</f>
        <v>9.590973201692524</v>
      </c>
      <c r="X903" s="6">
        <f>(N903/62)*1000</f>
        <v>4.3548387096774199</v>
      </c>
      <c r="Y903" s="6">
        <f>(O903/96)*1000*2</f>
        <v>156.87500000000003</v>
      </c>
      <c r="Z903" s="6">
        <f>(P903/40)*1000*2</f>
        <v>60</v>
      </c>
      <c r="AA903" s="6">
        <f>(Q903/24.3)*1000*2</f>
        <v>23.045267489711936</v>
      </c>
      <c r="AB903" s="6">
        <f>(R903/23)*1000</f>
        <v>15.217391304347824</v>
      </c>
      <c r="AC903" s="6">
        <f>(S903/39.09)*1000</f>
        <v>12.535175236633409</v>
      </c>
      <c r="AD903" s="6">
        <f>(T903/18)*1000</f>
        <v>3.333333333333333</v>
      </c>
      <c r="AE903" s="6">
        <f>(X903/W903)</f>
        <v>0.45405597722960161</v>
      </c>
    </row>
    <row r="904" spans="1:31" x14ac:dyDescent="0.15">
      <c r="A904" s="38">
        <v>37785</v>
      </c>
      <c r="B904" s="8">
        <f t="shared" si="297"/>
        <v>2003</v>
      </c>
      <c r="C904" s="8">
        <f t="shared" si="298"/>
        <v>6</v>
      </c>
      <c r="D904" s="8">
        <f t="shared" si="299"/>
        <v>13</v>
      </c>
      <c r="E904" s="8" t="s">
        <v>31</v>
      </c>
      <c r="F904" s="8">
        <v>1</v>
      </c>
      <c r="G904">
        <v>3</v>
      </c>
      <c r="H904" s="2" t="s">
        <v>2</v>
      </c>
      <c r="I904" s="3">
        <v>5.19</v>
      </c>
      <c r="J904" s="3">
        <v>28</v>
      </c>
      <c r="K904" s="3">
        <v>26.9</v>
      </c>
      <c r="M904" s="3">
        <v>0.34</v>
      </c>
      <c r="N904" s="3">
        <v>0.35</v>
      </c>
      <c r="O904" s="3">
        <v>8.02</v>
      </c>
      <c r="P904" s="3">
        <v>1.86</v>
      </c>
      <c r="Q904" s="3">
        <v>0.28999999999999998</v>
      </c>
      <c r="R904" s="3">
        <v>0.53</v>
      </c>
      <c r="S904" s="3">
        <v>0.16</v>
      </c>
      <c r="T904" s="3">
        <v>0</v>
      </c>
      <c r="U904" s="6">
        <f>(N904/M904)</f>
        <v>1.0294117647058822</v>
      </c>
      <c r="W904" s="6">
        <f>(M904/35.45)*1000</f>
        <v>9.590973201692524</v>
      </c>
      <c r="X904" s="6">
        <f>(N904/62)*1000</f>
        <v>5.6451612903225801</v>
      </c>
      <c r="Y904" s="6">
        <f>(O904/96)*1000*2</f>
        <v>167.08333333333334</v>
      </c>
      <c r="Z904" s="6">
        <f>(P904/40)*1000*2</f>
        <v>93</v>
      </c>
      <c r="AA904" s="6">
        <f>(Q904/24.3)*1000*2</f>
        <v>23.868312757201643</v>
      </c>
      <c r="AB904" s="6">
        <f>(R904/23)*1000</f>
        <v>23.043478260869566</v>
      </c>
      <c r="AC904" s="6">
        <f>(S904/39.09)*1000</f>
        <v>4.0931184446149906</v>
      </c>
      <c r="AD904" s="6">
        <f>(T904/18)*1000</f>
        <v>0</v>
      </c>
      <c r="AE904" s="6">
        <f>(X904/W904)</f>
        <v>0.58859108159392792</v>
      </c>
    </row>
    <row r="905" spans="1:31" x14ac:dyDescent="0.15">
      <c r="A905" s="38">
        <v>37785</v>
      </c>
      <c r="B905" s="8">
        <f t="shared" si="297"/>
        <v>2003</v>
      </c>
      <c r="C905" s="8">
        <f t="shared" si="298"/>
        <v>6</v>
      </c>
      <c r="D905" s="8">
        <f t="shared" si="299"/>
        <v>13</v>
      </c>
      <c r="E905" s="8" t="s">
        <v>31</v>
      </c>
      <c r="F905" s="8">
        <v>3</v>
      </c>
      <c r="G905">
        <v>12</v>
      </c>
      <c r="H905" s="2" t="s">
        <v>0</v>
      </c>
      <c r="I905" s="3">
        <v>5.41</v>
      </c>
      <c r="J905" s="3">
        <v>23.8</v>
      </c>
      <c r="K905" s="3">
        <v>14.1</v>
      </c>
    </row>
    <row r="906" spans="1:31" x14ac:dyDescent="0.15">
      <c r="A906" s="38">
        <v>37804</v>
      </c>
      <c r="B906" s="8">
        <f t="shared" ref="B906:B969" si="330">YEAR(A906)</f>
        <v>2003</v>
      </c>
      <c r="C906" s="8">
        <f t="shared" ref="C906:C969" si="331">MONTH(A906)</f>
        <v>7</v>
      </c>
      <c r="D906" s="8">
        <f t="shared" ref="D906:D969" si="332">DAY(A906)</f>
        <v>2</v>
      </c>
      <c r="E906" s="8" t="s">
        <v>32</v>
      </c>
      <c r="F906" s="8">
        <v>1</v>
      </c>
      <c r="G906">
        <v>4</v>
      </c>
      <c r="H906" s="2" t="s">
        <v>1</v>
      </c>
      <c r="I906" s="3">
        <v>5.13</v>
      </c>
      <c r="J906" s="3">
        <v>28.3</v>
      </c>
      <c r="K906" s="3">
        <v>22.5</v>
      </c>
      <c r="M906" s="3">
        <v>0.98</v>
      </c>
      <c r="N906" s="3">
        <v>0.27</v>
      </c>
      <c r="O906" s="3">
        <v>7.23</v>
      </c>
      <c r="P906" s="3">
        <v>1.78</v>
      </c>
      <c r="Q906" s="3">
        <v>0.52</v>
      </c>
      <c r="R906" s="3">
        <v>0.52</v>
      </c>
      <c r="S906" s="3">
        <v>0.26</v>
      </c>
      <c r="T906" s="3">
        <v>0.05</v>
      </c>
      <c r="U906" s="6">
        <f t="shared" ref="U906:U911" si="333">(N906/M906)</f>
        <v>0.27551020408163268</v>
      </c>
      <c r="W906" s="6">
        <f t="shared" ref="W906:W911" si="334">(M906/35.45)*1000</f>
        <v>27.644569816643155</v>
      </c>
      <c r="X906" s="6">
        <f t="shared" ref="X906:X911" si="335">(N906/62)*1000</f>
        <v>4.3548387096774199</v>
      </c>
      <c r="Y906" s="6">
        <f t="shared" ref="Y906:Y911" si="336">(O906/96)*1000*2</f>
        <v>150.625</v>
      </c>
      <c r="Z906" s="6">
        <f t="shared" ref="Z906:Z911" si="337">(P906/40)*1000*2</f>
        <v>89</v>
      </c>
      <c r="AA906" s="6">
        <f t="shared" ref="AA906:AA911" si="338">(Q906/24.3)*1000*2</f>
        <v>42.798353909465021</v>
      </c>
      <c r="AB906" s="6">
        <f t="shared" ref="AB906:AB911" si="339">(R906/23)*1000</f>
        <v>22.608695652173914</v>
      </c>
      <c r="AC906" s="6">
        <f t="shared" ref="AC906:AC911" si="340">(S906/39.09)*1000</f>
        <v>6.6513174724993602</v>
      </c>
      <c r="AD906" s="6">
        <f t="shared" ref="AD906:AD911" si="341">(T906/18)*1000</f>
        <v>2.7777777777777777</v>
      </c>
      <c r="AE906" s="6">
        <f t="shared" ref="AE906:AE911" si="342">(X906/W906)</f>
        <v>0.1575296247531271</v>
      </c>
    </row>
    <row r="907" spans="1:31" x14ac:dyDescent="0.15">
      <c r="A907" s="38">
        <v>37804</v>
      </c>
      <c r="B907" s="8">
        <f t="shared" si="330"/>
        <v>2003</v>
      </c>
      <c r="C907" s="8">
        <f t="shared" si="331"/>
        <v>7</v>
      </c>
      <c r="D907" s="8">
        <f t="shared" si="332"/>
        <v>2</v>
      </c>
      <c r="E907" s="8" t="s">
        <v>31</v>
      </c>
      <c r="F907" s="8">
        <v>3</v>
      </c>
      <c r="G907">
        <v>12</v>
      </c>
      <c r="H907" s="2" t="s">
        <v>2</v>
      </c>
      <c r="I907" s="3">
        <v>5.0999999999999996</v>
      </c>
      <c r="J907" s="3">
        <v>24.1</v>
      </c>
      <c r="K907" s="3">
        <v>13.4</v>
      </c>
      <c r="M907" s="3">
        <v>0.35</v>
      </c>
      <c r="N907" s="3">
        <v>0.18</v>
      </c>
      <c r="O907" s="3">
        <v>6.95</v>
      </c>
      <c r="P907" s="3">
        <v>1.21</v>
      </c>
      <c r="Q907" s="3">
        <v>0.24</v>
      </c>
      <c r="R907" s="3">
        <v>0.38</v>
      </c>
      <c r="S907" s="3">
        <v>0.56999999999999995</v>
      </c>
      <c r="T907" s="3">
        <v>0</v>
      </c>
      <c r="U907" s="6">
        <f t="shared" si="333"/>
        <v>0.51428571428571435</v>
      </c>
      <c r="W907" s="6">
        <f t="shared" si="334"/>
        <v>9.8730606488011272</v>
      </c>
      <c r="X907" s="6">
        <f t="shared" si="335"/>
        <v>2.9032258064516125</v>
      </c>
      <c r="Y907" s="6">
        <f t="shared" si="336"/>
        <v>144.79166666666669</v>
      </c>
      <c r="Z907" s="6">
        <f t="shared" si="337"/>
        <v>60.5</v>
      </c>
      <c r="AA907" s="6">
        <f t="shared" si="338"/>
        <v>19.753086419753085</v>
      </c>
      <c r="AB907" s="6">
        <f t="shared" si="339"/>
        <v>16.521739130434781</v>
      </c>
      <c r="AC907" s="6">
        <f t="shared" si="340"/>
        <v>14.581734458940904</v>
      </c>
      <c r="AD907" s="6">
        <f t="shared" si="341"/>
        <v>0</v>
      </c>
      <c r="AE907" s="6">
        <f t="shared" si="342"/>
        <v>0.29405529953917048</v>
      </c>
    </row>
    <row r="908" spans="1:31" x14ac:dyDescent="0.15">
      <c r="A908" s="38">
        <v>37804</v>
      </c>
      <c r="B908" s="8">
        <f t="shared" si="330"/>
        <v>2003</v>
      </c>
      <c r="C908" s="8">
        <f t="shared" si="331"/>
        <v>7</v>
      </c>
      <c r="D908" s="8">
        <f t="shared" si="332"/>
        <v>2</v>
      </c>
      <c r="E908" s="8" t="s">
        <v>29</v>
      </c>
      <c r="F908" s="8">
        <v>2</v>
      </c>
      <c r="G908">
        <v>6</v>
      </c>
      <c r="H908" s="2" t="s">
        <v>2</v>
      </c>
      <c r="I908" s="3">
        <v>5.12</v>
      </c>
      <c r="J908" s="3">
        <v>25.6</v>
      </c>
      <c r="M908" s="3">
        <v>0.33</v>
      </c>
      <c r="N908" s="3">
        <v>0.27</v>
      </c>
      <c r="O908" s="3">
        <v>7.22</v>
      </c>
      <c r="P908" s="3">
        <v>1.75</v>
      </c>
      <c r="Q908" s="3">
        <v>0.24</v>
      </c>
      <c r="R908" s="3">
        <v>0.44</v>
      </c>
      <c r="S908" s="3">
        <v>0.18</v>
      </c>
      <c r="T908" s="3">
        <v>0.01</v>
      </c>
      <c r="U908" s="6">
        <f t="shared" si="333"/>
        <v>0.81818181818181823</v>
      </c>
      <c r="W908" s="6">
        <f t="shared" si="334"/>
        <v>9.3088857545839208</v>
      </c>
      <c r="X908" s="6">
        <f t="shared" si="335"/>
        <v>4.3548387096774199</v>
      </c>
      <c r="Y908" s="6">
        <f t="shared" si="336"/>
        <v>150.41666666666666</v>
      </c>
      <c r="Z908" s="6">
        <f t="shared" si="337"/>
        <v>87.5</v>
      </c>
      <c r="AA908" s="6">
        <f t="shared" si="338"/>
        <v>19.753086419753085</v>
      </c>
      <c r="AB908" s="6">
        <f t="shared" si="339"/>
        <v>19.130434782608695</v>
      </c>
      <c r="AC908" s="6">
        <f t="shared" si="340"/>
        <v>4.604758250191864</v>
      </c>
      <c r="AD908" s="6">
        <f t="shared" si="341"/>
        <v>0.55555555555555558</v>
      </c>
      <c r="AE908" s="6">
        <f t="shared" si="342"/>
        <v>0.46781524926686224</v>
      </c>
    </row>
    <row r="909" spans="1:31" x14ac:dyDescent="0.15">
      <c r="A909" s="38">
        <v>37804</v>
      </c>
      <c r="B909" s="8">
        <f t="shared" si="330"/>
        <v>2003</v>
      </c>
      <c r="C909" s="8">
        <f t="shared" si="331"/>
        <v>7</v>
      </c>
      <c r="D909" s="8">
        <f t="shared" si="332"/>
        <v>2</v>
      </c>
      <c r="E909" s="8" t="s">
        <v>31</v>
      </c>
      <c r="F909" s="8">
        <v>3</v>
      </c>
      <c r="G909">
        <v>12</v>
      </c>
      <c r="H909" s="2" t="s">
        <v>0</v>
      </c>
      <c r="I909" s="3">
        <v>5.23</v>
      </c>
      <c r="J909" s="3">
        <v>23.2</v>
      </c>
      <c r="K909" s="3">
        <v>12.8</v>
      </c>
      <c r="M909" s="3">
        <v>0.37</v>
      </c>
      <c r="N909" s="3">
        <v>0.4</v>
      </c>
      <c r="O909" s="3">
        <v>6.51</v>
      </c>
      <c r="P909" s="3">
        <v>1.41</v>
      </c>
      <c r="Q909" s="3">
        <v>0.25</v>
      </c>
      <c r="R909" s="3">
        <v>0.36</v>
      </c>
      <c r="S909" s="3">
        <v>0.32</v>
      </c>
      <c r="T909" s="3">
        <v>0.04</v>
      </c>
      <c r="U909" s="6">
        <f t="shared" si="333"/>
        <v>1.0810810810810811</v>
      </c>
      <c r="W909" s="6">
        <f t="shared" si="334"/>
        <v>10.437235543018335</v>
      </c>
      <c r="X909" s="6">
        <f t="shared" si="335"/>
        <v>6.4516129032258061</v>
      </c>
      <c r="Y909" s="6">
        <f t="shared" si="336"/>
        <v>135.625</v>
      </c>
      <c r="Z909" s="6">
        <f t="shared" si="337"/>
        <v>70.5</v>
      </c>
      <c r="AA909" s="6">
        <f t="shared" si="338"/>
        <v>20.5761316872428</v>
      </c>
      <c r="AB909" s="6">
        <f t="shared" si="339"/>
        <v>15.652173913043477</v>
      </c>
      <c r="AC909" s="6">
        <f t="shared" si="340"/>
        <v>8.1862368892299813</v>
      </c>
      <c r="AD909" s="6">
        <f t="shared" si="341"/>
        <v>2.2222222222222223</v>
      </c>
      <c r="AE909" s="6">
        <f t="shared" si="342"/>
        <v>0.61813426329555354</v>
      </c>
    </row>
    <row r="910" spans="1:31" x14ac:dyDescent="0.15">
      <c r="A910" s="38">
        <v>37804</v>
      </c>
      <c r="B910" s="8">
        <f t="shared" si="330"/>
        <v>2003</v>
      </c>
      <c r="C910" s="8">
        <f t="shared" si="331"/>
        <v>7</v>
      </c>
      <c r="D910" s="8">
        <f t="shared" si="332"/>
        <v>2</v>
      </c>
      <c r="E910" s="8" t="s">
        <v>32</v>
      </c>
      <c r="F910" s="8">
        <v>1</v>
      </c>
      <c r="G910">
        <v>4</v>
      </c>
      <c r="H910" s="2" t="s">
        <v>2</v>
      </c>
      <c r="I910" s="3">
        <v>5.77</v>
      </c>
      <c r="J910" s="3">
        <v>33.1</v>
      </c>
      <c r="K910" s="3">
        <v>13.2</v>
      </c>
      <c r="M910" s="3">
        <v>0.37</v>
      </c>
      <c r="N910" s="3">
        <v>0.53</v>
      </c>
      <c r="O910" s="3">
        <v>8.26</v>
      </c>
      <c r="P910" s="3">
        <v>4.0599999999999996</v>
      </c>
      <c r="Q910" s="3">
        <v>0.17</v>
      </c>
      <c r="R910" s="3">
        <v>0.39</v>
      </c>
      <c r="S910" s="3">
        <v>0.15</v>
      </c>
      <c r="T910" s="3">
        <v>0.13</v>
      </c>
      <c r="U910" s="6">
        <f t="shared" si="333"/>
        <v>1.4324324324324325</v>
      </c>
      <c r="W910" s="6">
        <f t="shared" si="334"/>
        <v>10.437235543018335</v>
      </c>
      <c r="X910" s="6">
        <f t="shared" si="335"/>
        <v>8.5483870967741939</v>
      </c>
      <c r="Y910" s="6">
        <f t="shared" si="336"/>
        <v>172.08333333333334</v>
      </c>
      <c r="Z910" s="6">
        <f t="shared" si="337"/>
        <v>203</v>
      </c>
      <c r="AA910" s="6">
        <f t="shared" si="338"/>
        <v>13.991769547325102</v>
      </c>
      <c r="AB910" s="6">
        <f t="shared" si="339"/>
        <v>16.956521739130437</v>
      </c>
      <c r="AC910" s="6">
        <f t="shared" si="340"/>
        <v>3.8372985418265535</v>
      </c>
      <c r="AD910" s="6">
        <f t="shared" si="341"/>
        <v>7.2222222222222223</v>
      </c>
      <c r="AE910" s="6">
        <f t="shared" si="342"/>
        <v>0.81902789886660865</v>
      </c>
    </row>
    <row r="911" spans="1:31" x14ac:dyDescent="0.15">
      <c r="A911" s="38">
        <v>37804</v>
      </c>
      <c r="B911" s="8">
        <f t="shared" si="330"/>
        <v>2003</v>
      </c>
      <c r="C911" s="8">
        <f t="shared" si="331"/>
        <v>7</v>
      </c>
      <c r="D911" s="8">
        <f t="shared" si="332"/>
        <v>2</v>
      </c>
      <c r="E911" s="8" t="s">
        <v>30</v>
      </c>
      <c r="F911" s="8">
        <v>4</v>
      </c>
      <c r="G911">
        <v>14</v>
      </c>
      <c r="H911" s="2" t="s">
        <v>0</v>
      </c>
      <c r="I911" s="3">
        <v>4.75</v>
      </c>
      <c r="J911" s="3">
        <v>78.3</v>
      </c>
      <c r="K911" s="3">
        <v>36.6</v>
      </c>
      <c r="M911" s="3">
        <v>0.43</v>
      </c>
      <c r="N911" s="3">
        <v>0.66</v>
      </c>
      <c r="O911" s="3">
        <v>27.3</v>
      </c>
      <c r="P911" s="3">
        <v>3.17</v>
      </c>
      <c r="Q911" s="3">
        <v>0.8</v>
      </c>
      <c r="R911" s="3">
        <v>0.46</v>
      </c>
      <c r="S911" s="3">
        <v>0.56000000000000005</v>
      </c>
      <c r="T911" s="3">
        <v>0.03</v>
      </c>
      <c r="U911" s="6">
        <f t="shared" si="333"/>
        <v>1.5348837209302326</v>
      </c>
      <c r="W911" s="6">
        <f t="shared" si="334"/>
        <v>12.129760225669957</v>
      </c>
      <c r="X911" s="6">
        <f t="shared" si="335"/>
        <v>10.64516129032258</v>
      </c>
      <c r="Y911" s="6">
        <f t="shared" si="336"/>
        <v>568.75</v>
      </c>
      <c r="Z911" s="6">
        <f t="shared" si="337"/>
        <v>158.5</v>
      </c>
      <c r="AA911" s="6">
        <f t="shared" si="338"/>
        <v>65.843621399176953</v>
      </c>
      <c r="AB911" s="6">
        <f t="shared" si="339"/>
        <v>20</v>
      </c>
      <c r="AC911" s="6">
        <f t="shared" si="340"/>
        <v>14.325914556152469</v>
      </c>
      <c r="AD911" s="6">
        <f t="shared" si="341"/>
        <v>1.6666666666666665</v>
      </c>
      <c r="AE911" s="6">
        <f t="shared" si="342"/>
        <v>0.87760690172543143</v>
      </c>
    </row>
    <row r="912" spans="1:31" x14ac:dyDescent="0.15">
      <c r="A912" s="38">
        <v>37804</v>
      </c>
      <c r="B912" s="8">
        <f t="shared" si="330"/>
        <v>2003</v>
      </c>
      <c r="C912" s="8">
        <f t="shared" si="331"/>
        <v>7</v>
      </c>
      <c r="D912" s="8">
        <f t="shared" si="332"/>
        <v>2</v>
      </c>
      <c r="E912" s="8" t="s">
        <v>32</v>
      </c>
      <c r="F912" s="8">
        <v>1</v>
      </c>
      <c r="G912">
        <v>4</v>
      </c>
      <c r="H912" s="2" t="s">
        <v>0</v>
      </c>
      <c r="I912" s="3">
        <v>5.5</v>
      </c>
      <c r="J912" s="3">
        <v>22.3</v>
      </c>
      <c r="K912" s="3">
        <v>23.9</v>
      </c>
    </row>
    <row r="913" spans="1:31" x14ac:dyDescent="0.15">
      <c r="A913" s="38">
        <v>37804</v>
      </c>
      <c r="B913" s="8">
        <f t="shared" si="330"/>
        <v>2003</v>
      </c>
      <c r="C913" s="8">
        <f t="shared" si="331"/>
        <v>7</v>
      </c>
      <c r="D913" s="8">
        <f t="shared" si="332"/>
        <v>2</v>
      </c>
      <c r="E913" s="8" t="s">
        <v>29</v>
      </c>
      <c r="F913" s="8">
        <v>2</v>
      </c>
      <c r="G913">
        <v>6</v>
      </c>
      <c r="H913" s="2" t="s">
        <v>1</v>
      </c>
      <c r="I913" s="3">
        <v>5.53</v>
      </c>
      <c r="J913" s="3">
        <v>24</v>
      </c>
    </row>
    <row r="914" spans="1:31" x14ac:dyDescent="0.15">
      <c r="A914" s="38">
        <v>37804</v>
      </c>
      <c r="B914" s="8">
        <f t="shared" si="330"/>
        <v>2003</v>
      </c>
      <c r="C914" s="8">
        <f t="shared" si="331"/>
        <v>7</v>
      </c>
      <c r="D914" s="8">
        <f t="shared" si="332"/>
        <v>2</v>
      </c>
      <c r="E914" s="8" t="s">
        <v>32</v>
      </c>
      <c r="F914" s="8">
        <v>3</v>
      </c>
      <c r="G914">
        <v>11</v>
      </c>
      <c r="H914" s="2" t="s">
        <v>2</v>
      </c>
      <c r="I914" s="3">
        <v>5.37</v>
      </c>
      <c r="J914" s="3">
        <v>17.2</v>
      </c>
    </row>
    <row r="915" spans="1:31" x14ac:dyDescent="0.15">
      <c r="A915" s="38">
        <v>37804</v>
      </c>
      <c r="B915" s="8">
        <f t="shared" si="330"/>
        <v>2003</v>
      </c>
      <c r="C915" s="8">
        <f t="shared" si="331"/>
        <v>7</v>
      </c>
      <c r="D915" s="8">
        <f t="shared" si="332"/>
        <v>2</v>
      </c>
      <c r="E915" s="8" t="s">
        <v>32</v>
      </c>
      <c r="F915" s="8">
        <v>3</v>
      </c>
      <c r="G915">
        <v>11</v>
      </c>
      <c r="H915" s="2" t="s">
        <v>1</v>
      </c>
      <c r="I915" s="3">
        <v>5.23</v>
      </c>
      <c r="J915" s="3">
        <v>31</v>
      </c>
    </row>
    <row r="916" spans="1:31" x14ac:dyDescent="0.15">
      <c r="A916" s="38">
        <v>37846</v>
      </c>
      <c r="B916" s="8">
        <f t="shared" si="330"/>
        <v>2003</v>
      </c>
      <c r="C916" s="8">
        <f t="shared" si="331"/>
        <v>8</v>
      </c>
      <c r="D916" s="8">
        <f t="shared" si="332"/>
        <v>13</v>
      </c>
      <c r="E916" s="8" t="s">
        <v>31</v>
      </c>
      <c r="F916" s="8">
        <v>1</v>
      </c>
      <c r="G916">
        <v>3</v>
      </c>
      <c r="H916" s="2" t="s">
        <v>1</v>
      </c>
      <c r="I916" s="3">
        <v>5.22</v>
      </c>
      <c r="J916" s="3">
        <v>23</v>
      </c>
      <c r="K916" s="3">
        <v>7.5</v>
      </c>
      <c r="M916" s="3">
        <v>0.78</v>
      </c>
      <c r="N916" s="3">
        <v>0.27</v>
      </c>
      <c r="O916" s="3">
        <v>6.2</v>
      </c>
      <c r="P916" s="3">
        <v>1.56</v>
      </c>
      <c r="Q916" s="3">
        <v>0.63</v>
      </c>
      <c r="R916" s="3">
        <v>0.47</v>
      </c>
      <c r="S916" s="3">
        <v>0.22</v>
      </c>
      <c r="T916" s="3">
        <v>0.03</v>
      </c>
      <c r="U916" s="6">
        <f t="shared" ref="U916:U921" si="343">(N916/M916)</f>
        <v>0.34615384615384615</v>
      </c>
      <c r="W916" s="6">
        <f t="shared" ref="W916:W921" si="344">(M916/35.45)*1000</f>
        <v>22.002820874471084</v>
      </c>
      <c r="X916" s="6">
        <f t="shared" ref="X916:X921" si="345">(N916/62)*1000</f>
        <v>4.3548387096774199</v>
      </c>
      <c r="Y916" s="6">
        <f t="shared" ref="Y916:Y921" si="346">(O916/96)*1000*2</f>
        <v>129.16666666666669</v>
      </c>
      <c r="Z916" s="6">
        <f t="shared" ref="Z916:Z921" si="347">(P916/40)*1000*2</f>
        <v>78</v>
      </c>
      <c r="AA916" s="6">
        <f t="shared" ref="AA916:AA921" si="348">(Q916/24.3)*1000*2</f>
        <v>51.851851851851848</v>
      </c>
      <c r="AB916" s="6">
        <f t="shared" ref="AB916:AB921" si="349">(R916/23)*1000</f>
        <v>20.434782608695652</v>
      </c>
      <c r="AC916" s="6">
        <f t="shared" ref="AC916:AC921" si="350">(S916/39.09)*1000</f>
        <v>5.6280378613456117</v>
      </c>
      <c r="AD916" s="6">
        <f t="shared" ref="AD916:AD921" si="351">(T916/18)*1000</f>
        <v>1.6666666666666665</v>
      </c>
      <c r="AE916" s="6">
        <f t="shared" ref="AE916:AE921" si="352">(X916/W916)</f>
        <v>0.19792183622828788</v>
      </c>
    </row>
    <row r="917" spans="1:31" x14ac:dyDescent="0.15">
      <c r="A917" s="38">
        <v>37846</v>
      </c>
      <c r="B917" s="8">
        <f t="shared" si="330"/>
        <v>2003</v>
      </c>
      <c r="C917" s="8">
        <f t="shared" si="331"/>
        <v>8</v>
      </c>
      <c r="D917" s="8">
        <f t="shared" si="332"/>
        <v>13</v>
      </c>
      <c r="E917" s="8" t="s">
        <v>31</v>
      </c>
      <c r="F917" s="8">
        <v>3</v>
      </c>
      <c r="G917">
        <v>12</v>
      </c>
      <c r="H917" s="2" t="s">
        <v>2</v>
      </c>
      <c r="I917" s="3">
        <v>5.04</v>
      </c>
      <c r="J917" s="3">
        <v>22.8</v>
      </c>
      <c r="K917" s="3">
        <v>8.1</v>
      </c>
      <c r="M917" s="3">
        <v>0.36</v>
      </c>
      <c r="N917" s="3">
        <v>0.22</v>
      </c>
      <c r="O917" s="3">
        <v>6.58</v>
      </c>
      <c r="P917" s="3">
        <v>1.03</v>
      </c>
      <c r="Q917" s="3">
        <v>0.3</v>
      </c>
      <c r="R917" s="3">
        <v>0.39</v>
      </c>
      <c r="S917" s="3">
        <v>0.61</v>
      </c>
      <c r="T917" s="3">
        <v>0.03</v>
      </c>
      <c r="U917" s="6">
        <f t="shared" si="343"/>
        <v>0.61111111111111116</v>
      </c>
      <c r="W917" s="6">
        <f t="shared" si="344"/>
        <v>10.15514809590973</v>
      </c>
      <c r="X917" s="6">
        <f t="shared" si="345"/>
        <v>3.5483870967741939</v>
      </c>
      <c r="Y917" s="6">
        <f t="shared" si="346"/>
        <v>137.08333333333334</v>
      </c>
      <c r="Z917" s="6">
        <f t="shared" si="347"/>
        <v>51.500000000000007</v>
      </c>
      <c r="AA917" s="6">
        <f t="shared" si="348"/>
        <v>24.691358024691358</v>
      </c>
      <c r="AB917" s="6">
        <f t="shared" si="349"/>
        <v>16.956521739130437</v>
      </c>
      <c r="AC917" s="6">
        <f t="shared" si="350"/>
        <v>15.605014070094651</v>
      </c>
      <c r="AD917" s="6">
        <f t="shared" si="351"/>
        <v>1.6666666666666665</v>
      </c>
      <c r="AE917" s="6">
        <f t="shared" si="352"/>
        <v>0.34941756272401442</v>
      </c>
    </row>
    <row r="918" spans="1:31" x14ac:dyDescent="0.15">
      <c r="A918" s="38">
        <v>37846</v>
      </c>
      <c r="B918" s="8">
        <f t="shared" si="330"/>
        <v>2003</v>
      </c>
      <c r="C918" s="8">
        <f t="shared" si="331"/>
        <v>8</v>
      </c>
      <c r="D918" s="8">
        <f t="shared" si="332"/>
        <v>13</v>
      </c>
      <c r="E918" s="8" t="s">
        <v>31</v>
      </c>
      <c r="F918" s="8">
        <v>3</v>
      </c>
      <c r="G918">
        <v>12</v>
      </c>
      <c r="H918" s="2" t="s">
        <v>0</v>
      </c>
      <c r="I918" s="3">
        <v>5.19</v>
      </c>
      <c r="J918" s="3">
        <v>22.8</v>
      </c>
      <c r="K918" s="3">
        <v>5.9</v>
      </c>
      <c r="M918" s="3">
        <v>0.51</v>
      </c>
      <c r="N918" s="3">
        <v>0.4</v>
      </c>
      <c r="O918" s="3">
        <v>6.84</v>
      </c>
      <c r="P918" s="3">
        <v>1.3</v>
      </c>
      <c r="Q918" s="3">
        <v>0.32</v>
      </c>
      <c r="R918" s="3">
        <v>0.4</v>
      </c>
      <c r="S918" s="3">
        <v>0.41</v>
      </c>
      <c r="T918" s="3">
        <v>0.04</v>
      </c>
      <c r="U918" s="6">
        <f t="shared" si="343"/>
        <v>0.78431372549019607</v>
      </c>
      <c r="W918" s="6">
        <f t="shared" si="344"/>
        <v>14.386459802538786</v>
      </c>
      <c r="X918" s="6">
        <f t="shared" si="345"/>
        <v>6.4516129032258061</v>
      </c>
      <c r="Y918" s="6">
        <f t="shared" si="346"/>
        <v>142.5</v>
      </c>
      <c r="Z918" s="6">
        <f t="shared" si="347"/>
        <v>65</v>
      </c>
      <c r="AA918" s="6">
        <f t="shared" si="348"/>
        <v>26.337448559670783</v>
      </c>
      <c r="AB918" s="6">
        <f t="shared" si="349"/>
        <v>17.391304347826086</v>
      </c>
      <c r="AC918" s="6">
        <f t="shared" si="350"/>
        <v>10.488616014325913</v>
      </c>
      <c r="AD918" s="6">
        <f t="shared" si="351"/>
        <v>2.2222222222222223</v>
      </c>
      <c r="AE918" s="6">
        <f t="shared" si="352"/>
        <v>0.4484503478810879</v>
      </c>
    </row>
    <row r="919" spans="1:31" x14ac:dyDescent="0.15">
      <c r="A919" s="38">
        <v>37846</v>
      </c>
      <c r="B919" s="8">
        <f t="shared" si="330"/>
        <v>2003</v>
      </c>
      <c r="C919" s="8">
        <f t="shared" si="331"/>
        <v>8</v>
      </c>
      <c r="D919" s="8">
        <f t="shared" si="332"/>
        <v>13</v>
      </c>
      <c r="E919" s="8" t="s">
        <v>31</v>
      </c>
      <c r="F919" s="8">
        <v>2</v>
      </c>
      <c r="G919">
        <v>5</v>
      </c>
      <c r="H919" s="2" t="s">
        <v>2</v>
      </c>
      <c r="I919" s="3">
        <v>5.82</v>
      </c>
      <c r="J919" s="3">
        <v>22</v>
      </c>
      <c r="M919" s="3">
        <v>0.42</v>
      </c>
      <c r="N919" s="3">
        <v>0.35</v>
      </c>
      <c r="O919" s="3">
        <v>5.92</v>
      </c>
      <c r="P919" s="3">
        <v>1.92</v>
      </c>
      <c r="Q919" s="3">
        <v>0.4</v>
      </c>
      <c r="R919" s="3">
        <v>0.59</v>
      </c>
      <c r="S919" s="3">
        <v>0.28000000000000003</v>
      </c>
      <c r="T919" s="3">
        <v>0.03</v>
      </c>
      <c r="U919" s="6">
        <f t="shared" si="343"/>
        <v>0.83333333333333326</v>
      </c>
      <c r="W919" s="6">
        <f t="shared" si="344"/>
        <v>11.847672778561353</v>
      </c>
      <c r="X919" s="6">
        <f t="shared" si="345"/>
        <v>5.6451612903225801</v>
      </c>
      <c r="Y919" s="6">
        <f t="shared" si="346"/>
        <v>123.33333333333334</v>
      </c>
      <c r="Z919" s="6">
        <f t="shared" si="347"/>
        <v>96</v>
      </c>
      <c r="AA919" s="6">
        <f t="shared" si="348"/>
        <v>32.921810699588477</v>
      </c>
      <c r="AB919" s="6">
        <f t="shared" si="349"/>
        <v>25.652173913043477</v>
      </c>
      <c r="AC919" s="6">
        <f t="shared" si="350"/>
        <v>7.1629572780762345</v>
      </c>
      <c r="AD919" s="6">
        <f t="shared" si="351"/>
        <v>1.6666666666666665</v>
      </c>
      <c r="AE919" s="6">
        <f t="shared" si="352"/>
        <v>0.47647849462365588</v>
      </c>
    </row>
    <row r="920" spans="1:31" x14ac:dyDescent="0.15">
      <c r="A920" s="38">
        <v>37846</v>
      </c>
      <c r="B920" s="8">
        <f t="shared" si="330"/>
        <v>2003</v>
      </c>
      <c r="C920" s="8">
        <f t="shared" si="331"/>
        <v>8</v>
      </c>
      <c r="D920" s="8">
        <f t="shared" si="332"/>
        <v>13</v>
      </c>
      <c r="E920" s="8" t="s">
        <v>31</v>
      </c>
      <c r="F920" s="8">
        <v>1</v>
      </c>
      <c r="G920">
        <v>3</v>
      </c>
      <c r="H920" s="2" t="s">
        <v>2</v>
      </c>
      <c r="I920" s="3">
        <v>5.09</v>
      </c>
      <c r="J920" s="3">
        <v>24.4</v>
      </c>
      <c r="K920" s="3">
        <v>12.6</v>
      </c>
      <c r="M920" s="3">
        <v>0.34</v>
      </c>
      <c r="N920" s="3">
        <v>0.35</v>
      </c>
      <c r="O920" s="3">
        <v>7.1</v>
      </c>
      <c r="P920" s="3">
        <v>1.63</v>
      </c>
      <c r="Q920" s="3">
        <v>0.31</v>
      </c>
      <c r="R920" s="3">
        <v>0.39</v>
      </c>
      <c r="S920" s="3">
        <v>0.23</v>
      </c>
      <c r="T920" s="3">
        <v>0.03</v>
      </c>
      <c r="U920" s="6">
        <f t="shared" si="343"/>
        <v>1.0294117647058822</v>
      </c>
      <c r="W920" s="6">
        <f t="shared" si="344"/>
        <v>9.590973201692524</v>
      </c>
      <c r="X920" s="6">
        <f t="shared" si="345"/>
        <v>5.6451612903225801</v>
      </c>
      <c r="Y920" s="6">
        <f t="shared" si="346"/>
        <v>147.91666666666666</v>
      </c>
      <c r="Z920" s="6">
        <f t="shared" si="347"/>
        <v>81.499999999999986</v>
      </c>
      <c r="AA920" s="6">
        <f t="shared" si="348"/>
        <v>25.514403292181068</v>
      </c>
      <c r="AB920" s="6">
        <f t="shared" si="349"/>
        <v>16.956521739130437</v>
      </c>
      <c r="AC920" s="6">
        <f t="shared" si="350"/>
        <v>5.8838577641340493</v>
      </c>
      <c r="AD920" s="6">
        <f t="shared" si="351"/>
        <v>1.6666666666666665</v>
      </c>
      <c r="AE920" s="6">
        <f t="shared" si="352"/>
        <v>0.58859108159392792</v>
      </c>
    </row>
    <row r="921" spans="1:31" x14ac:dyDescent="0.15">
      <c r="A921" s="38">
        <v>37846</v>
      </c>
      <c r="B921" s="8">
        <f t="shared" si="330"/>
        <v>2003</v>
      </c>
      <c r="C921" s="8">
        <f t="shared" si="331"/>
        <v>8</v>
      </c>
      <c r="D921" s="8">
        <f t="shared" si="332"/>
        <v>13</v>
      </c>
      <c r="E921" s="8" t="s">
        <v>30</v>
      </c>
      <c r="F921" s="8">
        <v>1</v>
      </c>
      <c r="G921">
        <v>2</v>
      </c>
      <c r="H921" s="2" t="s">
        <v>2</v>
      </c>
      <c r="I921" s="3">
        <v>5.0999999999999996</v>
      </c>
      <c r="J921" s="3">
        <v>42.5</v>
      </c>
      <c r="K921" s="3">
        <v>7.4</v>
      </c>
      <c r="M921" s="3">
        <v>0.48</v>
      </c>
      <c r="N921" s="3">
        <v>1.82</v>
      </c>
      <c r="O921" s="3">
        <v>14.14</v>
      </c>
      <c r="P921" s="3">
        <v>2.83</v>
      </c>
      <c r="Q921" s="3">
        <v>1.27</v>
      </c>
      <c r="R921" s="3">
        <v>0.27</v>
      </c>
      <c r="S921" s="3">
        <v>0.93</v>
      </c>
      <c r="T921" s="3">
        <v>0.04</v>
      </c>
      <c r="U921" s="6">
        <f t="shared" si="343"/>
        <v>3.791666666666667</v>
      </c>
      <c r="W921" s="6">
        <f t="shared" si="344"/>
        <v>13.540197461212975</v>
      </c>
      <c r="X921" s="6">
        <f t="shared" si="345"/>
        <v>29.35483870967742</v>
      </c>
      <c r="Y921" s="6">
        <f t="shared" si="346"/>
        <v>294.58333333333337</v>
      </c>
      <c r="Z921" s="6">
        <f t="shared" si="347"/>
        <v>141.50000000000003</v>
      </c>
      <c r="AA921" s="6">
        <f t="shared" si="348"/>
        <v>104.52674897119341</v>
      </c>
      <c r="AB921" s="6">
        <f t="shared" si="349"/>
        <v>11.739130434782609</v>
      </c>
      <c r="AC921" s="6">
        <f t="shared" si="350"/>
        <v>23.791250959324632</v>
      </c>
      <c r="AD921" s="6">
        <f t="shared" si="351"/>
        <v>2.2222222222222223</v>
      </c>
      <c r="AE921" s="6">
        <f t="shared" si="352"/>
        <v>2.1679771505376348</v>
      </c>
    </row>
    <row r="922" spans="1:31" x14ac:dyDescent="0.15">
      <c r="A922" s="38">
        <v>37846</v>
      </c>
      <c r="B922" s="8">
        <f t="shared" si="330"/>
        <v>2003</v>
      </c>
      <c r="C922" s="8">
        <f t="shared" si="331"/>
        <v>8</v>
      </c>
      <c r="D922" s="8">
        <f t="shared" si="332"/>
        <v>13</v>
      </c>
      <c r="E922" s="8" t="s">
        <v>29</v>
      </c>
      <c r="F922" s="8">
        <v>1</v>
      </c>
      <c r="G922">
        <v>1</v>
      </c>
      <c r="H922" s="2" t="s">
        <v>0</v>
      </c>
      <c r="I922" s="3">
        <v>4.66</v>
      </c>
      <c r="J922" s="3">
        <v>109.2</v>
      </c>
    </row>
    <row r="923" spans="1:31" x14ac:dyDescent="0.15">
      <c r="A923" s="38">
        <v>37846</v>
      </c>
      <c r="B923" s="8">
        <f t="shared" si="330"/>
        <v>2003</v>
      </c>
      <c r="C923" s="8">
        <f t="shared" si="331"/>
        <v>8</v>
      </c>
      <c r="D923" s="8">
        <f t="shared" si="332"/>
        <v>13</v>
      </c>
      <c r="E923" s="8" t="s">
        <v>30</v>
      </c>
      <c r="F923" s="8">
        <v>1</v>
      </c>
      <c r="G923">
        <v>2</v>
      </c>
      <c r="H923" s="2" t="s">
        <v>1</v>
      </c>
      <c r="I923" s="3">
        <v>4.3099999999999996</v>
      </c>
      <c r="J923" s="3">
        <v>111.9</v>
      </c>
    </row>
    <row r="924" spans="1:31" x14ac:dyDescent="0.15">
      <c r="A924" s="38">
        <v>37846</v>
      </c>
      <c r="B924" s="8">
        <f t="shared" si="330"/>
        <v>2003</v>
      </c>
      <c r="C924" s="8">
        <f t="shared" si="331"/>
        <v>8</v>
      </c>
      <c r="D924" s="8">
        <f t="shared" si="332"/>
        <v>13</v>
      </c>
      <c r="E924" s="8" t="s">
        <v>31</v>
      </c>
      <c r="F924" s="8">
        <v>1</v>
      </c>
      <c r="G924">
        <v>3</v>
      </c>
      <c r="H924" s="2" t="s">
        <v>0</v>
      </c>
      <c r="I924" s="3">
        <v>5.72</v>
      </c>
      <c r="J924" s="3">
        <v>23.2</v>
      </c>
    </row>
    <row r="925" spans="1:31" x14ac:dyDescent="0.15">
      <c r="A925" s="38">
        <v>37846</v>
      </c>
      <c r="B925" s="8">
        <f t="shared" si="330"/>
        <v>2003</v>
      </c>
      <c r="C925" s="8">
        <f t="shared" si="331"/>
        <v>8</v>
      </c>
      <c r="D925" s="8">
        <f t="shared" si="332"/>
        <v>13</v>
      </c>
      <c r="E925" s="8" t="s">
        <v>29</v>
      </c>
      <c r="F925" s="8">
        <v>2</v>
      </c>
      <c r="G925">
        <v>6</v>
      </c>
      <c r="H925" s="2" t="s">
        <v>0</v>
      </c>
      <c r="I925" s="3">
        <v>5.61</v>
      </c>
      <c r="J925" s="3">
        <v>34.799999999999997</v>
      </c>
    </row>
    <row r="926" spans="1:31" x14ac:dyDescent="0.15">
      <c r="A926" s="38">
        <v>37846</v>
      </c>
      <c r="B926" s="8">
        <f t="shared" si="330"/>
        <v>2003</v>
      </c>
      <c r="C926" s="8">
        <f t="shared" si="331"/>
        <v>8</v>
      </c>
      <c r="D926" s="8">
        <f t="shared" si="332"/>
        <v>13</v>
      </c>
      <c r="E926" s="8" t="s">
        <v>30</v>
      </c>
      <c r="F926" s="8">
        <v>3</v>
      </c>
      <c r="G926">
        <v>9</v>
      </c>
      <c r="H926" s="2" t="s">
        <v>2</v>
      </c>
      <c r="I926" s="3">
        <v>4.75</v>
      </c>
      <c r="J926" s="3">
        <v>218</v>
      </c>
    </row>
    <row r="927" spans="1:31" x14ac:dyDescent="0.15">
      <c r="A927" s="38">
        <v>37846</v>
      </c>
      <c r="B927" s="8">
        <f t="shared" si="330"/>
        <v>2003</v>
      </c>
      <c r="C927" s="8">
        <f t="shared" si="331"/>
        <v>8</v>
      </c>
      <c r="D927" s="8">
        <f t="shared" si="332"/>
        <v>13</v>
      </c>
      <c r="E927" s="8" t="s">
        <v>29</v>
      </c>
      <c r="F927" s="8">
        <v>3</v>
      </c>
      <c r="G927">
        <v>10</v>
      </c>
      <c r="H927" s="2" t="s">
        <v>2</v>
      </c>
      <c r="I927" s="3">
        <v>4.18</v>
      </c>
      <c r="J927" s="3">
        <v>217</v>
      </c>
    </row>
    <row r="928" spans="1:31" x14ac:dyDescent="0.15">
      <c r="A928" s="38">
        <v>37846</v>
      </c>
      <c r="B928" s="8">
        <f t="shared" si="330"/>
        <v>2003</v>
      </c>
      <c r="C928" s="8">
        <f t="shared" si="331"/>
        <v>8</v>
      </c>
      <c r="D928" s="8">
        <f t="shared" si="332"/>
        <v>13</v>
      </c>
      <c r="E928" s="8" t="s">
        <v>32</v>
      </c>
      <c r="F928" s="8">
        <v>3</v>
      </c>
      <c r="G928">
        <v>11</v>
      </c>
      <c r="H928" s="2" t="s">
        <v>2</v>
      </c>
      <c r="I928" s="3">
        <v>5.42</v>
      </c>
      <c r="J928" s="3">
        <v>15.8</v>
      </c>
    </row>
    <row r="929" spans="1:31" x14ac:dyDescent="0.15">
      <c r="A929" s="38">
        <v>37846</v>
      </c>
      <c r="B929" s="8">
        <f t="shared" si="330"/>
        <v>2003</v>
      </c>
      <c r="C929" s="8">
        <f t="shared" si="331"/>
        <v>8</v>
      </c>
      <c r="D929" s="8">
        <f t="shared" si="332"/>
        <v>13</v>
      </c>
      <c r="E929" s="8" t="s">
        <v>29</v>
      </c>
      <c r="F929" s="8">
        <v>4</v>
      </c>
      <c r="G929">
        <v>13</v>
      </c>
      <c r="H929" s="2" t="s">
        <v>1</v>
      </c>
      <c r="I929" s="3">
        <v>4.38</v>
      </c>
      <c r="J929" s="3">
        <v>179</v>
      </c>
    </row>
    <row r="930" spans="1:31" x14ac:dyDescent="0.15">
      <c r="A930" s="38">
        <v>37846</v>
      </c>
      <c r="B930" s="8">
        <f t="shared" si="330"/>
        <v>2003</v>
      </c>
      <c r="C930" s="8">
        <f t="shared" si="331"/>
        <v>8</v>
      </c>
      <c r="D930" s="8">
        <f t="shared" si="332"/>
        <v>13</v>
      </c>
      <c r="E930" s="8" t="s">
        <v>32</v>
      </c>
      <c r="F930" s="8">
        <v>4</v>
      </c>
      <c r="G930">
        <v>16</v>
      </c>
      <c r="H930" s="2" t="s">
        <v>1</v>
      </c>
      <c r="I930" s="3">
        <v>5.6</v>
      </c>
      <c r="J930" s="3">
        <v>33.6</v>
      </c>
    </row>
    <row r="931" spans="1:31" x14ac:dyDescent="0.15">
      <c r="A931" s="38">
        <v>37879</v>
      </c>
      <c r="B931" s="8">
        <f t="shared" si="330"/>
        <v>2003</v>
      </c>
      <c r="C931" s="8">
        <f t="shared" si="331"/>
        <v>9</v>
      </c>
      <c r="D931" s="8">
        <f t="shared" si="332"/>
        <v>15</v>
      </c>
      <c r="E931" s="8" t="s">
        <v>32</v>
      </c>
      <c r="F931" s="8">
        <v>2</v>
      </c>
      <c r="G931">
        <v>8</v>
      </c>
      <c r="H931" s="2" t="s">
        <v>2</v>
      </c>
      <c r="I931" s="3">
        <v>4.83</v>
      </c>
      <c r="J931" s="3">
        <v>30.9</v>
      </c>
      <c r="K931" s="3">
        <v>10.4</v>
      </c>
      <c r="M931" s="3">
        <v>0.68</v>
      </c>
      <c r="N931" s="3">
        <v>0.53</v>
      </c>
      <c r="O931" s="3">
        <v>8.01</v>
      </c>
      <c r="P931" s="3">
        <v>1.93</v>
      </c>
      <c r="Q931" s="3">
        <v>0.14000000000000001</v>
      </c>
      <c r="R931" s="3">
        <v>0.31</v>
      </c>
      <c r="S931" s="3">
        <v>0.13</v>
      </c>
      <c r="T931" s="3">
        <v>0.03</v>
      </c>
      <c r="U931" s="6">
        <f t="shared" ref="U931:U942" si="353">(N931/M931)</f>
        <v>0.77941176470588236</v>
      </c>
      <c r="W931" s="6">
        <f t="shared" ref="W931:W942" si="354">(M931/35.45)*1000</f>
        <v>19.181946403385048</v>
      </c>
      <c r="X931" s="6">
        <f t="shared" ref="X931:X942" si="355">(N931/62)*1000</f>
        <v>8.5483870967741939</v>
      </c>
      <c r="Y931" s="6">
        <f t="shared" ref="Y931:Y942" si="356">(O931/96)*1000*2</f>
        <v>166.875</v>
      </c>
      <c r="Z931" s="6">
        <f t="shared" ref="Z931:Z942" si="357">(P931/40)*1000*2</f>
        <v>96.5</v>
      </c>
      <c r="AA931" s="6">
        <f t="shared" ref="AA931:AA942" si="358">(Q931/24.3)*1000*2</f>
        <v>11.522633744855968</v>
      </c>
      <c r="AB931" s="6">
        <f t="shared" ref="AB931:AB942" si="359">(R931/23)*1000</f>
        <v>13.478260869565217</v>
      </c>
      <c r="AC931" s="6">
        <f t="shared" ref="AC931:AC942" si="360">(S931/39.09)*1000</f>
        <v>3.3256587362496801</v>
      </c>
      <c r="AD931" s="6">
        <f t="shared" ref="AD931:AD942" si="361">(T931/18)*1000</f>
        <v>1.6666666666666665</v>
      </c>
      <c r="AE931" s="6">
        <f t="shared" ref="AE931:AE942" si="362">(X931/W931)</f>
        <v>0.44564753320683115</v>
      </c>
    </row>
    <row r="932" spans="1:31" x14ac:dyDescent="0.15">
      <c r="A932" s="38">
        <v>37879</v>
      </c>
      <c r="B932" s="8">
        <f t="shared" si="330"/>
        <v>2003</v>
      </c>
      <c r="C932" s="8">
        <f t="shared" si="331"/>
        <v>9</v>
      </c>
      <c r="D932" s="8">
        <f t="shared" si="332"/>
        <v>15</v>
      </c>
      <c r="E932" s="8" t="s">
        <v>31</v>
      </c>
      <c r="F932" s="8">
        <v>3</v>
      </c>
      <c r="G932">
        <v>12</v>
      </c>
      <c r="H932" s="2" t="s">
        <v>0</v>
      </c>
      <c r="I932" s="3">
        <v>5.22</v>
      </c>
      <c r="J932" s="3">
        <v>21.2</v>
      </c>
      <c r="K932" s="3">
        <v>11.3</v>
      </c>
      <c r="M932" s="3">
        <v>0.34</v>
      </c>
      <c r="N932" s="3">
        <v>0.31</v>
      </c>
      <c r="O932" s="3">
        <v>6.01</v>
      </c>
      <c r="P932" s="3">
        <v>1.33</v>
      </c>
      <c r="Q932" s="3">
        <v>0.17</v>
      </c>
      <c r="R932" s="3">
        <v>0.36</v>
      </c>
      <c r="S932" s="3">
        <v>0.34</v>
      </c>
      <c r="T932" s="3">
        <v>0.01</v>
      </c>
      <c r="U932" s="6">
        <f t="shared" si="353"/>
        <v>0.91176470588235292</v>
      </c>
      <c r="W932" s="6">
        <f t="shared" si="354"/>
        <v>9.590973201692524</v>
      </c>
      <c r="X932" s="6">
        <f t="shared" si="355"/>
        <v>5</v>
      </c>
      <c r="Y932" s="6">
        <f t="shared" si="356"/>
        <v>125.20833333333334</v>
      </c>
      <c r="Z932" s="6">
        <f t="shared" si="357"/>
        <v>66.5</v>
      </c>
      <c r="AA932" s="6">
        <f t="shared" si="358"/>
        <v>13.991769547325102</v>
      </c>
      <c r="AB932" s="6">
        <f t="shared" si="359"/>
        <v>15.652173913043477</v>
      </c>
      <c r="AC932" s="6">
        <f t="shared" si="360"/>
        <v>8.6978766948068564</v>
      </c>
      <c r="AD932" s="6">
        <f t="shared" si="361"/>
        <v>0.55555555555555558</v>
      </c>
      <c r="AE932" s="6">
        <f t="shared" si="362"/>
        <v>0.52132352941176474</v>
      </c>
    </row>
    <row r="933" spans="1:31" x14ac:dyDescent="0.15">
      <c r="A933" s="38">
        <v>37879</v>
      </c>
      <c r="B933" s="8">
        <f t="shared" si="330"/>
        <v>2003</v>
      </c>
      <c r="C933" s="8">
        <f t="shared" si="331"/>
        <v>9</v>
      </c>
      <c r="D933" s="8">
        <f t="shared" si="332"/>
        <v>15</v>
      </c>
      <c r="E933" s="8" t="s">
        <v>31</v>
      </c>
      <c r="F933" s="8">
        <v>3</v>
      </c>
      <c r="G933">
        <v>12</v>
      </c>
      <c r="H933" s="2" t="s">
        <v>1</v>
      </c>
      <c r="I933" s="3">
        <v>5.16</v>
      </c>
      <c r="J933" s="3">
        <v>24.3</v>
      </c>
      <c r="K933" s="3">
        <v>12.7</v>
      </c>
      <c r="M933" s="3">
        <v>0.52</v>
      </c>
      <c r="N933" s="3">
        <v>0.49</v>
      </c>
      <c r="O933" s="3">
        <v>6.49</v>
      </c>
      <c r="P933" s="3">
        <v>1.0900000000000001</v>
      </c>
      <c r="Q933" s="3">
        <v>0.15</v>
      </c>
      <c r="R933" s="3">
        <v>0.59</v>
      </c>
      <c r="S933" s="3">
        <v>0.39</v>
      </c>
      <c r="T933" s="3">
        <v>0</v>
      </c>
      <c r="U933" s="6">
        <f t="shared" si="353"/>
        <v>0.94230769230769229</v>
      </c>
      <c r="W933" s="6">
        <f t="shared" si="354"/>
        <v>14.668547249647389</v>
      </c>
      <c r="X933" s="6">
        <f t="shared" si="355"/>
        <v>7.9032258064516121</v>
      </c>
      <c r="Y933" s="6">
        <f t="shared" si="356"/>
        <v>135.20833333333334</v>
      </c>
      <c r="Z933" s="6">
        <f t="shared" si="357"/>
        <v>54.500000000000007</v>
      </c>
      <c r="AA933" s="6">
        <f t="shared" si="358"/>
        <v>12.345679012345679</v>
      </c>
      <c r="AB933" s="6">
        <f t="shared" si="359"/>
        <v>25.652173913043477</v>
      </c>
      <c r="AC933" s="6">
        <f t="shared" si="360"/>
        <v>9.9769762087490417</v>
      </c>
      <c r="AD933" s="6">
        <f t="shared" si="361"/>
        <v>0</v>
      </c>
      <c r="AE933" s="6">
        <f t="shared" si="362"/>
        <v>0.53878722084367248</v>
      </c>
    </row>
    <row r="934" spans="1:31" x14ac:dyDescent="0.15">
      <c r="A934" s="38">
        <v>37879</v>
      </c>
      <c r="B934" s="8">
        <f t="shared" si="330"/>
        <v>2003</v>
      </c>
      <c r="C934" s="8">
        <f t="shared" si="331"/>
        <v>9</v>
      </c>
      <c r="D934" s="8">
        <f t="shared" si="332"/>
        <v>15</v>
      </c>
      <c r="E934" s="8" t="s">
        <v>31</v>
      </c>
      <c r="F934" s="8">
        <v>2</v>
      </c>
      <c r="G934">
        <v>5</v>
      </c>
      <c r="H934" s="2" t="s">
        <v>2</v>
      </c>
      <c r="I934" s="3">
        <v>5.76</v>
      </c>
      <c r="J934" s="3">
        <v>23.6</v>
      </c>
      <c r="K934" s="3">
        <v>6.6</v>
      </c>
      <c r="M934" s="3">
        <v>0.43</v>
      </c>
      <c r="N934" s="3">
        <v>0.44</v>
      </c>
      <c r="O934" s="3">
        <v>5.9</v>
      </c>
      <c r="P934" s="3">
        <v>2.2400000000000002</v>
      </c>
      <c r="Q934" s="3">
        <v>0.28999999999999998</v>
      </c>
      <c r="R934" s="3">
        <v>0.54</v>
      </c>
      <c r="S934" s="3">
        <v>0.24</v>
      </c>
      <c r="T934" s="3">
        <v>0</v>
      </c>
      <c r="U934" s="6">
        <f t="shared" si="353"/>
        <v>1.0232558139534884</v>
      </c>
      <c r="W934" s="6">
        <f t="shared" si="354"/>
        <v>12.129760225669957</v>
      </c>
      <c r="X934" s="6">
        <f t="shared" si="355"/>
        <v>7.0967741935483879</v>
      </c>
      <c r="Y934" s="6">
        <f t="shared" si="356"/>
        <v>122.91666666666667</v>
      </c>
      <c r="Z934" s="6">
        <f t="shared" si="357"/>
        <v>112.00000000000001</v>
      </c>
      <c r="AA934" s="6">
        <f t="shared" si="358"/>
        <v>23.868312757201643</v>
      </c>
      <c r="AB934" s="6">
        <f t="shared" si="359"/>
        <v>23.478260869565219</v>
      </c>
      <c r="AC934" s="6">
        <f t="shared" si="360"/>
        <v>6.139677666922486</v>
      </c>
      <c r="AD934" s="6">
        <f t="shared" si="361"/>
        <v>0</v>
      </c>
      <c r="AE934" s="6">
        <f t="shared" si="362"/>
        <v>0.5850712678169544</v>
      </c>
    </row>
    <row r="935" spans="1:31" x14ac:dyDescent="0.15">
      <c r="A935" s="38">
        <v>37879</v>
      </c>
      <c r="B935" s="8">
        <f t="shared" si="330"/>
        <v>2003</v>
      </c>
      <c r="C935" s="8">
        <f t="shared" si="331"/>
        <v>9</v>
      </c>
      <c r="D935" s="8">
        <f t="shared" si="332"/>
        <v>15</v>
      </c>
      <c r="E935" s="8" t="s">
        <v>31</v>
      </c>
      <c r="F935" s="8">
        <v>1</v>
      </c>
      <c r="G935">
        <v>3</v>
      </c>
      <c r="H935" s="2" t="s">
        <v>1</v>
      </c>
      <c r="I935" s="3">
        <v>5.14</v>
      </c>
      <c r="J935" s="3">
        <v>24.6</v>
      </c>
      <c r="K935" s="3">
        <v>14.9</v>
      </c>
      <c r="M935" s="3">
        <v>0.35</v>
      </c>
      <c r="N935" s="3">
        <v>0.4</v>
      </c>
      <c r="O935" s="3">
        <v>6.91</v>
      </c>
      <c r="P935" s="3">
        <v>1.66</v>
      </c>
      <c r="Q935" s="3">
        <v>0.16</v>
      </c>
      <c r="R935" s="3">
        <v>0.33</v>
      </c>
      <c r="S935" s="3">
        <v>0.19</v>
      </c>
      <c r="T935" s="3">
        <v>0.03</v>
      </c>
      <c r="U935" s="6">
        <f t="shared" si="353"/>
        <v>1.142857142857143</v>
      </c>
      <c r="W935" s="6">
        <f t="shared" si="354"/>
        <v>9.8730606488011272</v>
      </c>
      <c r="X935" s="6">
        <f t="shared" si="355"/>
        <v>6.4516129032258061</v>
      </c>
      <c r="Y935" s="6">
        <f t="shared" si="356"/>
        <v>143.95833333333331</v>
      </c>
      <c r="Z935" s="6">
        <f t="shared" si="357"/>
        <v>82.999999999999986</v>
      </c>
      <c r="AA935" s="6">
        <f t="shared" si="358"/>
        <v>13.168724279835391</v>
      </c>
      <c r="AB935" s="6">
        <f t="shared" si="359"/>
        <v>14.347826086956523</v>
      </c>
      <c r="AC935" s="6">
        <f t="shared" si="360"/>
        <v>4.8605781529803007</v>
      </c>
      <c r="AD935" s="6">
        <f t="shared" si="361"/>
        <v>1.6666666666666665</v>
      </c>
      <c r="AE935" s="6">
        <f t="shared" si="362"/>
        <v>0.65345622119815672</v>
      </c>
    </row>
    <row r="936" spans="1:31" x14ac:dyDescent="0.15">
      <c r="A936" s="38">
        <v>37879</v>
      </c>
      <c r="B936" s="8">
        <f t="shared" si="330"/>
        <v>2003</v>
      </c>
      <c r="C936" s="8">
        <f t="shared" si="331"/>
        <v>9</v>
      </c>
      <c r="D936" s="8">
        <f t="shared" si="332"/>
        <v>15</v>
      </c>
      <c r="E936" s="8" t="s">
        <v>31</v>
      </c>
      <c r="F936" s="8">
        <v>1</v>
      </c>
      <c r="G936">
        <v>3</v>
      </c>
      <c r="H936" s="2" t="s">
        <v>0</v>
      </c>
      <c r="I936" s="3">
        <v>5.8</v>
      </c>
      <c r="J936" s="3">
        <v>21.5</v>
      </c>
      <c r="K936" s="3">
        <v>9.3000000000000007</v>
      </c>
      <c r="M936" s="3">
        <v>0.42</v>
      </c>
      <c r="N936" s="3">
        <v>0.49</v>
      </c>
      <c r="O936" s="3">
        <v>4.6399999999999997</v>
      </c>
      <c r="P936" s="3">
        <v>1.52</v>
      </c>
      <c r="Q936" s="3">
        <v>0.25</v>
      </c>
      <c r="R936" s="3">
        <v>0.6</v>
      </c>
      <c r="S936" s="3">
        <v>0.6</v>
      </c>
      <c r="T936" s="3">
        <v>0.12</v>
      </c>
      <c r="U936" s="6">
        <f t="shared" si="353"/>
        <v>1.1666666666666667</v>
      </c>
      <c r="W936" s="6">
        <f t="shared" si="354"/>
        <v>11.847672778561353</v>
      </c>
      <c r="X936" s="6">
        <f t="shared" si="355"/>
        <v>7.9032258064516121</v>
      </c>
      <c r="Y936" s="6">
        <f t="shared" si="356"/>
        <v>96.666666666666671</v>
      </c>
      <c r="Z936" s="6">
        <f t="shared" si="357"/>
        <v>76</v>
      </c>
      <c r="AA936" s="6">
        <f t="shared" si="358"/>
        <v>20.5761316872428</v>
      </c>
      <c r="AB936" s="6">
        <f t="shared" si="359"/>
        <v>26.086956521739129</v>
      </c>
      <c r="AC936" s="6">
        <f t="shared" si="360"/>
        <v>15.349194167306214</v>
      </c>
      <c r="AD936" s="6">
        <f t="shared" si="361"/>
        <v>6.6666666666666661</v>
      </c>
      <c r="AE936" s="6">
        <f t="shared" si="362"/>
        <v>0.66706989247311821</v>
      </c>
    </row>
    <row r="937" spans="1:31" x14ac:dyDescent="0.15">
      <c r="A937" s="38">
        <v>37879</v>
      </c>
      <c r="B937" s="8">
        <f t="shared" si="330"/>
        <v>2003</v>
      </c>
      <c r="C937" s="8">
        <f t="shared" si="331"/>
        <v>9</v>
      </c>
      <c r="D937" s="8">
        <f t="shared" si="332"/>
        <v>15</v>
      </c>
      <c r="E937" s="8" t="s">
        <v>31</v>
      </c>
      <c r="F937" s="8">
        <v>4</v>
      </c>
      <c r="G937">
        <v>15</v>
      </c>
      <c r="H937" s="2" t="s">
        <v>0</v>
      </c>
      <c r="I937" s="3">
        <v>5.36</v>
      </c>
      <c r="J937" s="3">
        <v>21.1</v>
      </c>
      <c r="K937" s="3">
        <v>12.4</v>
      </c>
      <c r="M937" s="3">
        <v>0.34</v>
      </c>
      <c r="N937" s="3">
        <v>0.53</v>
      </c>
      <c r="O937" s="3">
        <v>5.38</v>
      </c>
      <c r="P937" s="3">
        <v>1.47</v>
      </c>
      <c r="Q937" s="3">
        <v>0.19</v>
      </c>
      <c r="R937" s="3">
        <v>0.67</v>
      </c>
      <c r="S937" s="3">
        <v>0.23</v>
      </c>
      <c r="T937" s="3">
        <v>0</v>
      </c>
      <c r="U937" s="6">
        <f t="shared" si="353"/>
        <v>1.5588235294117647</v>
      </c>
      <c r="W937" s="6">
        <f t="shared" si="354"/>
        <v>9.590973201692524</v>
      </c>
      <c r="X937" s="6">
        <f t="shared" si="355"/>
        <v>8.5483870967741939</v>
      </c>
      <c r="Y937" s="6">
        <f t="shared" si="356"/>
        <v>112.08333333333333</v>
      </c>
      <c r="Z937" s="6">
        <f t="shared" si="357"/>
        <v>73.5</v>
      </c>
      <c r="AA937" s="6">
        <f t="shared" si="358"/>
        <v>15.637860082304528</v>
      </c>
      <c r="AB937" s="6">
        <f t="shared" si="359"/>
        <v>29.130434782608695</v>
      </c>
      <c r="AC937" s="6">
        <f t="shared" si="360"/>
        <v>5.8838577641340493</v>
      </c>
      <c r="AD937" s="6">
        <f t="shared" si="361"/>
        <v>0</v>
      </c>
      <c r="AE937" s="6">
        <f t="shared" si="362"/>
        <v>0.8912950664136623</v>
      </c>
    </row>
    <row r="938" spans="1:31" x14ac:dyDescent="0.15">
      <c r="A938" s="38">
        <v>37879</v>
      </c>
      <c r="B938" s="8">
        <f t="shared" si="330"/>
        <v>2003</v>
      </c>
      <c r="C938" s="8">
        <f t="shared" si="331"/>
        <v>9</v>
      </c>
      <c r="D938" s="8">
        <f t="shared" si="332"/>
        <v>15</v>
      </c>
      <c r="E938" s="8" t="s">
        <v>30</v>
      </c>
      <c r="F938" s="8">
        <v>1</v>
      </c>
      <c r="G938">
        <v>2</v>
      </c>
      <c r="H938" s="2" t="s">
        <v>2</v>
      </c>
      <c r="I938" s="3">
        <v>5.2</v>
      </c>
      <c r="J938" s="3">
        <v>39.9</v>
      </c>
      <c r="K938" s="3">
        <v>8.5</v>
      </c>
      <c r="M938" s="3">
        <v>0.41</v>
      </c>
      <c r="N938" s="3">
        <v>1.73</v>
      </c>
      <c r="O938" s="3">
        <v>12.67</v>
      </c>
      <c r="P938" s="3">
        <v>2.78</v>
      </c>
      <c r="Q938" s="3">
        <v>0.83</v>
      </c>
      <c r="R938" s="3">
        <v>0.25</v>
      </c>
      <c r="S938" s="3">
        <v>0.79</v>
      </c>
      <c r="T938" s="3">
        <v>0.05</v>
      </c>
      <c r="U938" s="6">
        <f t="shared" si="353"/>
        <v>4.2195121951219514</v>
      </c>
      <c r="W938" s="6">
        <f t="shared" si="354"/>
        <v>11.565585331452748</v>
      </c>
      <c r="X938" s="6">
        <f t="shared" si="355"/>
        <v>27.903225806451616</v>
      </c>
      <c r="Y938" s="6">
        <f t="shared" si="356"/>
        <v>263.95833333333337</v>
      </c>
      <c r="Z938" s="6">
        <f t="shared" si="357"/>
        <v>138.99999999999997</v>
      </c>
      <c r="AA938" s="6">
        <f t="shared" si="358"/>
        <v>68.312757201646093</v>
      </c>
      <c r="AB938" s="6">
        <f t="shared" si="359"/>
        <v>10.869565217391305</v>
      </c>
      <c r="AC938" s="6">
        <f t="shared" si="360"/>
        <v>20.209772320286518</v>
      </c>
      <c r="AD938" s="6">
        <f t="shared" si="361"/>
        <v>2.7777777777777777</v>
      </c>
      <c r="AE938" s="6">
        <f t="shared" si="362"/>
        <v>2.4126081825334387</v>
      </c>
    </row>
    <row r="939" spans="1:31" x14ac:dyDescent="0.15">
      <c r="A939" s="38">
        <v>37879</v>
      </c>
      <c r="B939" s="8">
        <f t="shared" si="330"/>
        <v>2003</v>
      </c>
      <c r="C939" s="8">
        <f t="shared" si="331"/>
        <v>9</v>
      </c>
      <c r="D939" s="8">
        <f t="shared" si="332"/>
        <v>15</v>
      </c>
      <c r="E939" s="8" t="s">
        <v>31</v>
      </c>
      <c r="F939" s="8">
        <v>4</v>
      </c>
      <c r="G939">
        <v>15</v>
      </c>
      <c r="H939" s="2" t="s">
        <v>1</v>
      </c>
      <c r="I939" s="3">
        <v>5.19</v>
      </c>
      <c r="J939" s="3">
        <v>24.4</v>
      </c>
      <c r="K939" s="3">
        <v>15</v>
      </c>
      <c r="M939" s="3">
        <v>0.17</v>
      </c>
      <c r="N939" s="3">
        <v>1.02</v>
      </c>
      <c r="O939" s="3">
        <v>6.59</v>
      </c>
      <c r="P939" s="3">
        <v>1.69</v>
      </c>
      <c r="Q939" s="3">
        <v>0.15</v>
      </c>
      <c r="R939" s="3">
        <v>0.33</v>
      </c>
      <c r="S939" s="3">
        <v>0.25</v>
      </c>
      <c r="T939" s="3">
        <v>0</v>
      </c>
      <c r="U939" s="6">
        <f t="shared" si="353"/>
        <v>6</v>
      </c>
      <c r="W939" s="6">
        <f t="shared" si="354"/>
        <v>4.795486600846262</v>
      </c>
      <c r="X939" s="6">
        <f t="shared" si="355"/>
        <v>16.451612903225808</v>
      </c>
      <c r="Y939" s="6">
        <f t="shared" si="356"/>
        <v>137.29166666666669</v>
      </c>
      <c r="Z939" s="6">
        <f t="shared" si="357"/>
        <v>84.499999999999986</v>
      </c>
      <c r="AA939" s="6">
        <f t="shared" si="358"/>
        <v>12.345679012345679</v>
      </c>
      <c r="AB939" s="6">
        <f t="shared" si="359"/>
        <v>14.347826086956523</v>
      </c>
      <c r="AC939" s="6">
        <f t="shared" si="360"/>
        <v>6.3954975697109226</v>
      </c>
      <c r="AD939" s="6">
        <f t="shared" si="361"/>
        <v>0</v>
      </c>
      <c r="AE939" s="6">
        <f t="shared" si="362"/>
        <v>3.430645161290323</v>
      </c>
    </row>
    <row r="940" spans="1:31" x14ac:dyDescent="0.15">
      <c r="A940" s="38">
        <v>37879</v>
      </c>
      <c r="B940" s="8">
        <f t="shared" si="330"/>
        <v>2003</v>
      </c>
      <c r="C940" s="8">
        <f t="shared" si="331"/>
        <v>9</v>
      </c>
      <c r="D940" s="8">
        <f t="shared" si="332"/>
        <v>15</v>
      </c>
      <c r="E940" s="8" t="s">
        <v>29</v>
      </c>
      <c r="F940" s="8">
        <v>3</v>
      </c>
      <c r="G940">
        <v>10</v>
      </c>
      <c r="H940" s="2" t="s">
        <v>1</v>
      </c>
      <c r="I940" s="3">
        <v>4.37</v>
      </c>
      <c r="J940" s="3">
        <v>139</v>
      </c>
      <c r="K940" s="3">
        <v>47.2</v>
      </c>
      <c r="M940" s="3">
        <v>0.28000000000000003</v>
      </c>
      <c r="N940" s="3">
        <v>4.07</v>
      </c>
      <c r="O940" s="3">
        <v>52.1</v>
      </c>
      <c r="P940" s="3">
        <v>3.72</v>
      </c>
      <c r="Q940" s="3">
        <v>0.28999999999999998</v>
      </c>
      <c r="R940" s="3">
        <v>0.52</v>
      </c>
      <c r="S940" s="3">
        <v>0.86</v>
      </c>
      <c r="T940" s="3">
        <v>0.03</v>
      </c>
      <c r="U940" s="6">
        <f t="shared" si="353"/>
        <v>14.535714285714285</v>
      </c>
      <c r="W940" s="6">
        <f t="shared" si="354"/>
        <v>7.8984485190409028</v>
      </c>
      <c r="X940" s="6">
        <f t="shared" si="355"/>
        <v>65.645161290322577</v>
      </c>
      <c r="Y940" s="6">
        <f t="shared" si="356"/>
        <v>1085.4166666666667</v>
      </c>
      <c r="Z940" s="6">
        <f t="shared" si="357"/>
        <v>186</v>
      </c>
      <c r="AA940" s="6">
        <f t="shared" si="358"/>
        <v>23.868312757201643</v>
      </c>
      <c r="AB940" s="6">
        <f t="shared" si="359"/>
        <v>22.608695652173914</v>
      </c>
      <c r="AC940" s="6">
        <f t="shared" si="360"/>
        <v>22.000511639805573</v>
      </c>
      <c r="AD940" s="6">
        <f t="shared" si="361"/>
        <v>1.6666666666666665</v>
      </c>
      <c r="AE940" s="6">
        <f t="shared" si="362"/>
        <v>8.3111463133640537</v>
      </c>
    </row>
    <row r="941" spans="1:31" x14ac:dyDescent="0.15">
      <c r="A941" s="38">
        <v>37879</v>
      </c>
      <c r="B941" s="8">
        <f t="shared" si="330"/>
        <v>2003</v>
      </c>
      <c r="C941" s="8">
        <f t="shared" si="331"/>
        <v>9</v>
      </c>
      <c r="D941" s="8">
        <f t="shared" si="332"/>
        <v>15</v>
      </c>
      <c r="E941" s="8" t="s">
        <v>30</v>
      </c>
      <c r="F941" s="8">
        <v>3</v>
      </c>
      <c r="G941">
        <v>9</v>
      </c>
      <c r="H941" s="2" t="s">
        <v>1</v>
      </c>
      <c r="I941" s="3">
        <v>4.96</v>
      </c>
      <c r="J941" s="3">
        <v>84</v>
      </c>
      <c r="K941" s="3">
        <v>11.3</v>
      </c>
      <c r="M941" s="3">
        <v>0.21</v>
      </c>
      <c r="N941" s="3">
        <v>3.23</v>
      </c>
      <c r="O941" s="3">
        <v>28.6</v>
      </c>
      <c r="P941" s="3">
        <v>4.8</v>
      </c>
      <c r="Q941" s="3">
        <v>3.33</v>
      </c>
      <c r="R941" s="3">
        <v>0.34</v>
      </c>
      <c r="S941" s="3">
        <v>0.64</v>
      </c>
      <c r="T941" s="3">
        <v>0</v>
      </c>
      <c r="U941" s="6">
        <f t="shared" si="353"/>
        <v>15.380952380952381</v>
      </c>
      <c r="W941" s="6">
        <f t="shared" si="354"/>
        <v>5.9238363892806767</v>
      </c>
      <c r="X941" s="6">
        <f t="shared" si="355"/>
        <v>52.096774193548384</v>
      </c>
      <c r="Y941" s="6">
        <f t="shared" si="356"/>
        <v>595.83333333333337</v>
      </c>
      <c r="Z941" s="6">
        <f t="shared" si="357"/>
        <v>240</v>
      </c>
      <c r="AA941" s="6">
        <f t="shared" si="358"/>
        <v>274.07407407407408</v>
      </c>
      <c r="AB941" s="6">
        <f t="shared" si="359"/>
        <v>14.782608695652176</v>
      </c>
      <c r="AC941" s="6">
        <f t="shared" si="360"/>
        <v>16.372473778459963</v>
      </c>
      <c r="AD941" s="6">
        <f t="shared" si="361"/>
        <v>0</v>
      </c>
      <c r="AE941" s="6">
        <f t="shared" si="362"/>
        <v>8.7944316436251917</v>
      </c>
    </row>
    <row r="942" spans="1:31" x14ac:dyDescent="0.15">
      <c r="A942" s="38">
        <v>37879</v>
      </c>
      <c r="B942" s="8">
        <f t="shared" si="330"/>
        <v>2003</v>
      </c>
      <c r="C942" s="8">
        <f t="shared" si="331"/>
        <v>9</v>
      </c>
      <c r="D942" s="8">
        <f t="shared" si="332"/>
        <v>15</v>
      </c>
      <c r="E942" s="8" t="s">
        <v>29</v>
      </c>
      <c r="F942" s="8">
        <v>1</v>
      </c>
      <c r="G942">
        <v>1</v>
      </c>
      <c r="H942" s="2" t="s">
        <v>0</v>
      </c>
      <c r="I942" s="3">
        <v>4.49</v>
      </c>
      <c r="J942" s="3">
        <v>124</v>
      </c>
      <c r="M942" s="3">
        <v>0.57999999999999996</v>
      </c>
      <c r="N942" s="3">
        <v>35.33</v>
      </c>
      <c r="O942" s="3">
        <v>25.24</v>
      </c>
      <c r="P942" s="3">
        <v>11.32</v>
      </c>
      <c r="Q942" s="3">
        <v>1.79</v>
      </c>
      <c r="R942" s="3">
        <v>0.33</v>
      </c>
      <c r="S942" s="3">
        <v>0.75</v>
      </c>
      <c r="T942" s="3">
        <v>0.05</v>
      </c>
      <c r="U942" s="6">
        <f t="shared" si="353"/>
        <v>60.913793103448278</v>
      </c>
      <c r="W942" s="6">
        <f t="shared" si="354"/>
        <v>16.361071932299009</v>
      </c>
      <c r="X942" s="6">
        <f t="shared" si="355"/>
        <v>569.83870967741939</v>
      </c>
      <c r="Y942" s="6">
        <f t="shared" si="356"/>
        <v>525.83333333333326</v>
      </c>
      <c r="Z942" s="6">
        <f t="shared" si="357"/>
        <v>566.00000000000011</v>
      </c>
      <c r="AA942" s="6">
        <f t="shared" si="358"/>
        <v>147.32510288065845</v>
      </c>
      <c r="AB942" s="6">
        <f t="shared" si="359"/>
        <v>14.347826086956523</v>
      </c>
      <c r="AC942" s="6">
        <f t="shared" si="360"/>
        <v>19.186492709132768</v>
      </c>
      <c r="AD942" s="6">
        <f t="shared" si="361"/>
        <v>2.7777777777777777</v>
      </c>
      <c r="AE942" s="6">
        <f t="shared" si="362"/>
        <v>34.828934927697453</v>
      </c>
    </row>
    <row r="943" spans="1:31" x14ac:dyDescent="0.15">
      <c r="A943" s="38">
        <v>37879</v>
      </c>
      <c r="B943" s="8">
        <f t="shared" si="330"/>
        <v>2003</v>
      </c>
      <c r="C943" s="8">
        <f t="shared" si="331"/>
        <v>9</v>
      </c>
      <c r="D943" s="8">
        <f t="shared" si="332"/>
        <v>15</v>
      </c>
      <c r="E943" s="8" t="s">
        <v>30</v>
      </c>
      <c r="F943" s="8">
        <v>2</v>
      </c>
      <c r="G943">
        <v>7</v>
      </c>
      <c r="H943" s="2" t="s">
        <v>0</v>
      </c>
      <c r="I943" s="3">
        <v>6.54</v>
      </c>
      <c r="J943" s="3">
        <v>173</v>
      </c>
    </row>
    <row r="944" spans="1:31" x14ac:dyDescent="0.15">
      <c r="A944" s="38">
        <v>37879</v>
      </c>
      <c r="B944" s="8">
        <f t="shared" si="330"/>
        <v>2003</v>
      </c>
      <c r="C944" s="8">
        <f t="shared" si="331"/>
        <v>9</v>
      </c>
      <c r="D944" s="8">
        <f t="shared" si="332"/>
        <v>15</v>
      </c>
      <c r="E944" s="8" t="s">
        <v>30</v>
      </c>
      <c r="F944" s="8">
        <v>3</v>
      </c>
      <c r="G944">
        <v>9</v>
      </c>
      <c r="H944" s="2" t="s">
        <v>2</v>
      </c>
      <c r="I944" s="3">
        <v>4.75</v>
      </c>
      <c r="J944" s="3">
        <v>216</v>
      </c>
    </row>
    <row r="945" spans="1:31" x14ac:dyDescent="0.15">
      <c r="A945" s="38">
        <v>37879</v>
      </c>
      <c r="B945" s="8">
        <f t="shared" si="330"/>
        <v>2003</v>
      </c>
      <c r="C945" s="8">
        <f t="shared" si="331"/>
        <v>9</v>
      </c>
      <c r="D945" s="8">
        <f t="shared" si="332"/>
        <v>15</v>
      </c>
      <c r="E945" s="8" t="s">
        <v>29</v>
      </c>
      <c r="F945" s="8">
        <v>3</v>
      </c>
      <c r="G945">
        <v>10</v>
      </c>
      <c r="H945" s="2" t="s">
        <v>2</v>
      </c>
      <c r="I945" s="3">
        <v>4.25</v>
      </c>
      <c r="J945" s="3">
        <v>211</v>
      </c>
    </row>
    <row r="946" spans="1:31" x14ac:dyDescent="0.15">
      <c r="A946" s="38">
        <v>37879</v>
      </c>
      <c r="B946" s="8">
        <f t="shared" si="330"/>
        <v>2003</v>
      </c>
      <c r="C946" s="8">
        <f t="shared" si="331"/>
        <v>9</v>
      </c>
      <c r="D946" s="8">
        <f t="shared" si="332"/>
        <v>15</v>
      </c>
      <c r="E946" s="8" t="s">
        <v>32</v>
      </c>
      <c r="F946" s="8">
        <v>4</v>
      </c>
      <c r="G946">
        <v>16</v>
      </c>
      <c r="H946" s="2" t="s">
        <v>1</v>
      </c>
      <c r="I946" s="3">
        <v>5.19</v>
      </c>
      <c r="J946" s="3">
        <v>28.2</v>
      </c>
    </row>
    <row r="947" spans="1:31" x14ac:dyDescent="0.15">
      <c r="A947" s="38">
        <v>37900</v>
      </c>
      <c r="B947" s="8">
        <f t="shared" si="330"/>
        <v>2003</v>
      </c>
      <c r="C947" s="8">
        <f t="shared" si="331"/>
        <v>10</v>
      </c>
      <c r="D947" s="8">
        <f t="shared" si="332"/>
        <v>6</v>
      </c>
      <c r="E947" s="8" t="s">
        <v>31</v>
      </c>
      <c r="F947" s="8">
        <v>1</v>
      </c>
      <c r="G947">
        <v>3</v>
      </c>
      <c r="H947" s="2" t="s">
        <v>1</v>
      </c>
      <c r="I947" s="3">
        <v>5.19</v>
      </c>
      <c r="J947" s="3">
        <v>27.9</v>
      </c>
      <c r="K947" s="3">
        <v>11.6</v>
      </c>
      <c r="M947" s="3">
        <v>1.1499999999999999</v>
      </c>
      <c r="N947" s="3">
        <v>0.27</v>
      </c>
      <c r="O947" s="3">
        <v>7.47</v>
      </c>
      <c r="P947" s="3">
        <v>1.73</v>
      </c>
      <c r="Q947" s="3">
        <v>0.57999999999999996</v>
      </c>
      <c r="R947" s="3">
        <v>0.59</v>
      </c>
      <c r="S947" s="3">
        <v>0.15</v>
      </c>
      <c r="T947" s="3">
        <v>0.04</v>
      </c>
      <c r="U947" s="6">
        <f t="shared" ref="U947:U955" si="363">(N947/M947)</f>
        <v>0.23478260869565221</v>
      </c>
      <c r="W947" s="6">
        <f t="shared" ref="W947:W955" si="364">(M947/35.45)*1000</f>
        <v>32.440056417489423</v>
      </c>
      <c r="X947" s="6">
        <f t="shared" ref="X947:X955" si="365">(N947/62)*1000</f>
        <v>4.3548387096774199</v>
      </c>
      <c r="Y947" s="6">
        <f t="shared" ref="Y947:Y955" si="366">(O947/96)*1000*2</f>
        <v>155.62499999999997</v>
      </c>
      <c r="Z947" s="6">
        <f t="shared" ref="Z947:Z955" si="367">(P947/40)*1000*2</f>
        <v>86.5</v>
      </c>
      <c r="AA947" s="6">
        <f t="shared" ref="AA947:AA955" si="368">(Q947/24.3)*1000*2</f>
        <v>47.736625514403286</v>
      </c>
      <c r="AB947" s="6">
        <f t="shared" ref="AB947:AB955" si="369">(R947/23)*1000</f>
        <v>25.652173913043477</v>
      </c>
      <c r="AC947" s="6">
        <f t="shared" ref="AC947:AC955" si="370">(S947/39.09)*1000</f>
        <v>3.8372985418265535</v>
      </c>
      <c r="AD947" s="6">
        <f t="shared" ref="AD947:AD955" si="371">(T947/18)*1000</f>
        <v>2.2222222222222223</v>
      </c>
      <c r="AE947" s="6">
        <f t="shared" ref="AE947:AE955" si="372">(X947/W947)</f>
        <v>0.13424263674614306</v>
      </c>
    </row>
    <row r="948" spans="1:31" x14ac:dyDescent="0.15">
      <c r="A948" s="38">
        <v>37900</v>
      </c>
      <c r="B948" s="8">
        <f t="shared" si="330"/>
        <v>2003</v>
      </c>
      <c r="C948" s="8">
        <f t="shared" si="331"/>
        <v>10</v>
      </c>
      <c r="D948" s="8">
        <f t="shared" si="332"/>
        <v>6</v>
      </c>
      <c r="E948" s="8" t="s">
        <v>32</v>
      </c>
      <c r="F948" s="8">
        <v>4</v>
      </c>
      <c r="G948">
        <v>16</v>
      </c>
      <c r="H948" s="2" t="s">
        <v>1</v>
      </c>
      <c r="I948" s="3">
        <v>5.0999999999999996</v>
      </c>
      <c r="J948" s="3">
        <v>25.2</v>
      </c>
      <c r="K948" s="3">
        <v>8</v>
      </c>
      <c r="M948" s="3">
        <v>0.51</v>
      </c>
      <c r="N948" s="3">
        <v>0.27</v>
      </c>
      <c r="O948" s="3">
        <v>7.4</v>
      </c>
      <c r="P948" s="3">
        <v>1.33</v>
      </c>
      <c r="Q948" s="3">
        <v>0.39</v>
      </c>
      <c r="R948" s="3">
        <v>0.35</v>
      </c>
      <c r="S948" s="3">
        <v>0.46</v>
      </c>
      <c r="T948" s="3">
        <v>0.01</v>
      </c>
      <c r="U948" s="6">
        <f t="shared" si="363"/>
        <v>0.52941176470588236</v>
      </c>
      <c r="W948" s="6">
        <f t="shared" si="364"/>
        <v>14.386459802538786</v>
      </c>
      <c r="X948" s="6">
        <f t="shared" si="365"/>
        <v>4.3548387096774199</v>
      </c>
      <c r="Y948" s="6">
        <f t="shared" si="366"/>
        <v>154.16666666666669</v>
      </c>
      <c r="Z948" s="6">
        <f t="shared" si="367"/>
        <v>66.5</v>
      </c>
      <c r="AA948" s="6">
        <f t="shared" si="368"/>
        <v>32.098765432098766</v>
      </c>
      <c r="AB948" s="6">
        <f t="shared" si="369"/>
        <v>15.217391304347824</v>
      </c>
      <c r="AC948" s="6">
        <f t="shared" si="370"/>
        <v>11.767715528268099</v>
      </c>
      <c r="AD948" s="6">
        <f t="shared" si="371"/>
        <v>0.55555555555555558</v>
      </c>
      <c r="AE948" s="6">
        <f t="shared" si="372"/>
        <v>0.30270398481973443</v>
      </c>
    </row>
    <row r="949" spans="1:31" x14ac:dyDescent="0.15">
      <c r="A949" s="38">
        <v>37900</v>
      </c>
      <c r="B949" s="8">
        <f t="shared" si="330"/>
        <v>2003</v>
      </c>
      <c r="C949" s="8">
        <f t="shared" si="331"/>
        <v>10</v>
      </c>
      <c r="D949" s="8">
        <f t="shared" si="332"/>
        <v>6</v>
      </c>
      <c r="E949" s="8" t="s">
        <v>31</v>
      </c>
      <c r="F949" s="8">
        <v>4</v>
      </c>
      <c r="G949">
        <v>15</v>
      </c>
      <c r="H949" s="2" t="s">
        <v>0</v>
      </c>
      <c r="I949" s="3">
        <v>5.4</v>
      </c>
      <c r="J949" s="3">
        <v>19.8</v>
      </c>
      <c r="K949" s="3">
        <v>9.3000000000000007</v>
      </c>
      <c r="M949" s="3">
        <v>0.33</v>
      </c>
      <c r="N949" s="3">
        <v>0.31</v>
      </c>
      <c r="O949" s="3">
        <v>5.31</v>
      </c>
      <c r="P949" s="3">
        <v>1.38</v>
      </c>
      <c r="Q949" s="3">
        <v>0.23</v>
      </c>
      <c r="R949" s="3">
        <v>0.53</v>
      </c>
      <c r="S949" s="3">
        <v>0.18</v>
      </c>
      <c r="T949" s="3">
        <v>0</v>
      </c>
      <c r="U949" s="6">
        <f t="shared" si="363"/>
        <v>0.93939393939393934</v>
      </c>
      <c r="W949" s="6">
        <f t="shared" si="364"/>
        <v>9.3088857545839208</v>
      </c>
      <c r="X949" s="6">
        <f t="shared" si="365"/>
        <v>5</v>
      </c>
      <c r="Y949" s="6">
        <f t="shared" si="366"/>
        <v>110.62499999999999</v>
      </c>
      <c r="Z949" s="6">
        <f t="shared" si="367"/>
        <v>68.999999999999986</v>
      </c>
      <c r="AA949" s="6">
        <f t="shared" si="368"/>
        <v>18.930041152263374</v>
      </c>
      <c r="AB949" s="6">
        <f t="shared" si="369"/>
        <v>23.043478260869566</v>
      </c>
      <c r="AC949" s="6">
        <f t="shared" si="370"/>
        <v>4.604758250191864</v>
      </c>
      <c r="AD949" s="6">
        <f t="shared" si="371"/>
        <v>0</v>
      </c>
      <c r="AE949" s="6">
        <f t="shared" si="372"/>
        <v>0.53712121212121211</v>
      </c>
    </row>
    <row r="950" spans="1:31" x14ac:dyDescent="0.15">
      <c r="A950" s="38">
        <v>37900</v>
      </c>
      <c r="B950" s="8">
        <f t="shared" si="330"/>
        <v>2003</v>
      </c>
      <c r="C950" s="8">
        <f t="shared" si="331"/>
        <v>10</v>
      </c>
      <c r="D950" s="8">
        <f t="shared" si="332"/>
        <v>6</v>
      </c>
      <c r="E950" s="8" t="s">
        <v>31</v>
      </c>
      <c r="F950" s="8">
        <v>1</v>
      </c>
      <c r="G950">
        <v>3</v>
      </c>
      <c r="H950" s="2" t="s">
        <v>2</v>
      </c>
      <c r="I950" s="3">
        <v>5.09</v>
      </c>
      <c r="J950" s="3">
        <v>25</v>
      </c>
      <c r="K950" s="3">
        <v>11.8</v>
      </c>
      <c r="M950" s="3">
        <v>0.35</v>
      </c>
      <c r="N950" s="3">
        <v>0.35</v>
      </c>
      <c r="O950" s="3">
        <v>7.31</v>
      </c>
      <c r="P950" s="3">
        <v>1.63</v>
      </c>
      <c r="Q950" s="3">
        <v>0.22</v>
      </c>
      <c r="R950" s="3">
        <v>0.28999999999999998</v>
      </c>
      <c r="S950" s="3">
        <v>0.15</v>
      </c>
      <c r="T950" s="3">
        <v>0.01</v>
      </c>
      <c r="U950" s="6">
        <f t="shared" si="363"/>
        <v>1</v>
      </c>
      <c r="W950" s="6">
        <f t="shared" si="364"/>
        <v>9.8730606488011272</v>
      </c>
      <c r="X950" s="6">
        <f t="shared" si="365"/>
        <v>5.6451612903225801</v>
      </c>
      <c r="Y950" s="6">
        <f t="shared" si="366"/>
        <v>152.29166666666666</v>
      </c>
      <c r="Z950" s="6">
        <f t="shared" si="367"/>
        <v>81.499999999999986</v>
      </c>
      <c r="AA950" s="6">
        <f t="shared" si="368"/>
        <v>18.10699588477366</v>
      </c>
      <c r="AB950" s="6">
        <f t="shared" si="369"/>
        <v>12.608695652173912</v>
      </c>
      <c r="AC950" s="6">
        <f t="shared" si="370"/>
        <v>3.8372985418265535</v>
      </c>
      <c r="AD950" s="6">
        <f t="shared" si="371"/>
        <v>0.55555555555555558</v>
      </c>
      <c r="AE950" s="6">
        <f t="shared" si="372"/>
        <v>0.5717741935483871</v>
      </c>
    </row>
    <row r="951" spans="1:31" x14ac:dyDescent="0.15">
      <c r="A951" s="38">
        <v>37900</v>
      </c>
      <c r="B951" s="8">
        <f t="shared" si="330"/>
        <v>2003</v>
      </c>
      <c r="C951" s="8">
        <f t="shared" si="331"/>
        <v>10</v>
      </c>
      <c r="D951" s="8">
        <f t="shared" si="332"/>
        <v>6</v>
      </c>
      <c r="E951" s="8" t="s">
        <v>30</v>
      </c>
      <c r="F951" s="8">
        <v>4</v>
      </c>
      <c r="G951">
        <v>14</v>
      </c>
      <c r="H951" s="2" t="s">
        <v>1</v>
      </c>
      <c r="I951" s="3">
        <v>4.7</v>
      </c>
      <c r="J951" s="3">
        <v>71</v>
      </c>
      <c r="K951" s="3">
        <v>22.6</v>
      </c>
      <c r="M951" s="3">
        <v>0.3</v>
      </c>
      <c r="N951" s="3">
        <v>0.35</v>
      </c>
      <c r="O951" s="3">
        <v>24.7</v>
      </c>
      <c r="P951" s="3">
        <v>3</v>
      </c>
      <c r="Q951" s="3">
        <v>1.02</v>
      </c>
      <c r="R951" s="3">
        <v>0.47</v>
      </c>
      <c r="S951" s="3">
        <v>0.48</v>
      </c>
      <c r="T951" s="3">
        <v>0</v>
      </c>
      <c r="U951" s="6">
        <f t="shared" si="363"/>
        <v>1.1666666666666667</v>
      </c>
      <c r="W951" s="6">
        <f t="shared" si="364"/>
        <v>8.4626234132581093</v>
      </c>
      <c r="X951" s="6">
        <f t="shared" si="365"/>
        <v>5.6451612903225801</v>
      </c>
      <c r="Y951" s="6">
        <f t="shared" si="366"/>
        <v>514.58333333333326</v>
      </c>
      <c r="Z951" s="6">
        <f t="shared" si="367"/>
        <v>150</v>
      </c>
      <c r="AA951" s="6">
        <f t="shared" si="368"/>
        <v>83.950617283950621</v>
      </c>
      <c r="AB951" s="6">
        <f t="shared" si="369"/>
        <v>20.434782608695652</v>
      </c>
      <c r="AC951" s="6">
        <f t="shared" si="370"/>
        <v>12.279355333844972</v>
      </c>
      <c r="AD951" s="6">
        <f t="shared" si="371"/>
        <v>0</v>
      </c>
      <c r="AE951" s="6">
        <f t="shared" si="372"/>
        <v>0.66706989247311832</v>
      </c>
    </row>
    <row r="952" spans="1:31" x14ac:dyDescent="0.15">
      <c r="A952" s="38">
        <v>37900</v>
      </c>
      <c r="B952" s="8">
        <f t="shared" si="330"/>
        <v>2003</v>
      </c>
      <c r="C952" s="8">
        <f t="shared" si="331"/>
        <v>10</v>
      </c>
      <c r="D952" s="8">
        <f t="shared" si="332"/>
        <v>6</v>
      </c>
      <c r="E952" s="8" t="s">
        <v>31</v>
      </c>
      <c r="F952" s="8">
        <v>1</v>
      </c>
      <c r="G952">
        <v>3</v>
      </c>
      <c r="H952" s="2" t="s">
        <v>0</v>
      </c>
      <c r="I952" s="3">
        <v>5.56</v>
      </c>
      <c r="J952" s="3">
        <v>23.4</v>
      </c>
      <c r="K952" s="3">
        <v>8.5</v>
      </c>
      <c r="M952" s="3">
        <v>0.49</v>
      </c>
      <c r="N952" s="3">
        <v>0.84</v>
      </c>
      <c r="O952" s="3">
        <v>5.17</v>
      </c>
      <c r="P952" s="3">
        <v>1.62</v>
      </c>
      <c r="Q952" s="3">
        <v>0.49</v>
      </c>
      <c r="R952" s="3">
        <v>0.68</v>
      </c>
      <c r="S952" s="3">
        <v>0.6</v>
      </c>
      <c r="T952" s="3">
        <v>0.01</v>
      </c>
      <c r="U952" s="6">
        <f t="shared" si="363"/>
        <v>1.7142857142857142</v>
      </c>
      <c r="W952" s="6">
        <f t="shared" si="364"/>
        <v>13.822284908321578</v>
      </c>
      <c r="X952" s="6">
        <f t="shared" si="365"/>
        <v>13.548387096774194</v>
      </c>
      <c r="Y952" s="6">
        <f t="shared" si="366"/>
        <v>107.70833333333334</v>
      </c>
      <c r="Z952" s="6">
        <f t="shared" si="367"/>
        <v>81</v>
      </c>
      <c r="AA952" s="6">
        <f t="shared" si="368"/>
        <v>40.329218106995881</v>
      </c>
      <c r="AB952" s="6">
        <f t="shared" si="369"/>
        <v>29.565217391304351</v>
      </c>
      <c r="AC952" s="6">
        <f t="shared" si="370"/>
        <v>15.349194167306214</v>
      </c>
      <c r="AD952" s="6">
        <f t="shared" si="371"/>
        <v>0.55555555555555558</v>
      </c>
      <c r="AE952" s="6">
        <f t="shared" si="372"/>
        <v>0.98018433179723519</v>
      </c>
    </row>
    <row r="953" spans="1:31" x14ac:dyDescent="0.15">
      <c r="A953" s="38">
        <v>37900</v>
      </c>
      <c r="B953" s="8">
        <f t="shared" si="330"/>
        <v>2003</v>
      </c>
      <c r="C953" s="8">
        <f t="shared" si="331"/>
        <v>10</v>
      </c>
      <c r="D953" s="8">
        <f t="shared" si="332"/>
        <v>6</v>
      </c>
      <c r="E953" s="8" t="s">
        <v>31</v>
      </c>
      <c r="F953" s="8">
        <v>4</v>
      </c>
      <c r="G953">
        <v>15</v>
      </c>
      <c r="H953" s="2" t="s">
        <v>1</v>
      </c>
      <c r="I953" s="3">
        <v>5.19</v>
      </c>
      <c r="J953" s="3">
        <v>23.2</v>
      </c>
      <c r="K953" s="3">
        <v>11.7</v>
      </c>
      <c r="M953" s="3">
        <v>0.17</v>
      </c>
      <c r="N953" s="3">
        <v>0.49</v>
      </c>
      <c r="O953" s="3">
        <v>6.92</v>
      </c>
      <c r="P953" s="3">
        <v>1.65</v>
      </c>
      <c r="Q953" s="3">
        <v>0.16</v>
      </c>
      <c r="R953" s="3">
        <v>0.28999999999999998</v>
      </c>
      <c r="S953" s="3">
        <v>0.21</v>
      </c>
      <c r="T953" s="3">
        <v>0</v>
      </c>
      <c r="U953" s="6">
        <f t="shared" si="363"/>
        <v>2.8823529411764701</v>
      </c>
      <c r="W953" s="6">
        <f t="shared" si="364"/>
        <v>4.795486600846262</v>
      </c>
      <c r="X953" s="6">
        <f t="shared" si="365"/>
        <v>7.9032258064516121</v>
      </c>
      <c r="Y953" s="6">
        <f t="shared" si="366"/>
        <v>144.16666666666666</v>
      </c>
      <c r="Z953" s="6">
        <f t="shared" si="367"/>
        <v>82.499999999999986</v>
      </c>
      <c r="AA953" s="6">
        <f t="shared" si="368"/>
        <v>13.168724279835391</v>
      </c>
      <c r="AB953" s="6">
        <f t="shared" si="369"/>
        <v>12.608695652173912</v>
      </c>
      <c r="AC953" s="6">
        <f t="shared" si="370"/>
        <v>5.372217958557175</v>
      </c>
      <c r="AD953" s="6">
        <f t="shared" si="371"/>
        <v>0</v>
      </c>
      <c r="AE953" s="6">
        <f t="shared" si="372"/>
        <v>1.648055028462998</v>
      </c>
    </row>
    <row r="954" spans="1:31" x14ac:dyDescent="0.15">
      <c r="A954" s="38">
        <v>37900</v>
      </c>
      <c r="B954" s="8">
        <f t="shared" si="330"/>
        <v>2003</v>
      </c>
      <c r="C954" s="8">
        <f t="shared" si="331"/>
        <v>10</v>
      </c>
      <c r="D954" s="8">
        <f t="shared" si="332"/>
        <v>6</v>
      </c>
      <c r="E954" s="8" t="s">
        <v>30</v>
      </c>
      <c r="F954" s="8">
        <v>1</v>
      </c>
      <c r="G954">
        <v>2</v>
      </c>
      <c r="H954" s="2" t="s">
        <v>2</v>
      </c>
      <c r="I954" s="3">
        <v>5.08</v>
      </c>
      <c r="J954" s="3">
        <v>42.9</v>
      </c>
      <c r="K954" s="3">
        <v>8.1999999999999993</v>
      </c>
      <c r="M954" s="3">
        <v>0.43</v>
      </c>
      <c r="N954" s="3">
        <v>1.95</v>
      </c>
      <c r="O954" s="3">
        <v>14.14</v>
      </c>
      <c r="P954" s="3">
        <v>2.6</v>
      </c>
      <c r="Q954" s="3">
        <v>1.1000000000000001</v>
      </c>
      <c r="R954" s="3">
        <v>0.39</v>
      </c>
      <c r="S954" s="3">
        <v>0.85</v>
      </c>
      <c r="T954" s="3">
        <v>0.04</v>
      </c>
      <c r="U954" s="6">
        <f t="shared" si="363"/>
        <v>4.5348837209302326</v>
      </c>
      <c r="W954" s="6">
        <f t="shared" si="364"/>
        <v>12.129760225669957</v>
      </c>
      <c r="X954" s="6">
        <f t="shared" si="365"/>
        <v>31.451612903225804</v>
      </c>
      <c r="Y954" s="6">
        <f t="shared" si="366"/>
        <v>294.58333333333337</v>
      </c>
      <c r="Z954" s="6">
        <f t="shared" si="367"/>
        <v>130</v>
      </c>
      <c r="AA954" s="6">
        <f t="shared" si="368"/>
        <v>90.534979423868322</v>
      </c>
      <c r="AB954" s="6">
        <f t="shared" si="369"/>
        <v>16.956521739130437</v>
      </c>
      <c r="AC954" s="6">
        <f t="shared" si="370"/>
        <v>21.744691737017138</v>
      </c>
      <c r="AD954" s="6">
        <f t="shared" si="371"/>
        <v>2.2222222222222223</v>
      </c>
      <c r="AE954" s="6">
        <f t="shared" si="372"/>
        <v>2.5929294823705926</v>
      </c>
    </row>
    <row r="955" spans="1:31" x14ac:dyDescent="0.15">
      <c r="A955" s="38">
        <v>37900</v>
      </c>
      <c r="B955" s="8">
        <f t="shared" si="330"/>
        <v>2003</v>
      </c>
      <c r="C955" s="8">
        <f t="shared" si="331"/>
        <v>10</v>
      </c>
      <c r="D955" s="8">
        <f t="shared" si="332"/>
        <v>6</v>
      </c>
      <c r="E955" s="8" t="s">
        <v>30</v>
      </c>
      <c r="F955" s="8">
        <v>3</v>
      </c>
      <c r="G955">
        <v>9</v>
      </c>
      <c r="H955" s="2" t="s">
        <v>1</v>
      </c>
      <c r="I955" s="3">
        <v>4.95</v>
      </c>
      <c r="J955" s="3">
        <v>85.6</v>
      </c>
      <c r="K955" s="3">
        <v>11.2</v>
      </c>
      <c r="M955" s="3">
        <v>0.23</v>
      </c>
      <c r="N955" s="3">
        <v>3.36</v>
      </c>
      <c r="O955" s="3">
        <v>29.8</v>
      </c>
      <c r="P955" s="3">
        <v>4.0599999999999996</v>
      </c>
      <c r="Q955" s="3">
        <v>3.44</v>
      </c>
      <c r="R955" s="3">
        <v>0.39</v>
      </c>
      <c r="S955" s="3">
        <v>0.74</v>
      </c>
      <c r="T955" s="3">
        <v>0</v>
      </c>
      <c r="U955" s="6">
        <f t="shared" si="363"/>
        <v>14.608695652173912</v>
      </c>
      <c r="W955" s="6">
        <f t="shared" si="364"/>
        <v>6.488011283497884</v>
      </c>
      <c r="X955" s="6">
        <f t="shared" si="365"/>
        <v>54.193548387096776</v>
      </c>
      <c r="Y955" s="6">
        <f t="shared" si="366"/>
        <v>620.83333333333337</v>
      </c>
      <c r="Z955" s="6">
        <f t="shared" si="367"/>
        <v>203</v>
      </c>
      <c r="AA955" s="6">
        <f t="shared" si="368"/>
        <v>283.12757201646087</v>
      </c>
      <c r="AB955" s="6">
        <f t="shared" si="369"/>
        <v>16.956521739130437</v>
      </c>
      <c r="AC955" s="6">
        <f t="shared" si="370"/>
        <v>18.930672806344329</v>
      </c>
      <c r="AD955" s="6">
        <f t="shared" si="371"/>
        <v>0</v>
      </c>
      <c r="AE955" s="6">
        <f t="shared" si="372"/>
        <v>8.3528751753155692</v>
      </c>
    </row>
    <row r="956" spans="1:31" x14ac:dyDescent="0.15">
      <c r="A956" s="38">
        <v>37900</v>
      </c>
      <c r="B956" s="8">
        <f t="shared" si="330"/>
        <v>2003</v>
      </c>
      <c r="C956" s="8">
        <f t="shared" si="331"/>
        <v>10</v>
      </c>
      <c r="D956" s="8">
        <f t="shared" si="332"/>
        <v>6</v>
      </c>
      <c r="E956" s="8" t="s">
        <v>29</v>
      </c>
      <c r="F956" s="8">
        <v>4</v>
      </c>
      <c r="G956">
        <v>13</v>
      </c>
      <c r="H956" s="2" t="s">
        <v>1</v>
      </c>
      <c r="I956" s="3">
        <v>4.3</v>
      </c>
      <c r="J956" s="3">
        <v>212</v>
      </c>
    </row>
    <row r="957" spans="1:31" x14ac:dyDescent="0.15">
      <c r="A957" s="38">
        <v>37900</v>
      </c>
      <c r="B957" s="8">
        <f t="shared" si="330"/>
        <v>2003</v>
      </c>
      <c r="C957" s="8">
        <f t="shared" si="331"/>
        <v>10</v>
      </c>
      <c r="D957" s="8">
        <f t="shared" si="332"/>
        <v>6</v>
      </c>
      <c r="E957" s="8" t="s">
        <v>32</v>
      </c>
      <c r="F957" s="8">
        <v>4</v>
      </c>
      <c r="G957">
        <v>16</v>
      </c>
      <c r="H957" s="2" t="s">
        <v>2</v>
      </c>
      <c r="I957" s="3">
        <v>5.48</v>
      </c>
      <c r="J957" s="3">
        <v>24.3</v>
      </c>
    </row>
    <row r="958" spans="1:31" x14ac:dyDescent="0.15">
      <c r="A958" s="38">
        <v>37934</v>
      </c>
      <c r="B958" s="8">
        <f t="shared" si="330"/>
        <v>2003</v>
      </c>
      <c r="C958" s="8">
        <f t="shared" si="331"/>
        <v>11</v>
      </c>
      <c r="D958" s="8">
        <f t="shared" si="332"/>
        <v>9</v>
      </c>
      <c r="E958" s="8" t="s">
        <v>31</v>
      </c>
      <c r="F958" s="8">
        <v>3</v>
      </c>
      <c r="G958">
        <v>12</v>
      </c>
      <c r="H958" s="2" t="s">
        <v>2</v>
      </c>
      <c r="I958" s="3">
        <v>5</v>
      </c>
      <c r="J958" s="3">
        <v>23.4</v>
      </c>
      <c r="K958" s="3">
        <v>16.3</v>
      </c>
      <c r="M958" s="3">
        <v>0.41</v>
      </c>
      <c r="N958" s="3">
        <v>0.18</v>
      </c>
      <c r="O958" s="3">
        <v>7.24</v>
      </c>
      <c r="P958" s="3">
        <v>1.28</v>
      </c>
      <c r="Q958" s="3">
        <v>0.2</v>
      </c>
      <c r="R958" s="3">
        <v>0.46</v>
      </c>
      <c r="S958" s="3">
        <v>0.56999999999999995</v>
      </c>
      <c r="T958" s="3">
        <v>0</v>
      </c>
      <c r="U958" s="6">
        <f t="shared" ref="U958:U968" si="373">(N958/M958)</f>
        <v>0.43902439024390244</v>
      </c>
      <c r="W958" s="6">
        <f t="shared" ref="W958:W968" si="374">(M958/35.45)*1000</f>
        <v>11.565585331452748</v>
      </c>
      <c r="X958" s="6">
        <f t="shared" ref="X958:X968" si="375">(N958/62)*1000</f>
        <v>2.9032258064516125</v>
      </c>
      <c r="Y958" s="6">
        <f t="shared" ref="Y958:Y968" si="376">(O958/96)*1000*2</f>
        <v>150.83333333333334</v>
      </c>
      <c r="Z958" s="6">
        <f t="shared" ref="Z958:Z968" si="377">(P958/40)*1000*2</f>
        <v>64</v>
      </c>
      <c r="AA958" s="6">
        <f t="shared" ref="AA958:AA968" si="378">(Q958/24.3)*1000*2</f>
        <v>16.460905349794238</v>
      </c>
      <c r="AB958" s="6">
        <f t="shared" ref="AB958:AB968" si="379">(R958/23)*1000</f>
        <v>20</v>
      </c>
      <c r="AC958" s="6">
        <f t="shared" ref="AC958:AC968" si="380">(S958/39.09)*1000</f>
        <v>14.581734458940904</v>
      </c>
      <c r="AD958" s="6">
        <f t="shared" ref="AD958:AD968" si="381">(T958/18)*1000</f>
        <v>0</v>
      </c>
      <c r="AE958" s="6">
        <f t="shared" ref="AE958:AE968" si="382">(X958/W958)</f>
        <v>0.25102281667977971</v>
      </c>
    </row>
    <row r="959" spans="1:31" x14ac:dyDescent="0.15">
      <c r="A959" s="38">
        <v>37934</v>
      </c>
      <c r="B959" s="8">
        <f t="shared" si="330"/>
        <v>2003</v>
      </c>
      <c r="C959" s="8">
        <f t="shared" si="331"/>
        <v>11</v>
      </c>
      <c r="D959" s="8">
        <f t="shared" si="332"/>
        <v>9</v>
      </c>
      <c r="E959" s="8" t="s">
        <v>32</v>
      </c>
      <c r="F959" s="8">
        <v>3</v>
      </c>
      <c r="G959">
        <v>11</v>
      </c>
      <c r="H959" s="2" t="s">
        <v>0</v>
      </c>
      <c r="I959" s="3">
        <v>4.8099999999999996</v>
      </c>
      <c r="J959" s="3">
        <v>29.1</v>
      </c>
      <c r="K959" s="3">
        <v>13</v>
      </c>
      <c r="M959" s="3">
        <v>0.47</v>
      </c>
      <c r="N959" s="3">
        <v>0.27</v>
      </c>
      <c r="O959" s="3">
        <v>9.36</v>
      </c>
      <c r="P959" s="3">
        <v>0.83</v>
      </c>
      <c r="Q959" s="3">
        <v>0.12</v>
      </c>
      <c r="R959" s="3">
        <v>0.34</v>
      </c>
      <c r="S959" s="3">
        <v>0.6</v>
      </c>
      <c r="T959" s="3">
        <v>0</v>
      </c>
      <c r="U959" s="6">
        <f t="shared" si="373"/>
        <v>0.57446808510638303</v>
      </c>
      <c r="W959" s="6">
        <f t="shared" si="374"/>
        <v>13.258110014104371</v>
      </c>
      <c r="X959" s="6">
        <f t="shared" si="375"/>
        <v>4.3548387096774199</v>
      </c>
      <c r="Y959" s="6">
        <f t="shared" si="376"/>
        <v>194.99999999999997</v>
      </c>
      <c r="Z959" s="6">
        <f t="shared" si="377"/>
        <v>41.499999999999993</v>
      </c>
      <c r="AA959" s="6">
        <f t="shared" si="378"/>
        <v>9.8765432098765427</v>
      </c>
      <c r="AB959" s="6">
        <f t="shared" si="379"/>
        <v>14.782608695652176</v>
      </c>
      <c r="AC959" s="6">
        <f t="shared" si="380"/>
        <v>15.349194167306214</v>
      </c>
      <c r="AD959" s="6">
        <f t="shared" si="381"/>
        <v>0</v>
      </c>
      <c r="AE959" s="6">
        <f t="shared" si="382"/>
        <v>0.3284660260809884</v>
      </c>
    </row>
    <row r="960" spans="1:31" x14ac:dyDescent="0.15">
      <c r="A960" s="38">
        <v>37934</v>
      </c>
      <c r="B960" s="8">
        <f t="shared" si="330"/>
        <v>2003</v>
      </c>
      <c r="C960" s="8">
        <f t="shared" si="331"/>
        <v>11</v>
      </c>
      <c r="D960" s="8">
        <f t="shared" si="332"/>
        <v>9</v>
      </c>
      <c r="E960" s="8" t="s">
        <v>31</v>
      </c>
      <c r="F960" s="8">
        <v>2</v>
      </c>
      <c r="G960">
        <v>5</v>
      </c>
      <c r="H960" s="2" t="s">
        <v>2</v>
      </c>
      <c r="I960" s="3">
        <v>5.53</v>
      </c>
      <c r="J960" s="3">
        <v>23.9</v>
      </c>
      <c r="K960" s="3">
        <v>11.7</v>
      </c>
      <c r="M960" s="3">
        <v>0.59</v>
      </c>
      <c r="N960" s="3">
        <v>0.35</v>
      </c>
      <c r="O960" s="3">
        <v>6.32</v>
      </c>
      <c r="P960" s="3">
        <v>1.8</v>
      </c>
      <c r="Q960" s="3">
        <v>0.28000000000000003</v>
      </c>
      <c r="R960" s="3">
        <v>1.41</v>
      </c>
      <c r="S960" s="3">
        <v>0.26</v>
      </c>
      <c r="T960" s="3">
        <v>0.01</v>
      </c>
      <c r="U960" s="6">
        <f t="shared" si="373"/>
        <v>0.59322033898305082</v>
      </c>
      <c r="W960" s="6">
        <f t="shared" si="374"/>
        <v>16.643159379407614</v>
      </c>
      <c r="X960" s="6">
        <f t="shared" si="375"/>
        <v>5.6451612903225801</v>
      </c>
      <c r="Y960" s="6">
        <f t="shared" si="376"/>
        <v>131.66666666666669</v>
      </c>
      <c r="Z960" s="6">
        <f t="shared" si="377"/>
        <v>90</v>
      </c>
      <c r="AA960" s="6">
        <f t="shared" si="378"/>
        <v>23.045267489711936</v>
      </c>
      <c r="AB960" s="6">
        <f t="shared" si="379"/>
        <v>61.304347826086953</v>
      </c>
      <c r="AC960" s="6">
        <f t="shared" si="380"/>
        <v>6.6513174724993602</v>
      </c>
      <c r="AD960" s="6">
        <f t="shared" si="381"/>
        <v>0.55555555555555558</v>
      </c>
      <c r="AE960" s="6">
        <f t="shared" si="382"/>
        <v>0.33918808091853475</v>
      </c>
    </row>
    <row r="961" spans="1:31" x14ac:dyDescent="0.15">
      <c r="A961" s="38">
        <v>37934</v>
      </c>
      <c r="B961" s="8">
        <f t="shared" si="330"/>
        <v>2003</v>
      </c>
      <c r="C961" s="8">
        <f t="shared" si="331"/>
        <v>11</v>
      </c>
      <c r="D961" s="8">
        <f t="shared" si="332"/>
        <v>9</v>
      </c>
      <c r="E961" s="8" t="s">
        <v>31</v>
      </c>
      <c r="F961" s="8">
        <v>4</v>
      </c>
      <c r="G961">
        <v>15</v>
      </c>
      <c r="H961" s="2" t="s">
        <v>0</v>
      </c>
      <c r="I961" s="3">
        <v>5.25</v>
      </c>
      <c r="J961" s="3">
        <v>18.399999999999999</v>
      </c>
      <c r="K961" s="3">
        <v>13.8</v>
      </c>
      <c r="M961" s="3">
        <v>0.31</v>
      </c>
      <c r="N961" s="3">
        <v>0.27</v>
      </c>
      <c r="O961" s="3">
        <v>5.4</v>
      </c>
      <c r="P961" s="3">
        <v>1.46</v>
      </c>
      <c r="Q961" s="3">
        <v>0.21</v>
      </c>
      <c r="R961" s="3">
        <v>0.49</v>
      </c>
      <c r="S961" s="3">
        <v>0.21</v>
      </c>
      <c r="T961" s="3">
        <v>0</v>
      </c>
      <c r="U961" s="6">
        <f t="shared" si="373"/>
        <v>0.87096774193548399</v>
      </c>
      <c r="W961" s="6">
        <f t="shared" si="374"/>
        <v>8.7447108603667125</v>
      </c>
      <c r="X961" s="6">
        <f t="shared" si="375"/>
        <v>4.3548387096774199</v>
      </c>
      <c r="Y961" s="6">
        <f t="shared" si="376"/>
        <v>112.5</v>
      </c>
      <c r="Z961" s="6">
        <f t="shared" si="377"/>
        <v>73</v>
      </c>
      <c r="AA961" s="6">
        <f t="shared" si="378"/>
        <v>17.283950617283949</v>
      </c>
      <c r="AB961" s="6">
        <f t="shared" si="379"/>
        <v>21.304347826086957</v>
      </c>
      <c r="AC961" s="6">
        <f t="shared" si="380"/>
        <v>5.372217958557175</v>
      </c>
      <c r="AD961" s="6">
        <f t="shared" si="381"/>
        <v>0</v>
      </c>
      <c r="AE961" s="6">
        <f t="shared" si="382"/>
        <v>0.49799687825182115</v>
      </c>
    </row>
    <row r="962" spans="1:31" x14ac:dyDescent="0.15">
      <c r="A962" s="38">
        <v>37934</v>
      </c>
      <c r="B962" s="8">
        <f t="shared" si="330"/>
        <v>2003</v>
      </c>
      <c r="C962" s="8">
        <f t="shared" si="331"/>
        <v>11</v>
      </c>
      <c r="D962" s="8">
        <f t="shared" si="332"/>
        <v>9</v>
      </c>
      <c r="E962" s="8" t="s">
        <v>31</v>
      </c>
      <c r="F962" s="8">
        <v>1</v>
      </c>
      <c r="G962">
        <v>3</v>
      </c>
      <c r="H962" s="2" t="s">
        <v>2</v>
      </c>
      <c r="I962" s="3">
        <v>5.01</v>
      </c>
      <c r="J962" s="3">
        <v>24.3</v>
      </c>
      <c r="K962" s="3">
        <v>13.4</v>
      </c>
      <c r="M962" s="3">
        <v>0.35</v>
      </c>
      <c r="N962" s="3">
        <v>0.31</v>
      </c>
      <c r="O962" s="3">
        <v>7.61</v>
      </c>
      <c r="P962" s="3">
        <v>1.7</v>
      </c>
      <c r="Q962" s="3">
        <v>0.19</v>
      </c>
      <c r="R962" s="3">
        <v>0.37</v>
      </c>
      <c r="S962" s="3">
        <v>0.14000000000000001</v>
      </c>
      <c r="T962" s="3">
        <v>0</v>
      </c>
      <c r="U962" s="6">
        <f t="shared" si="373"/>
        <v>0.88571428571428579</v>
      </c>
      <c r="W962" s="6">
        <f t="shared" si="374"/>
        <v>9.8730606488011272</v>
      </c>
      <c r="X962" s="6">
        <f t="shared" si="375"/>
        <v>5</v>
      </c>
      <c r="Y962" s="6">
        <f t="shared" si="376"/>
        <v>158.54166666666666</v>
      </c>
      <c r="Z962" s="6">
        <f t="shared" si="377"/>
        <v>84.999999999999986</v>
      </c>
      <c r="AA962" s="6">
        <f t="shared" si="378"/>
        <v>15.637860082304528</v>
      </c>
      <c r="AB962" s="6">
        <f t="shared" si="379"/>
        <v>16.086956521739129</v>
      </c>
      <c r="AC962" s="6">
        <f t="shared" si="380"/>
        <v>3.5814786390381173</v>
      </c>
      <c r="AD962" s="6">
        <f t="shared" si="381"/>
        <v>0</v>
      </c>
      <c r="AE962" s="6">
        <f t="shared" si="382"/>
        <v>0.50642857142857145</v>
      </c>
    </row>
    <row r="963" spans="1:31" x14ac:dyDescent="0.15">
      <c r="A963" s="38">
        <v>37934</v>
      </c>
      <c r="B963" s="8">
        <f t="shared" si="330"/>
        <v>2003</v>
      </c>
      <c r="C963" s="8">
        <f t="shared" si="331"/>
        <v>11</v>
      </c>
      <c r="D963" s="8">
        <f t="shared" si="332"/>
        <v>9</v>
      </c>
      <c r="E963" s="8" t="s">
        <v>32</v>
      </c>
      <c r="F963" s="8">
        <v>4</v>
      </c>
      <c r="G963">
        <v>16</v>
      </c>
      <c r="H963" s="2" t="s">
        <v>1</v>
      </c>
      <c r="I963" s="3">
        <v>5.04</v>
      </c>
      <c r="J963" s="3">
        <v>26.1</v>
      </c>
      <c r="K963" s="3">
        <v>9.1999999999999993</v>
      </c>
      <c r="M963" s="3">
        <v>0.45</v>
      </c>
      <c r="N963" s="3">
        <v>0.49</v>
      </c>
      <c r="O963" s="3">
        <v>8.2100000000000009</v>
      </c>
      <c r="P963" s="3">
        <v>1.45</v>
      </c>
      <c r="Q963" s="3">
        <v>0.41</v>
      </c>
      <c r="R963" s="3">
        <v>0.39</v>
      </c>
      <c r="S963" s="3">
        <v>0.22</v>
      </c>
      <c r="T963" s="3">
        <v>0</v>
      </c>
      <c r="U963" s="6">
        <f t="shared" si="373"/>
        <v>1.0888888888888888</v>
      </c>
      <c r="W963" s="6">
        <f t="shared" si="374"/>
        <v>12.693935119887165</v>
      </c>
      <c r="X963" s="6">
        <f t="shared" si="375"/>
        <v>7.9032258064516121</v>
      </c>
      <c r="Y963" s="6">
        <f t="shared" si="376"/>
        <v>171.04166666666669</v>
      </c>
      <c r="Z963" s="6">
        <f t="shared" si="377"/>
        <v>72.5</v>
      </c>
      <c r="AA963" s="6">
        <f t="shared" si="378"/>
        <v>33.744855967078188</v>
      </c>
      <c r="AB963" s="6">
        <f t="shared" si="379"/>
        <v>16.956521739130437</v>
      </c>
      <c r="AC963" s="6">
        <f t="shared" si="380"/>
        <v>5.6280378613456117</v>
      </c>
      <c r="AD963" s="6">
        <f t="shared" si="381"/>
        <v>0</v>
      </c>
      <c r="AE963" s="6">
        <f t="shared" si="382"/>
        <v>0.62259856630824373</v>
      </c>
    </row>
    <row r="964" spans="1:31" x14ac:dyDescent="0.15">
      <c r="A964" s="38">
        <v>37934</v>
      </c>
      <c r="B964" s="8">
        <f t="shared" si="330"/>
        <v>2003</v>
      </c>
      <c r="C964" s="8">
        <f t="shared" si="331"/>
        <v>11</v>
      </c>
      <c r="D964" s="8">
        <f t="shared" si="332"/>
        <v>9</v>
      </c>
      <c r="E964" s="8" t="s">
        <v>30</v>
      </c>
      <c r="F964" s="8">
        <v>4</v>
      </c>
      <c r="G964">
        <v>14</v>
      </c>
      <c r="H964" s="2" t="s">
        <v>1</v>
      </c>
      <c r="I964" s="3">
        <v>4.72</v>
      </c>
      <c r="J964" s="3">
        <v>64.900000000000006</v>
      </c>
      <c r="K964" s="3">
        <v>28.2</v>
      </c>
      <c r="M964" s="3">
        <v>0.32</v>
      </c>
      <c r="N964" s="3">
        <v>0.35</v>
      </c>
      <c r="O964" s="3">
        <v>25</v>
      </c>
      <c r="P964" s="3">
        <v>2.98</v>
      </c>
      <c r="Q964" s="3">
        <v>0.98</v>
      </c>
      <c r="R964" s="3">
        <v>0.46</v>
      </c>
      <c r="S964" s="3">
        <v>0.47</v>
      </c>
      <c r="T964" s="3">
        <v>0</v>
      </c>
      <c r="U964" s="6">
        <f t="shared" si="373"/>
        <v>1.09375</v>
      </c>
      <c r="W964" s="6">
        <f t="shared" si="374"/>
        <v>9.0267983074753175</v>
      </c>
      <c r="X964" s="6">
        <f t="shared" si="375"/>
        <v>5.6451612903225801</v>
      </c>
      <c r="Y964" s="6">
        <f t="shared" si="376"/>
        <v>520.83333333333337</v>
      </c>
      <c r="Z964" s="6">
        <f t="shared" si="377"/>
        <v>149</v>
      </c>
      <c r="AA964" s="6">
        <f t="shared" si="378"/>
        <v>80.658436213991763</v>
      </c>
      <c r="AB964" s="6">
        <f t="shared" si="379"/>
        <v>20</v>
      </c>
      <c r="AC964" s="6">
        <f t="shared" si="380"/>
        <v>12.023535431056535</v>
      </c>
      <c r="AD964" s="6">
        <f t="shared" si="381"/>
        <v>0</v>
      </c>
      <c r="AE964" s="6">
        <f t="shared" si="382"/>
        <v>0.62537802419354827</v>
      </c>
    </row>
    <row r="965" spans="1:31" x14ac:dyDescent="0.15">
      <c r="A965" s="38">
        <v>37934</v>
      </c>
      <c r="B965" s="8">
        <f t="shared" si="330"/>
        <v>2003</v>
      </c>
      <c r="C965" s="8">
        <f t="shared" si="331"/>
        <v>11</v>
      </c>
      <c r="D965" s="8">
        <f t="shared" si="332"/>
        <v>9</v>
      </c>
      <c r="E965" s="8" t="s">
        <v>31</v>
      </c>
      <c r="F965" s="8">
        <v>4</v>
      </c>
      <c r="G965">
        <v>15</v>
      </c>
      <c r="H965" s="2" t="s">
        <v>2</v>
      </c>
      <c r="I965" s="3">
        <v>4.8600000000000003</v>
      </c>
      <c r="J965" s="3">
        <v>29.9</v>
      </c>
      <c r="K965" s="3">
        <v>17.2</v>
      </c>
      <c r="M965" s="3">
        <v>0.48</v>
      </c>
      <c r="N965" s="3">
        <v>0.62</v>
      </c>
      <c r="O965" s="3">
        <v>9.69</v>
      </c>
      <c r="P965" s="3">
        <v>1.17</v>
      </c>
      <c r="Q965" s="3">
        <v>0.1</v>
      </c>
      <c r="R965" s="3">
        <v>0.46</v>
      </c>
      <c r="S965" s="3">
        <v>0.53</v>
      </c>
      <c r="T965" s="3">
        <v>0</v>
      </c>
      <c r="U965" s="6">
        <f t="shared" si="373"/>
        <v>1.2916666666666667</v>
      </c>
      <c r="W965" s="6">
        <f t="shared" si="374"/>
        <v>13.540197461212975</v>
      </c>
      <c r="X965" s="6">
        <f t="shared" si="375"/>
        <v>10</v>
      </c>
      <c r="Y965" s="6">
        <f t="shared" si="376"/>
        <v>201.875</v>
      </c>
      <c r="Z965" s="6">
        <f t="shared" si="377"/>
        <v>58.5</v>
      </c>
      <c r="AA965" s="6">
        <f t="shared" si="378"/>
        <v>8.2304526748971192</v>
      </c>
      <c r="AB965" s="6">
        <f t="shared" si="379"/>
        <v>20</v>
      </c>
      <c r="AC965" s="6">
        <f t="shared" si="380"/>
        <v>13.558454847787157</v>
      </c>
      <c r="AD965" s="6">
        <f t="shared" si="381"/>
        <v>0</v>
      </c>
      <c r="AE965" s="6">
        <f t="shared" si="382"/>
        <v>0.73854166666666676</v>
      </c>
    </row>
    <row r="966" spans="1:31" x14ac:dyDescent="0.15">
      <c r="A966" s="38">
        <v>37934</v>
      </c>
      <c r="B966" s="8">
        <f t="shared" si="330"/>
        <v>2003</v>
      </c>
      <c r="C966" s="8">
        <f t="shared" si="331"/>
        <v>11</v>
      </c>
      <c r="D966" s="8">
        <f t="shared" si="332"/>
        <v>9</v>
      </c>
      <c r="E966" s="8" t="s">
        <v>31</v>
      </c>
      <c r="F966" s="8">
        <v>4</v>
      </c>
      <c r="G966">
        <v>15</v>
      </c>
      <c r="H966" s="2" t="s">
        <v>1</v>
      </c>
      <c r="I966" s="3">
        <v>5.12</v>
      </c>
      <c r="J966" s="3">
        <v>22</v>
      </c>
      <c r="K966" s="3">
        <v>12.5</v>
      </c>
      <c r="M966" s="3">
        <v>0.17</v>
      </c>
      <c r="N966" s="3">
        <v>0.31</v>
      </c>
      <c r="O966" s="3">
        <v>7</v>
      </c>
      <c r="P966" s="3">
        <v>1.69</v>
      </c>
      <c r="Q966" s="3">
        <v>0.15</v>
      </c>
      <c r="R966" s="3">
        <v>0.28999999999999998</v>
      </c>
      <c r="S966" s="3">
        <v>0.2</v>
      </c>
      <c r="T966" s="3">
        <v>0</v>
      </c>
      <c r="U966" s="6">
        <f t="shared" si="373"/>
        <v>1.8235294117647058</v>
      </c>
      <c r="W966" s="6">
        <f t="shared" si="374"/>
        <v>4.795486600846262</v>
      </c>
      <c r="X966" s="6">
        <f t="shared" si="375"/>
        <v>5</v>
      </c>
      <c r="Y966" s="6">
        <f t="shared" si="376"/>
        <v>145.83333333333334</v>
      </c>
      <c r="Z966" s="6">
        <f t="shared" si="377"/>
        <v>84.499999999999986</v>
      </c>
      <c r="AA966" s="6">
        <f t="shared" si="378"/>
        <v>12.345679012345679</v>
      </c>
      <c r="AB966" s="6">
        <f t="shared" si="379"/>
        <v>12.608695652173912</v>
      </c>
      <c r="AC966" s="6">
        <f t="shared" si="380"/>
        <v>5.1163980557687392</v>
      </c>
      <c r="AD966" s="6">
        <f t="shared" si="381"/>
        <v>0</v>
      </c>
      <c r="AE966" s="6">
        <f t="shared" si="382"/>
        <v>1.0426470588235295</v>
      </c>
    </row>
    <row r="967" spans="1:31" x14ac:dyDescent="0.15">
      <c r="A967" s="38">
        <v>37934</v>
      </c>
      <c r="B967" s="8">
        <f t="shared" si="330"/>
        <v>2003</v>
      </c>
      <c r="C967" s="8">
        <f t="shared" si="331"/>
        <v>11</v>
      </c>
      <c r="D967" s="8">
        <f t="shared" si="332"/>
        <v>9</v>
      </c>
      <c r="E967" s="8" t="s">
        <v>30</v>
      </c>
      <c r="F967" s="8">
        <v>1</v>
      </c>
      <c r="G967">
        <v>2</v>
      </c>
      <c r="H967" s="2" t="s">
        <v>2</v>
      </c>
      <c r="I967" s="3">
        <v>5.0599999999999996</v>
      </c>
      <c r="J967" s="3">
        <v>38.9</v>
      </c>
      <c r="K967" s="3">
        <v>11</v>
      </c>
      <c r="M967" s="3">
        <v>0.43</v>
      </c>
      <c r="N967" s="3">
        <v>2.48</v>
      </c>
      <c r="O967" s="3">
        <v>12.49</v>
      </c>
      <c r="P967" s="3">
        <v>2.86</v>
      </c>
      <c r="Q967" s="3">
        <v>0.9</v>
      </c>
      <c r="R967" s="3">
        <v>0.49</v>
      </c>
      <c r="S967" s="3">
        <v>0.71</v>
      </c>
      <c r="T967" s="3">
        <v>0.01</v>
      </c>
      <c r="U967" s="6">
        <f t="shared" si="373"/>
        <v>5.7674418604651168</v>
      </c>
      <c r="W967" s="6">
        <f t="shared" si="374"/>
        <v>12.129760225669957</v>
      </c>
      <c r="X967" s="6">
        <f t="shared" si="375"/>
        <v>40</v>
      </c>
      <c r="Y967" s="6">
        <f t="shared" si="376"/>
        <v>260.20833333333331</v>
      </c>
      <c r="Z967" s="6">
        <f t="shared" si="377"/>
        <v>143</v>
      </c>
      <c r="AA967" s="6">
        <f t="shared" si="378"/>
        <v>74.074074074074076</v>
      </c>
      <c r="AB967" s="6">
        <f t="shared" si="379"/>
        <v>21.304347826086957</v>
      </c>
      <c r="AC967" s="6">
        <f t="shared" si="380"/>
        <v>18.163213097979021</v>
      </c>
      <c r="AD967" s="6">
        <f t="shared" si="381"/>
        <v>0.55555555555555558</v>
      </c>
      <c r="AE967" s="6">
        <f t="shared" si="382"/>
        <v>3.2976744186046516</v>
      </c>
    </row>
    <row r="968" spans="1:31" x14ac:dyDescent="0.15">
      <c r="A968" s="38">
        <v>37934</v>
      </c>
      <c r="B968" s="8">
        <f t="shared" si="330"/>
        <v>2003</v>
      </c>
      <c r="C968" s="8">
        <f t="shared" si="331"/>
        <v>11</v>
      </c>
      <c r="D968" s="8">
        <f t="shared" si="332"/>
        <v>9</v>
      </c>
      <c r="E968" s="8" t="s">
        <v>29</v>
      </c>
      <c r="F968" s="8">
        <v>3</v>
      </c>
      <c r="G968">
        <v>10</v>
      </c>
      <c r="H968" s="2" t="s">
        <v>2</v>
      </c>
      <c r="I968" s="3">
        <v>4.3</v>
      </c>
      <c r="J968" s="3">
        <v>194</v>
      </c>
      <c r="K968" s="3">
        <v>88.2</v>
      </c>
      <c r="M968" s="3">
        <v>0.72</v>
      </c>
      <c r="N968" s="3">
        <v>29.66</v>
      </c>
      <c r="O968" s="3">
        <v>68.099999999999994</v>
      </c>
      <c r="P968" s="3">
        <v>3.39</v>
      </c>
      <c r="Q968" s="3">
        <v>0.23</v>
      </c>
      <c r="R968" s="3">
        <v>0.4</v>
      </c>
      <c r="S968" s="3">
        <v>0.91</v>
      </c>
      <c r="T968" s="3">
        <v>0.04</v>
      </c>
      <c r="U968" s="6">
        <f t="shared" si="373"/>
        <v>41.194444444444443</v>
      </c>
      <c r="W968" s="6">
        <f t="shared" si="374"/>
        <v>20.310296191819461</v>
      </c>
      <c r="X968" s="6">
        <f t="shared" si="375"/>
        <v>478.38709677419354</v>
      </c>
      <c r="Y968" s="6">
        <f t="shared" si="376"/>
        <v>1418.75</v>
      </c>
      <c r="Z968" s="6">
        <f t="shared" si="377"/>
        <v>169.5</v>
      </c>
      <c r="AA968" s="6">
        <f t="shared" si="378"/>
        <v>18.930041152263374</v>
      </c>
      <c r="AB968" s="6">
        <f t="shared" si="379"/>
        <v>17.391304347826086</v>
      </c>
      <c r="AC968" s="6">
        <f t="shared" si="380"/>
        <v>23.279611153747759</v>
      </c>
      <c r="AD968" s="6">
        <f t="shared" si="381"/>
        <v>2.2222222222222223</v>
      </c>
      <c r="AE968" s="6">
        <f t="shared" si="382"/>
        <v>23.553920250896059</v>
      </c>
    </row>
    <row r="969" spans="1:31" x14ac:dyDescent="0.15">
      <c r="A969" s="38">
        <v>37934</v>
      </c>
      <c r="B969" s="8">
        <f t="shared" si="330"/>
        <v>2003</v>
      </c>
      <c r="C969" s="8">
        <f t="shared" si="331"/>
        <v>11</v>
      </c>
      <c r="D969" s="8">
        <f t="shared" si="332"/>
        <v>9</v>
      </c>
      <c r="E969" s="8" t="s">
        <v>29</v>
      </c>
      <c r="F969" s="8">
        <v>1</v>
      </c>
      <c r="G969">
        <v>1</v>
      </c>
      <c r="H969" s="2" t="s">
        <v>0</v>
      </c>
      <c r="I969" s="3">
        <v>4.5199999999999996</v>
      </c>
      <c r="J969" s="3">
        <v>116.4</v>
      </c>
    </row>
    <row r="970" spans="1:31" x14ac:dyDescent="0.15">
      <c r="A970" s="38">
        <v>37934</v>
      </c>
      <c r="B970" s="8">
        <f t="shared" ref="B970:B1033" si="383">YEAR(A970)</f>
        <v>2003</v>
      </c>
      <c r="C970" s="8">
        <f t="shared" ref="C970:C1033" si="384">MONTH(A970)</f>
        <v>11</v>
      </c>
      <c r="D970" s="8">
        <f t="shared" ref="D970:D1033" si="385">DAY(A970)</f>
        <v>9</v>
      </c>
      <c r="E970" s="8" t="s">
        <v>31</v>
      </c>
      <c r="F970" s="8">
        <v>1</v>
      </c>
      <c r="G970">
        <v>3</v>
      </c>
      <c r="H970" s="2" t="s">
        <v>0</v>
      </c>
      <c r="I970" s="3">
        <v>5.4</v>
      </c>
      <c r="J970" s="3">
        <v>20.8</v>
      </c>
    </row>
    <row r="971" spans="1:31" x14ac:dyDescent="0.15">
      <c r="A971" s="38">
        <v>37934</v>
      </c>
      <c r="B971" s="8">
        <f t="shared" si="383"/>
        <v>2003</v>
      </c>
      <c r="C971" s="8">
        <f t="shared" si="384"/>
        <v>11</v>
      </c>
      <c r="D971" s="8">
        <f t="shared" si="385"/>
        <v>9</v>
      </c>
      <c r="E971" s="8" t="s">
        <v>29</v>
      </c>
      <c r="F971" s="8">
        <v>2</v>
      </c>
      <c r="G971">
        <v>6</v>
      </c>
      <c r="H971" s="2" t="s">
        <v>1</v>
      </c>
      <c r="I971" s="3">
        <v>4.57</v>
      </c>
      <c r="J971" s="3">
        <v>101.8</v>
      </c>
    </row>
    <row r="972" spans="1:31" x14ac:dyDescent="0.15">
      <c r="A972" s="38">
        <v>37934</v>
      </c>
      <c r="B972" s="8">
        <f t="shared" si="383"/>
        <v>2003</v>
      </c>
      <c r="C972" s="8">
        <f t="shared" si="384"/>
        <v>11</v>
      </c>
      <c r="D972" s="8">
        <f t="shared" si="385"/>
        <v>9</v>
      </c>
      <c r="E972" s="8" t="s">
        <v>32</v>
      </c>
      <c r="F972" s="8">
        <v>2</v>
      </c>
      <c r="G972">
        <v>8</v>
      </c>
      <c r="H972" s="2" t="s">
        <v>0</v>
      </c>
      <c r="I972" s="3">
        <v>5.01</v>
      </c>
      <c r="J972" s="3">
        <v>31.2</v>
      </c>
    </row>
    <row r="973" spans="1:31" x14ac:dyDescent="0.15">
      <c r="A973" s="38">
        <v>37934</v>
      </c>
      <c r="B973" s="8">
        <f t="shared" si="383"/>
        <v>2003</v>
      </c>
      <c r="C973" s="8">
        <f t="shared" si="384"/>
        <v>11</v>
      </c>
      <c r="D973" s="8">
        <f t="shared" si="385"/>
        <v>9</v>
      </c>
      <c r="E973" s="8" t="s">
        <v>30</v>
      </c>
      <c r="F973" s="8">
        <v>3</v>
      </c>
      <c r="G973">
        <v>9</v>
      </c>
      <c r="H973" s="2" t="s">
        <v>2</v>
      </c>
      <c r="I973" s="3">
        <v>4.75</v>
      </c>
      <c r="J973" s="3">
        <v>211</v>
      </c>
    </row>
    <row r="974" spans="1:31" x14ac:dyDescent="0.15">
      <c r="A974" s="38">
        <v>37991</v>
      </c>
      <c r="B974" s="8">
        <f t="shared" si="383"/>
        <v>2004</v>
      </c>
      <c r="C974" s="8">
        <f t="shared" si="384"/>
        <v>1</v>
      </c>
      <c r="D974" s="8">
        <f t="shared" si="385"/>
        <v>5</v>
      </c>
      <c r="E974" s="8" t="s">
        <v>31</v>
      </c>
      <c r="F974" s="8">
        <v>1</v>
      </c>
      <c r="G974">
        <v>3</v>
      </c>
      <c r="H974" s="2" t="s">
        <v>1</v>
      </c>
      <c r="I974" s="3">
        <v>5.31</v>
      </c>
      <c r="J974" s="3">
        <v>27.3</v>
      </c>
      <c r="K974" s="3">
        <v>7.3</v>
      </c>
      <c r="M974" s="3">
        <v>0.82</v>
      </c>
      <c r="N974" s="3">
        <v>0.35</v>
      </c>
      <c r="O974" s="3">
        <v>7.56</v>
      </c>
      <c r="P974" s="3">
        <v>1.73</v>
      </c>
      <c r="Q974" s="3">
        <v>0.53</v>
      </c>
      <c r="R974" s="3">
        <v>0.44</v>
      </c>
      <c r="S974" s="3">
        <v>0.18</v>
      </c>
      <c r="T974" s="3">
        <v>0.04</v>
      </c>
      <c r="U974" s="6">
        <f t="shared" ref="U974:U982" si="386">(N974/M974)</f>
        <v>0.42682926829268292</v>
      </c>
      <c r="W974" s="6">
        <f t="shared" ref="W974:W982" si="387">(M974/35.45)*1000</f>
        <v>23.131170662905497</v>
      </c>
      <c r="X974" s="6">
        <f t="shared" ref="X974:X982" si="388">(N974/62)*1000</f>
        <v>5.6451612903225801</v>
      </c>
      <c r="Y974" s="6">
        <f t="shared" ref="Y974:Y982" si="389">(O974/96)*1000*2</f>
        <v>157.5</v>
      </c>
      <c r="Z974" s="6">
        <f t="shared" ref="Z974:Z982" si="390">(P974/40)*1000*2</f>
        <v>86.5</v>
      </c>
      <c r="AA974" s="6">
        <f t="shared" ref="AA974:AA982" si="391">(Q974/24.3)*1000*2</f>
        <v>43.621399176954732</v>
      </c>
      <c r="AB974" s="6">
        <f t="shared" ref="AB974:AB982" si="392">(R974/23)*1000</f>
        <v>19.130434782608695</v>
      </c>
      <c r="AC974" s="6">
        <f t="shared" ref="AC974:AC982" si="393">(S974/39.09)*1000</f>
        <v>4.604758250191864</v>
      </c>
      <c r="AD974" s="6">
        <f t="shared" ref="AD974:AD982" si="394">(T974/18)*1000</f>
        <v>2.2222222222222223</v>
      </c>
      <c r="AE974" s="6">
        <f t="shared" ref="AE974:AE982" si="395">(X974/W974)</f>
        <v>0.24404996066089696</v>
      </c>
    </row>
    <row r="975" spans="1:31" x14ac:dyDescent="0.15">
      <c r="A975" s="38">
        <v>37991</v>
      </c>
      <c r="B975" s="8">
        <f t="shared" si="383"/>
        <v>2004</v>
      </c>
      <c r="C975" s="8">
        <f t="shared" si="384"/>
        <v>1</v>
      </c>
      <c r="D975" s="8">
        <f t="shared" si="385"/>
        <v>5</v>
      </c>
      <c r="E975" s="8" t="s">
        <v>32</v>
      </c>
      <c r="F975" s="8">
        <v>2</v>
      </c>
      <c r="G975">
        <v>8</v>
      </c>
      <c r="H975" s="2" t="s">
        <v>2</v>
      </c>
      <c r="I975" s="3">
        <v>5.01</v>
      </c>
      <c r="J975" s="3">
        <v>29.2</v>
      </c>
      <c r="K975" s="3">
        <v>7.9</v>
      </c>
      <c r="M975" s="3">
        <v>0.51</v>
      </c>
      <c r="N975" s="3">
        <v>0.27</v>
      </c>
      <c r="O975" s="3">
        <v>8.73</v>
      </c>
      <c r="P975" s="3">
        <v>1.57</v>
      </c>
      <c r="Q975" s="3">
        <v>0.18</v>
      </c>
      <c r="R975" s="3">
        <v>1.07</v>
      </c>
      <c r="S975" s="3">
        <v>0.08</v>
      </c>
      <c r="T975" s="3">
        <v>0.01</v>
      </c>
      <c r="U975" s="6">
        <f t="shared" si="386"/>
        <v>0.52941176470588236</v>
      </c>
      <c r="W975" s="6">
        <f t="shared" si="387"/>
        <v>14.386459802538786</v>
      </c>
      <c r="X975" s="6">
        <f t="shared" si="388"/>
        <v>4.3548387096774199</v>
      </c>
      <c r="Y975" s="6">
        <f t="shared" si="389"/>
        <v>181.875</v>
      </c>
      <c r="Z975" s="6">
        <f t="shared" si="390"/>
        <v>78.5</v>
      </c>
      <c r="AA975" s="6">
        <f t="shared" si="391"/>
        <v>14.814814814814813</v>
      </c>
      <c r="AB975" s="6">
        <f t="shared" si="392"/>
        <v>46.521739130434788</v>
      </c>
      <c r="AC975" s="6">
        <f t="shared" si="393"/>
        <v>2.0465592223074953</v>
      </c>
      <c r="AD975" s="6">
        <f t="shared" si="394"/>
        <v>0.55555555555555558</v>
      </c>
      <c r="AE975" s="6">
        <f t="shared" si="395"/>
        <v>0.30270398481973443</v>
      </c>
    </row>
    <row r="976" spans="1:31" x14ac:dyDescent="0.15">
      <c r="A976" s="38">
        <v>37991</v>
      </c>
      <c r="B976" s="8">
        <f t="shared" si="383"/>
        <v>2004</v>
      </c>
      <c r="C976" s="8">
        <f t="shared" si="384"/>
        <v>1</v>
      </c>
      <c r="D976" s="8">
        <f t="shared" si="385"/>
        <v>5</v>
      </c>
      <c r="E976" s="8" t="s">
        <v>32</v>
      </c>
      <c r="F976" s="8">
        <v>4</v>
      </c>
      <c r="G976">
        <v>16</v>
      </c>
      <c r="H976" s="2" t="s">
        <v>1</v>
      </c>
      <c r="I976" s="3">
        <v>5.33</v>
      </c>
      <c r="J976" s="3">
        <v>27.8</v>
      </c>
      <c r="K976" s="3">
        <v>8.6</v>
      </c>
      <c r="M976" s="3">
        <v>0.51</v>
      </c>
      <c r="N976" s="3">
        <v>0.31</v>
      </c>
      <c r="O976" s="3">
        <v>8.17</v>
      </c>
      <c r="P976" s="3">
        <v>1.53</v>
      </c>
      <c r="Q976" s="3">
        <v>0.37</v>
      </c>
      <c r="R976" s="3">
        <v>0.43</v>
      </c>
      <c r="S976" s="3">
        <v>0.22</v>
      </c>
      <c r="T976" s="3">
        <v>0.13</v>
      </c>
      <c r="U976" s="6">
        <f t="shared" si="386"/>
        <v>0.60784313725490191</v>
      </c>
      <c r="W976" s="6">
        <f t="shared" si="387"/>
        <v>14.386459802538786</v>
      </c>
      <c r="X976" s="6">
        <f t="shared" si="388"/>
        <v>5</v>
      </c>
      <c r="Y976" s="6">
        <f t="shared" si="389"/>
        <v>170.20833333333331</v>
      </c>
      <c r="Z976" s="6">
        <f t="shared" si="390"/>
        <v>76.5</v>
      </c>
      <c r="AA976" s="6">
        <f t="shared" si="391"/>
        <v>30.452674897119341</v>
      </c>
      <c r="AB976" s="6">
        <f t="shared" si="392"/>
        <v>18.695652173913043</v>
      </c>
      <c r="AC976" s="6">
        <f t="shared" si="393"/>
        <v>5.6280378613456117</v>
      </c>
      <c r="AD976" s="6">
        <f t="shared" si="394"/>
        <v>7.2222222222222223</v>
      </c>
      <c r="AE976" s="6">
        <f t="shared" si="395"/>
        <v>0.34754901960784318</v>
      </c>
    </row>
    <row r="977" spans="1:31" x14ac:dyDescent="0.15">
      <c r="A977" s="38">
        <v>37991</v>
      </c>
      <c r="B977" s="8">
        <f t="shared" si="383"/>
        <v>2004</v>
      </c>
      <c r="C977" s="8">
        <f t="shared" si="384"/>
        <v>1</v>
      </c>
      <c r="D977" s="8">
        <f t="shared" si="385"/>
        <v>5</v>
      </c>
      <c r="E977" s="8" t="s">
        <v>31</v>
      </c>
      <c r="F977" s="8">
        <v>1</v>
      </c>
      <c r="G977">
        <v>3</v>
      </c>
      <c r="H977" s="2" t="s">
        <v>2</v>
      </c>
      <c r="I977" s="3">
        <v>5.13</v>
      </c>
      <c r="J977" s="3">
        <v>28.9</v>
      </c>
      <c r="K977" s="3">
        <v>19.3</v>
      </c>
      <c r="M977" s="3">
        <v>0.4</v>
      </c>
      <c r="N977" s="3">
        <v>0.27</v>
      </c>
      <c r="O977" s="3">
        <v>7.99</v>
      </c>
      <c r="P977" s="3">
        <v>1.65</v>
      </c>
      <c r="Q977" s="3">
        <v>0.26</v>
      </c>
      <c r="R977" s="3">
        <v>0.69</v>
      </c>
      <c r="S977" s="3">
        <v>0.14000000000000001</v>
      </c>
      <c r="T977" s="3">
        <v>0.01</v>
      </c>
      <c r="U977" s="6">
        <f t="shared" si="386"/>
        <v>0.67500000000000004</v>
      </c>
      <c r="W977" s="6">
        <f t="shared" si="387"/>
        <v>11.283497884344147</v>
      </c>
      <c r="X977" s="6">
        <f t="shared" si="388"/>
        <v>4.3548387096774199</v>
      </c>
      <c r="Y977" s="6">
        <f t="shared" si="389"/>
        <v>166.45833333333334</v>
      </c>
      <c r="Z977" s="6">
        <f t="shared" si="390"/>
        <v>82.499999999999986</v>
      </c>
      <c r="AA977" s="6">
        <f t="shared" si="391"/>
        <v>21.399176954732511</v>
      </c>
      <c r="AB977" s="6">
        <f t="shared" si="392"/>
        <v>30</v>
      </c>
      <c r="AC977" s="6">
        <f t="shared" si="393"/>
        <v>3.5814786390381173</v>
      </c>
      <c r="AD977" s="6">
        <f t="shared" si="394"/>
        <v>0.55555555555555558</v>
      </c>
      <c r="AE977" s="6">
        <f t="shared" si="395"/>
        <v>0.38594758064516133</v>
      </c>
    </row>
    <row r="978" spans="1:31" x14ac:dyDescent="0.15">
      <c r="A978" s="38">
        <v>37991</v>
      </c>
      <c r="B978" s="8">
        <f t="shared" si="383"/>
        <v>2004</v>
      </c>
      <c r="C978" s="8">
        <f t="shared" si="384"/>
        <v>1</v>
      </c>
      <c r="D978" s="8">
        <f t="shared" si="385"/>
        <v>5</v>
      </c>
      <c r="E978" s="8" t="s">
        <v>31</v>
      </c>
      <c r="F978" s="8">
        <v>2</v>
      </c>
      <c r="G978">
        <v>5</v>
      </c>
      <c r="H978" s="2" t="s">
        <v>2</v>
      </c>
      <c r="I978" s="3">
        <v>5.64</v>
      </c>
      <c r="J978" s="3">
        <v>24.5</v>
      </c>
      <c r="K978" s="3">
        <v>6.9</v>
      </c>
      <c r="M978" s="3">
        <v>0.48</v>
      </c>
      <c r="N978" s="3">
        <v>0.4</v>
      </c>
      <c r="O978" s="3">
        <v>6.22</v>
      </c>
      <c r="P978" s="3">
        <v>1.59</v>
      </c>
      <c r="Q978" s="3">
        <v>0.3</v>
      </c>
      <c r="R978" s="3">
        <v>1.1000000000000001</v>
      </c>
      <c r="S978" s="3">
        <v>0.19</v>
      </c>
      <c r="T978" s="3">
        <v>0</v>
      </c>
      <c r="U978" s="6">
        <f t="shared" si="386"/>
        <v>0.83333333333333337</v>
      </c>
      <c r="W978" s="6">
        <f t="shared" si="387"/>
        <v>13.540197461212975</v>
      </c>
      <c r="X978" s="6">
        <f t="shared" si="388"/>
        <v>6.4516129032258061</v>
      </c>
      <c r="Y978" s="6">
        <f t="shared" si="389"/>
        <v>129.58333333333331</v>
      </c>
      <c r="Z978" s="6">
        <f t="shared" si="390"/>
        <v>79.5</v>
      </c>
      <c r="AA978" s="6">
        <f t="shared" si="391"/>
        <v>24.691358024691358</v>
      </c>
      <c r="AB978" s="6">
        <f t="shared" si="392"/>
        <v>47.826086956521742</v>
      </c>
      <c r="AC978" s="6">
        <f t="shared" si="393"/>
        <v>4.8605781529803007</v>
      </c>
      <c r="AD978" s="6">
        <f t="shared" si="394"/>
        <v>0</v>
      </c>
      <c r="AE978" s="6">
        <f t="shared" si="395"/>
        <v>0.47647849462365593</v>
      </c>
    </row>
    <row r="979" spans="1:31" x14ac:dyDescent="0.15">
      <c r="A979" s="38">
        <v>37991</v>
      </c>
      <c r="B979" s="8">
        <f t="shared" si="383"/>
        <v>2004</v>
      </c>
      <c r="C979" s="8">
        <f t="shared" si="384"/>
        <v>1</v>
      </c>
      <c r="D979" s="8">
        <f t="shared" si="385"/>
        <v>5</v>
      </c>
      <c r="E979" s="8" t="s">
        <v>32</v>
      </c>
      <c r="F979" s="8">
        <v>2</v>
      </c>
      <c r="G979">
        <v>8</v>
      </c>
      <c r="H979" s="2" t="s">
        <v>0</v>
      </c>
      <c r="I979" s="3">
        <v>4.9400000000000004</v>
      </c>
      <c r="J979" s="3">
        <v>35.6</v>
      </c>
      <c r="K979" s="3">
        <v>10.8</v>
      </c>
      <c r="M979" s="3">
        <v>0.85</v>
      </c>
      <c r="N979" s="3">
        <v>0.89</v>
      </c>
      <c r="O979" s="3">
        <v>10.53</v>
      </c>
      <c r="P979" s="3">
        <v>1.3</v>
      </c>
      <c r="Q979" s="3">
        <v>0.27</v>
      </c>
      <c r="R979" s="3">
        <v>1.23</v>
      </c>
      <c r="S979" s="3">
        <v>0.18</v>
      </c>
      <c r="T979" s="3">
        <v>0.03</v>
      </c>
      <c r="U979" s="6">
        <f t="shared" si="386"/>
        <v>1.0470588235294118</v>
      </c>
      <c r="W979" s="6">
        <f t="shared" si="387"/>
        <v>23.977433004231308</v>
      </c>
      <c r="X979" s="6">
        <f t="shared" si="388"/>
        <v>14.35483870967742</v>
      </c>
      <c r="Y979" s="6">
        <f t="shared" si="389"/>
        <v>219.375</v>
      </c>
      <c r="Z979" s="6">
        <f t="shared" si="390"/>
        <v>65</v>
      </c>
      <c r="AA979" s="6">
        <f t="shared" si="391"/>
        <v>22.222222222222221</v>
      </c>
      <c r="AB979" s="6">
        <f t="shared" si="392"/>
        <v>53.478260869565219</v>
      </c>
      <c r="AC979" s="6">
        <f t="shared" si="393"/>
        <v>4.604758250191864</v>
      </c>
      <c r="AD979" s="6">
        <f t="shared" si="394"/>
        <v>1.6666666666666665</v>
      </c>
      <c r="AE979" s="6">
        <f t="shared" si="395"/>
        <v>0.59868121442125244</v>
      </c>
    </row>
    <row r="980" spans="1:31" x14ac:dyDescent="0.15">
      <c r="A980" s="38">
        <v>37991</v>
      </c>
      <c r="B980" s="8">
        <f t="shared" si="383"/>
        <v>2004</v>
      </c>
      <c r="C980" s="8">
        <f t="shared" si="384"/>
        <v>1</v>
      </c>
      <c r="D980" s="8">
        <f t="shared" si="385"/>
        <v>5</v>
      </c>
      <c r="E980" s="8" t="s">
        <v>31</v>
      </c>
      <c r="F980" s="8">
        <v>4</v>
      </c>
      <c r="G980">
        <v>15</v>
      </c>
      <c r="H980" s="2" t="s">
        <v>1</v>
      </c>
      <c r="I980" s="3">
        <v>5.4</v>
      </c>
      <c r="J980" s="3">
        <v>26.1</v>
      </c>
      <c r="K980" s="3">
        <v>8.9</v>
      </c>
      <c r="M980" s="3">
        <v>0.28000000000000003</v>
      </c>
      <c r="N980" s="3">
        <v>0.4</v>
      </c>
      <c r="O980" s="3">
        <v>7.76</v>
      </c>
      <c r="P980" s="3">
        <v>2.0699999999999998</v>
      </c>
      <c r="Q980" s="3">
        <v>0.17</v>
      </c>
      <c r="R980" s="3">
        <v>0.3</v>
      </c>
      <c r="S980" s="3">
        <v>0.24</v>
      </c>
      <c r="T980" s="3">
        <v>0</v>
      </c>
      <c r="U980" s="6">
        <f t="shared" si="386"/>
        <v>1.4285714285714286</v>
      </c>
      <c r="W980" s="6">
        <f t="shared" si="387"/>
        <v>7.8984485190409028</v>
      </c>
      <c r="X980" s="6">
        <f t="shared" si="388"/>
        <v>6.4516129032258061</v>
      </c>
      <c r="Y980" s="6">
        <f t="shared" si="389"/>
        <v>161.66666666666666</v>
      </c>
      <c r="Z980" s="6">
        <f t="shared" si="390"/>
        <v>103.5</v>
      </c>
      <c r="AA980" s="6">
        <f t="shared" si="391"/>
        <v>13.991769547325102</v>
      </c>
      <c r="AB980" s="6">
        <f t="shared" si="392"/>
        <v>13.043478260869565</v>
      </c>
      <c r="AC980" s="6">
        <f t="shared" si="393"/>
        <v>6.139677666922486</v>
      </c>
      <c r="AD980" s="6">
        <f t="shared" si="394"/>
        <v>0</v>
      </c>
      <c r="AE980" s="6">
        <f t="shared" si="395"/>
        <v>0.81682027649769584</v>
      </c>
    </row>
    <row r="981" spans="1:31" x14ac:dyDescent="0.15">
      <c r="A981" s="38">
        <v>37991</v>
      </c>
      <c r="B981" s="8">
        <f t="shared" si="383"/>
        <v>2004</v>
      </c>
      <c r="C981" s="8">
        <f t="shared" si="384"/>
        <v>1</v>
      </c>
      <c r="D981" s="8">
        <f t="shared" si="385"/>
        <v>5</v>
      </c>
      <c r="E981" s="8" t="s">
        <v>29</v>
      </c>
      <c r="F981" s="8">
        <v>2</v>
      </c>
      <c r="G981">
        <v>6</v>
      </c>
      <c r="H981" s="2" t="s">
        <v>1</v>
      </c>
      <c r="I981" s="3">
        <v>4.51</v>
      </c>
      <c r="J981" s="3">
        <v>122.3</v>
      </c>
      <c r="K981" s="3">
        <v>38.9</v>
      </c>
      <c r="M981" s="3">
        <v>0.79</v>
      </c>
      <c r="N981" s="3">
        <v>21.78</v>
      </c>
      <c r="O981" s="3">
        <v>29.7</v>
      </c>
      <c r="P981" s="3">
        <v>3.24</v>
      </c>
      <c r="Q981" s="3">
        <v>0.26</v>
      </c>
      <c r="R981" s="3">
        <v>1.45</v>
      </c>
      <c r="S981" s="3">
        <v>1.1499999999999999</v>
      </c>
      <c r="T981" s="3">
        <v>0.01</v>
      </c>
      <c r="U981" s="6">
        <f t="shared" si="386"/>
        <v>27.569620253164558</v>
      </c>
      <c r="W981" s="6">
        <f t="shared" si="387"/>
        <v>22.284908321579689</v>
      </c>
      <c r="X981" s="6">
        <f t="shared" si="388"/>
        <v>351.29032258064518</v>
      </c>
      <c r="Y981" s="6">
        <f t="shared" si="389"/>
        <v>618.75</v>
      </c>
      <c r="Z981" s="6">
        <f t="shared" si="390"/>
        <v>162</v>
      </c>
      <c r="AA981" s="6">
        <f t="shared" si="391"/>
        <v>21.399176954732511</v>
      </c>
      <c r="AB981" s="6">
        <f t="shared" si="392"/>
        <v>63.043478260869563</v>
      </c>
      <c r="AC981" s="6">
        <f t="shared" si="393"/>
        <v>29.419288820670243</v>
      </c>
      <c r="AD981" s="6">
        <f t="shared" si="394"/>
        <v>0.55555555555555558</v>
      </c>
      <c r="AE981" s="6">
        <f t="shared" si="395"/>
        <v>15.763597386688446</v>
      </c>
    </row>
    <row r="982" spans="1:31" x14ac:dyDescent="0.15">
      <c r="A982" s="38">
        <v>37991</v>
      </c>
      <c r="B982" s="8">
        <f t="shared" si="383"/>
        <v>2004</v>
      </c>
      <c r="C982" s="8">
        <f t="shared" si="384"/>
        <v>1</v>
      </c>
      <c r="D982" s="8">
        <f t="shared" si="385"/>
        <v>5</v>
      </c>
      <c r="E982" s="8" t="s">
        <v>30</v>
      </c>
      <c r="F982" s="8">
        <v>4</v>
      </c>
      <c r="G982">
        <v>14</v>
      </c>
      <c r="H982" s="2" t="s">
        <v>0</v>
      </c>
      <c r="I982" s="3">
        <v>4.51</v>
      </c>
      <c r="J982" s="3">
        <v>204</v>
      </c>
      <c r="K982" s="3">
        <v>40</v>
      </c>
      <c r="M982" s="3">
        <v>0.83</v>
      </c>
      <c r="N982" s="3">
        <v>62.86</v>
      </c>
      <c r="O982" s="3">
        <v>28.2</v>
      </c>
      <c r="P982" s="3">
        <v>10.02</v>
      </c>
      <c r="Q982" s="3">
        <v>4.6900000000000004</v>
      </c>
      <c r="R982" s="3">
        <v>0.47</v>
      </c>
      <c r="S982" s="3">
        <v>0.8</v>
      </c>
      <c r="T982" s="3">
        <v>0</v>
      </c>
      <c r="U982" s="6">
        <f t="shared" si="386"/>
        <v>75.734939759036152</v>
      </c>
      <c r="W982" s="6">
        <f t="shared" si="387"/>
        <v>23.413258110014102</v>
      </c>
      <c r="X982" s="6">
        <f t="shared" si="388"/>
        <v>1013.8709677419355</v>
      </c>
      <c r="Y982" s="6">
        <f t="shared" si="389"/>
        <v>587.5</v>
      </c>
      <c r="Z982" s="6">
        <f t="shared" si="390"/>
        <v>501</v>
      </c>
      <c r="AA982" s="6">
        <f t="shared" si="391"/>
        <v>386.00823045267492</v>
      </c>
      <c r="AB982" s="6">
        <f t="shared" si="392"/>
        <v>20.434782608695652</v>
      </c>
      <c r="AC982" s="6">
        <f t="shared" si="393"/>
        <v>20.465592223074957</v>
      </c>
      <c r="AD982" s="6">
        <f t="shared" si="394"/>
        <v>0</v>
      </c>
      <c r="AE982" s="6">
        <f t="shared" si="395"/>
        <v>43.303284104158578</v>
      </c>
    </row>
    <row r="983" spans="1:31" x14ac:dyDescent="0.15">
      <c r="A983" s="38">
        <v>37991</v>
      </c>
      <c r="B983" s="8">
        <f t="shared" si="383"/>
        <v>2004</v>
      </c>
      <c r="C983" s="8">
        <f t="shared" si="384"/>
        <v>1</v>
      </c>
      <c r="D983" s="8">
        <f t="shared" si="385"/>
        <v>5</v>
      </c>
      <c r="E983" s="8" t="s">
        <v>32</v>
      </c>
      <c r="F983" s="8">
        <v>3</v>
      </c>
      <c r="G983">
        <v>11</v>
      </c>
      <c r="H983" s="2" t="s">
        <v>0</v>
      </c>
      <c r="I983" s="3">
        <v>4.9400000000000004</v>
      </c>
      <c r="J983" s="3">
        <v>29.6</v>
      </c>
    </row>
    <row r="984" spans="1:31" x14ac:dyDescent="0.15">
      <c r="A984" s="38">
        <v>37991</v>
      </c>
      <c r="B984" s="8">
        <f t="shared" si="383"/>
        <v>2004</v>
      </c>
      <c r="C984" s="8">
        <f t="shared" si="384"/>
        <v>1</v>
      </c>
      <c r="D984" s="8">
        <f t="shared" si="385"/>
        <v>5</v>
      </c>
      <c r="E984" s="8" t="s">
        <v>31</v>
      </c>
      <c r="F984" s="8">
        <v>3</v>
      </c>
      <c r="G984">
        <v>12</v>
      </c>
      <c r="H984" s="2" t="s">
        <v>2</v>
      </c>
      <c r="I984" s="3">
        <v>5.21</v>
      </c>
      <c r="J984" s="3">
        <v>28.2</v>
      </c>
    </row>
    <row r="985" spans="1:31" x14ac:dyDescent="0.15">
      <c r="A985" s="38">
        <v>37991</v>
      </c>
      <c r="B985" s="8">
        <f t="shared" si="383"/>
        <v>2004</v>
      </c>
      <c r="C985" s="8">
        <f t="shared" si="384"/>
        <v>1</v>
      </c>
      <c r="D985" s="8">
        <f t="shared" si="385"/>
        <v>5</v>
      </c>
      <c r="E985" s="8" t="s">
        <v>30</v>
      </c>
      <c r="F985" s="8">
        <v>4</v>
      </c>
      <c r="G985">
        <v>14</v>
      </c>
      <c r="H985" s="2" t="s">
        <v>2</v>
      </c>
      <c r="I985" s="3">
        <v>4.51</v>
      </c>
      <c r="J985" s="3">
        <v>241</v>
      </c>
    </row>
    <row r="986" spans="1:31" x14ac:dyDescent="0.15">
      <c r="A986" s="38">
        <v>38161</v>
      </c>
      <c r="B986" s="8">
        <f t="shared" si="383"/>
        <v>2004</v>
      </c>
      <c r="C986" s="8">
        <f t="shared" si="384"/>
        <v>6</v>
      </c>
      <c r="D986" s="8">
        <f t="shared" si="385"/>
        <v>23</v>
      </c>
      <c r="E986" s="8" t="s">
        <v>31</v>
      </c>
      <c r="F986" s="8">
        <v>1</v>
      </c>
      <c r="G986">
        <v>3</v>
      </c>
      <c r="H986" s="2" t="s">
        <v>1</v>
      </c>
      <c r="I986" s="3">
        <v>5.33</v>
      </c>
      <c r="J986" s="3">
        <v>23.8</v>
      </c>
      <c r="K986" s="3">
        <v>6.2</v>
      </c>
      <c r="M986" s="3">
        <v>0.67</v>
      </c>
      <c r="N986" s="3">
        <v>0.27</v>
      </c>
      <c r="O986" s="3">
        <v>5.73</v>
      </c>
      <c r="P986" s="3">
        <v>1.51</v>
      </c>
      <c r="Q986" s="3">
        <v>0.5</v>
      </c>
      <c r="R986" s="3">
        <v>0.27</v>
      </c>
      <c r="S986" s="3">
        <v>0.15</v>
      </c>
      <c r="T986" s="3">
        <v>0.13</v>
      </c>
      <c r="U986" s="6">
        <f t="shared" ref="U986:U1003" si="396">(N986/M986)</f>
        <v>0.40298507462686567</v>
      </c>
      <c r="W986" s="6">
        <f t="shared" ref="W986:W1003" si="397">(M986/35.45)*1000</f>
        <v>18.899858956276447</v>
      </c>
      <c r="X986" s="6">
        <f t="shared" ref="X986:X1003" si="398">(N986/62)*1000</f>
        <v>4.3548387096774199</v>
      </c>
      <c r="Y986" s="6">
        <f t="shared" ref="Y986:Y1003" si="399">(O986/96)*1000*2</f>
        <v>119.37500000000001</v>
      </c>
      <c r="Z986" s="6">
        <f t="shared" ref="Z986:Z1003" si="400">(P986/40)*1000*2</f>
        <v>75.5</v>
      </c>
      <c r="AA986" s="6">
        <f t="shared" ref="AA986:AA1003" si="401">(Q986/24.3)*1000*2</f>
        <v>41.152263374485599</v>
      </c>
      <c r="AB986" s="6">
        <f t="shared" ref="AB986:AB1003" si="402">(R986/23)*1000</f>
        <v>11.739130434782609</v>
      </c>
      <c r="AC986" s="6">
        <f t="shared" ref="AC986:AC1003" si="403">(S986/39.09)*1000</f>
        <v>3.8372985418265535</v>
      </c>
      <c r="AD986" s="6">
        <f t="shared" ref="AD986:AD1003" si="404">(T986/18)*1000</f>
        <v>7.2222222222222223</v>
      </c>
      <c r="AE986" s="6">
        <f t="shared" ref="AE986:AE1003" si="405">(X986/W986)</f>
        <v>0.23041646605681274</v>
      </c>
    </row>
    <row r="987" spans="1:31" x14ac:dyDescent="0.15">
      <c r="A987" s="38">
        <v>38161</v>
      </c>
      <c r="B987" s="8">
        <f t="shared" si="383"/>
        <v>2004</v>
      </c>
      <c r="C987" s="8">
        <f t="shared" si="384"/>
        <v>6</v>
      </c>
      <c r="D987" s="8">
        <f t="shared" si="385"/>
        <v>23</v>
      </c>
      <c r="E987" s="8" t="s">
        <v>31</v>
      </c>
      <c r="F987" s="8">
        <v>2</v>
      </c>
      <c r="G987">
        <v>5</v>
      </c>
      <c r="H987" s="2" t="s">
        <v>2</v>
      </c>
      <c r="I987" s="3">
        <v>5.53</v>
      </c>
      <c r="J987" s="3">
        <v>22.5</v>
      </c>
      <c r="K987" s="3">
        <v>5.4</v>
      </c>
      <c r="M987" s="3">
        <v>0.67</v>
      </c>
      <c r="N987" s="3">
        <v>0.4</v>
      </c>
      <c r="O987" s="3">
        <v>5.92</v>
      </c>
      <c r="P987" s="3">
        <v>1.45</v>
      </c>
      <c r="Q987" s="3">
        <v>0.33</v>
      </c>
      <c r="R987" s="3">
        <v>0.62</v>
      </c>
      <c r="S987" s="3">
        <v>0.15</v>
      </c>
      <c r="T987" s="3">
        <v>0.01</v>
      </c>
      <c r="U987" s="6">
        <f t="shared" si="396"/>
        <v>0.59701492537313428</v>
      </c>
      <c r="W987" s="6">
        <f t="shared" si="397"/>
        <v>18.899858956276447</v>
      </c>
      <c r="X987" s="6">
        <f t="shared" si="398"/>
        <v>6.4516129032258061</v>
      </c>
      <c r="Y987" s="6">
        <f t="shared" si="399"/>
        <v>123.33333333333334</v>
      </c>
      <c r="Z987" s="6">
        <f t="shared" si="400"/>
        <v>72.5</v>
      </c>
      <c r="AA987" s="6">
        <f t="shared" si="401"/>
        <v>27.160493827160494</v>
      </c>
      <c r="AB987" s="6">
        <f t="shared" si="402"/>
        <v>26.956521739130434</v>
      </c>
      <c r="AC987" s="6">
        <f t="shared" si="403"/>
        <v>3.8372985418265535</v>
      </c>
      <c r="AD987" s="6">
        <f t="shared" si="404"/>
        <v>0.55555555555555558</v>
      </c>
      <c r="AE987" s="6">
        <f t="shared" si="405"/>
        <v>0.34135772749157434</v>
      </c>
    </row>
    <row r="988" spans="1:31" x14ac:dyDescent="0.15">
      <c r="A988" s="38">
        <v>38161</v>
      </c>
      <c r="B988" s="8">
        <f t="shared" si="383"/>
        <v>2004</v>
      </c>
      <c r="C988" s="8">
        <f t="shared" si="384"/>
        <v>6</v>
      </c>
      <c r="D988" s="8">
        <f t="shared" si="385"/>
        <v>23</v>
      </c>
      <c r="E988" s="8" t="s">
        <v>32</v>
      </c>
      <c r="F988" s="8">
        <v>3</v>
      </c>
      <c r="G988">
        <v>11</v>
      </c>
      <c r="H988" s="2" t="s">
        <v>1</v>
      </c>
      <c r="I988" s="3">
        <v>4.76</v>
      </c>
      <c r="J988" s="3">
        <v>29.2</v>
      </c>
      <c r="K988" s="3">
        <v>10.7</v>
      </c>
      <c r="M988" s="3">
        <v>0.42</v>
      </c>
      <c r="N988" s="3">
        <v>0.35</v>
      </c>
      <c r="O988" s="3">
        <v>8.26</v>
      </c>
      <c r="P988" s="3">
        <v>0.59</v>
      </c>
      <c r="Q988" s="3">
        <v>0.17</v>
      </c>
      <c r="R988" s="3">
        <v>0.2</v>
      </c>
      <c r="S988" s="3">
        <v>0.24</v>
      </c>
      <c r="T988" s="3">
        <v>0.04</v>
      </c>
      <c r="U988" s="6">
        <f t="shared" si="396"/>
        <v>0.83333333333333326</v>
      </c>
      <c r="W988" s="6">
        <f t="shared" si="397"/>
        <v>11.847672778561353</v>
      </c>
      <c r="X988" s="6">
        <f t="shared" si="398"/>
        <v>5.6451612903225801</v>
      </c>
      <c r="Y988" s="6">
        <f t="shared" si="399"/>
        <v>172.08333333333334</v>
      </c>
      <c r="Z988" s="6">
        <f t="shared" si="400"/>
        <v>29.5</v>
      </c>
      <c r="AA988" s="6">
        <f t="shared" si="401"/>
        <v>13.991769547325102</v>
      </c>
      <c r="AB988" s="6">
        <f t="shared" si="402"/>
        <v>8.695652173913043</v>
      </c>
      <c r="AC988" s="6">
        <f t="shared" si="403"/>
        <v>6.139677666922486</v>
      </c>
      <c r="AD988" s="6">
        <f t="shared" si="404"/>
        <v>2.2222222222222223</v>
      </c>
      <c r="AE988" s="6">
        <f t="shared" si="405"/>
        <v>0.47647849462365588</v>
      </c>
    </row>
    <row r="989" spans="1:31" x14ac:dyDescent="0.15">
      <c r="A989" s="38">
        <v>38161</v>
      </c>
      <c r="B989" s="8">
        <f t="shared" si="383"/>
        <v>2004</v>
      </c>
      <c r="C989" s="8">
        <f t="shared" si="384"/>
        <v>6</v>
      </c>
      <c r="D989" s="8">
        <f t="shared" si="385"/>
        <v>23</v>
      </c>
      <c r="E989" s="8" t="s">
        <v>31</v>
      </c>
      <c r="F989" s="8">
        <v>1</v>
      </c>
      <c r="G989">
        <v>3</v>
      </c>
      <c r="H989" s="2" t="s">
        <v>2</v>
      </c>
      <c r="I989" s="3">
        <v>5.17</v>
      </c>
      <c r="J989" s="3">
        <v>23.2</v>
      </c>
      <c r="K989" s="3">
        <v>13.5</v>
      </c>
      <c r="M989" s="3">
        <v>0.28999999999999998</v>
      </c>
      <c r="N989" s="3">
        <v>0.49</v>
      </c>
      <c r="O989" s="3">
        <v>5.58</v>
      </c>
      <c r="P989" s="3">
        <v>1.53</v>
      </c>
      <c r="Q989" s="3">
        <v>0.28000000000000003</v>
      </c>
      <c r="R989" s="3">
        <v>0.24</v>
      </c>
      <c r="S989" s="3">
        <v>0.2</v>
      </c>
      <c r="T989" s="3">
        <v>0.06</v>
      </c>
      <c r="U989" s="6">
        <f t="shared" si="396"/>
        <v>1.6896551724137931</v>
      </c>
      <c r="W989" s="6">
        <f t="shared" si="397"/>
        <v>8.1805359661495043</v>
      </c>
      <c r="X989" s="6">
        <f t="shared" si="398"/>
        <v>7.9032258064516121</v>
      </c>
      <c r="Y989" s="6">
        <f t="shared" si="399"/>
        <v>116.25</v>
      </c>
      <c r="Z989" s="6">
        <f t="shared" si="400"/>
        <v>76.5</v>
      </c>
      <c r="AA989" s="6">
        <f t="shared" si="401"/>
        <v>23.045267489711936</v>
      </c>
      <c r="AB989" s="6">
        <f t="shared" si="402"/>
        <v>10.434782608695651</v>
      </c>
      <c r="AC989" s="6">
        <f t="shared" si="403"/>
        <v>5.1163980557687392</v>
      </c>
      <c r="AD989" s="6">
        <f t="shared" si="404"/>
        <v>3.333333333333333</v>
      </c>
      <c r="AE989" s="6">
        <f t="shared" si="405"/>
        <v>0.96610122358175765</v>
      </c>
    </row>
    <row r="990" spans="1:31" x14ac:dyDescent="0.15">
      <c r="A990" s="38">
        <v>38161</v>
      </c>
      <c r="B990" s="8">
        <f t="shared" si="383"/>
        <v>2004</v>
      </c>
      <c r="C990" s="8">
        <f t="shared" si="384"/>
        <v>6</v>
      </c>
      <c r="D990" s="8">
        <f t="shared" si="385"/>
        <v>23</v>
      </c>
      <c r="E990" s="8" t="s">
        <v>29</v>
      </c>
      <c r="F990" s="8">
        <v>4</v>
      </c>
      <c r="G990">
        <v>13</v>
      </c>
      <c r="H990" s="2" t="s">
        <v>1</v>
      </c>
      <c r="I990" s="3">
        <v>4.43</v>
      </c>
      <c r="J990" s="3">
        <v>116.7</v>
      </c>
      <c r="K990" s="3">
        <v>43.6</v>
      </c>
      <c r="M990" s="3">
        <v>0.45</v>
      </c>
      <c r="N990" s="3">
        <v>2.2599999999999998</v>
      </c>
      <c r="O990" s="3">
        <v>43.5</v>
      </c>
      <c r="P990" s="3">
        <v>1.77</v>
      </c>
      <c r="Q990" s="3">
        <v>0.43</v>
      </c>
      <c r="R990" s="3">
        <v>0.35</v>
      </c>
      <c r="S990" s="3">
        <v>0.61</v>
      </c>
      <c r="T990" s="3">
        <v>0.59</v>
      </c>
      <c r="U990" s="6">
        <f t="shared" si="396"/>
        <v>5.0222222222222213</v>
      </c>
      <c r="W990" s="6">
        <f t="shared" si="397"/>
        <v>12.693935119887165</v>
      </c>
      <c r="X990" s="6">
        <f t="shared" si="398"/>
        <v>36.451612903225801</v>
      </c>
      <c r="Y990" s="6">
        <f t="shared" si="399"/>
        <v>906.25</v>
      </c>
      <c r="Z990" s="6">
        <f t="shared" si="400"/>
        <v>88.5</v>
      </c>
      <c r="AA990" s="6">
        <f t="shared" si="401"/>
        <v>35.390946502057609</v>
      </c>
      <c r="AB990" s="6">
        <f t="shared" si="402"/>
        <v>15.217391304347824</v>
      </c>
      <c r="AC990" s="6">
        <f t="shared" si="403"/>
        <v>15.605014070094651</v>
      </c>
      <c r="AD990" s="6">
        <f t="shared" si="404"/>
        <v>32.777777777777771</v>
      </c>
      <c r="AE990" s="6">
        <f t="shared" si="405"/>
        <v>2.8715770609318994</v>
      </c>
    </row>
    <row r="991" spans="1:31" x14ac:dyDescent="0.15">
      <c r="A991" s="38">
        <v>38161</v>
      </c>
      <c r="B991" s="8">
        <f t="shared" si="383"/>
        <v>2004</v>
      </c>
      <c r="C991" s="8">
        <f t="shared" si="384"/>
        <v>6</v>
      </c>
      <c r="D991" s="8">
        <f t="shared" si="385"/>
        <v>23</v>
      </c>
      <c r="E991" s="8" t="s">
        <v>30</v>
      </c>
      <c r="F991" s="8">
        <v>4</v>
      </c>
      <c r="G991">
        <v>14</v>
      </c>
      <c r="H991" s="2" t="s">
        <v>1</v>
      </c>
      <c r="I991" s="3">
        <v>4.4400000000000004</v>
      </c>
      <c r="J991" s="3">
        <v>143</v>
      </c>
      <c r="K991" s="3">
        <v>46.6</v>
      </c>
      <c r="M991" s="3">
        <v>0.69</v>
      </c>
      <c r="N991" s="3">
        <v>5.36</v>
      </c>
      <c r="O991" s="3">
        <v>52.8</v>
      </c>
      <c r="P991" s="3">
        <v>2.42</v>
      </c>
      <c r="Q991" s="3">
        <v>1.02</v>
      </c>
      <c r="R991" s="3">
        <v>0.28000000000000003</v>
      </c>
      <c r="S991" s="3">
        <v>3.5</v>
      </c>
      <c r="T991" s="3">
        <v>0.19</v>
      </c>
      <c r="U991" s="6">
        <f t="shared" si="396"/>
        <v>7.7681159420289863</v>
      </c>
      <c r="W991" s="6">
        <f t="shared" si="397"/>
        <v>19.464033850493649</v>
      </c>
      <c r="X991" s="6">
        <f t="shared" si="398"/>
        <v>86.451612903225808</v>
      </c>
      <c r="Y991" s="6">
        <f t="shared" si="399"/>
        <v>1099.9999999999998</v>
      </c>
      <c r="Z991" s="6">
        <f t="shared" si="400"/>
        <v>121</v>
      </c>
      <c r="AA991" s="6">
        <f t="shared" si="401"/>
        <v>83.950617283950621</v>
      </c>
      <c r="AB991" s="6">
        <f t="shared" si="402"/>
        <v>12.173913043478262</v>
      </c>
      <c r="AC991" s="6">
        <f t="shared" si="403"/>
        <v>89.536965975952924</v>
      </c>
      <c r="AD991" s="6">
        <f t="shared" si="404"/>
        <v>10.555555555555555</v>
      </c>
      <c r="AE991" s="6">
        <f t="shared" si="405"/>
        <v>4.441608228143993</v>
      </c>
    </row>
    <row r="992" spans="1:31" x14ac:dyDescent="0.15">
      <c r="A992" s="38">
        <v>38161</v>
      </c>
      <c r="B992" s="8">
        <f t="shared" si="383"/>
        <v>2004</v>
      </c>
      <c r="C992" s="8">
        <f t="shared" si="384"/>
        <v>6</v>
      </c>
      <c r="D992" s="8">
        <f t="shared" si="385"/>
        <v>23</v>
      </c>
      <c r="E992" s="8" t="s">
        <v>31</v>
      </c>
      <c r="F992" s="8">
        <v>1</v>
      </c>
      <c r="G992">
        <v>3</v>
      </c>
      <c r="H992" s="2" t="s">
        <v>0</v>
      </c>
      <c r="I992" s="3">
        <v>4.87</v>
      </c>
      <c r="J992" s="3">
        <v>35.799999999999997</v>
      </c>
      <c r="K992" s="3">
        <v>13.1</v>
      </c>
      <c r="M992" s="3">
        <v>0.38</v>
      </c>
      <c r="N992" s="3">
        <v>3.67</v>
      </c>
      <c r="O992" s="3">
        <v>7.91</v>
      </c>
      <c r="P992" s="3">
        <v>1.48</v>
      </c>
      <c r="Q992" s="3">
        <v>0.5</v>
      </c>
      <c r="R992" s="3">
        <v>0.18</v>
      </c>
      <c r="S992" s="3">
        <v>0.77</v>
      </c>
      <c r="T992" s="3">
        <v>0.03</v>
      </c>
      <c r="U992" s="6">
        <f t="shared" si="396"/>
        <v>9.6578947368421044</v>
      </c>
      <c r="W992" s="6">
        <f t="shared" si="397"/>
        <v>10.719322990126939</v>
      </c>
      <c r="X992" s="6">
        <f t="shared" si="398"/>
        <v>59.193548387096769</v>
      </c>
      <c r="Y992" s="6">
        <f t="shared" si="399"/>
        <v>164.79166666666666</v>
      </c>
      <c r="Z992" s="6">
        <f t="shared" si="400"/>
        <v>74</v>
      </c>
      <c r="AA992" s="6">
        <f t="shared" si="401"/>
        <v>41.152263374485599</v>
      </c>
      <c r="AB992" s="6">
        <f t="shared" si="402"/>
        <v>7.8260869565217384</v>
      </c>
      <c r="AC992" s="6">
        <f t="shared" si="403"/>
        <v>19.698132514709641</v>
      </c>
      <c r="AD992" s="6">
        <f t="shared" si="404"/>
        <v>1.6666666666666665</v>
      </c>
      <c r="AE992" s="6">
        <f t="shared" si="405"/>
        <v>5.522134974533107</v>
      </c>
    </row>
    <row r="993" spans="1:31" x14ac:dyDescent="0.15">
      <c r="A993" s="38">
        <v>38161</v>
      </c>
      <c r="B993" s="8">
        <f t="shared" si="383"/>
        <v>2004</v>
      </c>
      <c r="C993" s="8">
        <f t="shared" si="384"/>
        <v>6</v>
      </c>
      <c r="D993" s="8">
        <f t="shared" si="385"/>
        <v>23</v>
      </c>
      <c r="E993" s="8" t="s">
        <v>30</v>
      </c>
      <c r="F993" s="8">
        <v>2</v>
      </c>
      <c r="G993">
        <v>7</v>
      </c>
      <c r="H993" s="2" t="s">
        <v>0</v>
      </c>
      <c r="I993" s="3">
        <v>5.75</v>
      </c>
      <c r="J993" s="3">
        <v>109.7</v>
      </c>
      <c r="K993" s="3">
        <v>25</v>
      </c>
      <c r="M993" s="3">
        <v>0.4</v>
      </c>
      <c r="N993" s="3">
        <v>4.29</v>
      </c>
      <c r="O993" s="3">
        <v>29</v>
      </c>
      <c r="P993" s="3">
        <v>13.23</v>
      </c>
      <c r="Q993" s="3">
        <v>1.01</v>
      </c>
      <c r="R993" s="3">
        <v>0.46</v>
      </c>
      <c r="S993" s="3">
        <v>0.51</v>
      </c>
      <c r="T993" s="3">
        <v>0.1</v>
      </c>
      <c r="U993" s="6">
        <f t="shared" si="396"/>
        <v>10.725</v>
      </c>
      <c r="W993" s="6">
        <f t="shared" si="397"/>
        <v>11.283497884344147</v>
      </c>
      <c r="X993" s="6">
        <f t="shared" si="398"/>
        <v>69.193548387096783</v>
      </c>
      <c r="Y993" s="6">
        <f t="shared" si="399"/>
        <v>604.16666666666663</v>
      </c>
      <c r="Z993" s="6">
        <f t="shared" si="400"/>
        <v>661.5</v>
      </c>
      <c r="AA993" s="6">
        <f t="shared" si="401"/>
        <v>83.127572016460903</v>
      </c>
      <c r="AB993" s="6">
        <f t="shared" si="402"/>
        <v>20</v>
      </c>
      <c r="AC993" s="6">
        <f t="shared" si="403"/>
        <v>13.046815042210284</v>
      </c>
      <c r="AD993" s="6">
        <f t="shared" si="404"/>
        <v>5.5555555555555554</v>
      </c>
      <c r="AE993" s="6">
        <f t="shared" si="405"/>
        <v>6.1322782258064521</v>
      </c>
    </row>
    <row r="994" spans="1:31" x14ac:dyDescent="0.15">
      <c r="A994" s="38">
        <v>38161</v>
      </c>
      <c r="B994" s="8">
        <f t="shared" si="383"/>
        <v>2004</v>
      </c>
      <c r="C994" s="8">
        <f t="shared" si="384"/>
        <v>6</v>
      </c>
      <c r="D994" s="8">
        <f t="shared" si="385"/>
        <v>23</v>
      </c>
      <c r="E994" s="8" t="s">
        <v>30</v>
      </c>
      <c r="F994" s="8">
        <v>4</v>
      </c>
      <c r="G994">
        <v>14</v>
      </c>
      <c r="H994" s="2" t="s">
        <v>0</v>
      </c>
      <c r="I994" s="3">
        <v>6.44</v>
      </c>
      <c r="J994" s="3">
        <v>216</v>
      </c>
      <c r="K994" s="3">
        <v>19</v>
      </c>
      <c r="M994" s="3">
        <v>0.74</v>
      </c>
      <c r="N994" s="3">
        <v>12.04</v>
      </c>
      <c r="O994" s="3">
        <v>40</v>
      </c>
      <c r="P994" s="3">
        <v>0.67</v>
      </c>
      <c r="Q994" s="3">
        <v>0.5</v>
      </c>
      <c r="R994" s="3">
        <v>1.94</v>
      </c>
      <c r="S994" s="3">
        <v>2.71</v>
      </c>
      <c r="T994" s="3">
        <v>22.54</v>
      </c>
      <c r="U994" s="6">
        <f t="shared" si="396"/>
        <v>16.27027027027027</v>
      </c>
      <c r="W994" s="6">
        <f t="shared" si="397"/>
        <v>20.874471086036671</v>
      </c>
      <c r="X994" s="6">
        <f t="shared" si="398"/>
        <v>194.19354838709677</v>
      </c>
      <c r="Y994" s="6">
        <f t="shared" si="399"/>
        <v>833.33333333333337</v>
      </c>
      <c r="Z994" s="6">
        <f t="shared" si="400"/>
        <v>33.5</v>
      </c>
      <c r="AA994" s="6">
        <f t="shared" si="401"/>
        <v>41.152263374485599</v>
      </c>
      <c r="AB994" s="6">
        <f t="shared" si="402"/>
        <v>84.34782608695653</v>
      </c>
      <c r="AC994" s="6">
        <f t="shared" si="403"/>
        <v>69.327193655666406</v>
      </c>
      <c r="AD994" s="6">
        <f t="shared" si="404"/>
        <v>1252.2222222222222</v>
      </c>
      <c r="AE994" s="6">
        <f t="shared" si="405"/>
        <v>9.3029206625980816</v>
      </c>
    </row>
    <row r="995" spans="1:31" x14ac:dyDescent="0.15">
      <c r="A995" s="38">
        <v>38161</v>
      </c>
      <c r="B995" s="8">
        <f t="shared" si="383"/>
        <v>2004</v>
      </c>
      <c r="C995" s="8">
        <f t="shared" si="384"/>
        <v>6</v>
      </c>
      <c r="D995" s="8">
        <f t="shared" si="385"/>
        <v>23</v>
      </c>
      <c r="E995" s="8" t="s">
        <v>29</v>
      </c>
      <c r="F995" s="8">
        <v>2</v>
      </c>
      <c r="G995">
        <v>6</v>
      </c>
      <c r="H995" s="2" t="s">
        <v>0</v>
      </c>
      <c r="I995" s="3">
        <v>5.51</v>
      </c>
      <c r="J995" s="3">
        <v>49.1</v>
      </c>
      <c r="K995" s="3">
        <v>9.6999999999999993</v>
      </c>
      <c r="M995" s="3">
        <v>0.55000000000000004</v>
      </c>
      <c r="N995" s="3">
        <v>11.07</v>
      </c>
      <c r="O995" s="3">
        <v>7</v>
      </c>
      <c r="P995" s="3">
        <v>4.6100000000000003</v>
      </c>
      <c r="Q995" s="3">
        <v>0.41</v>
      </c>
      <c r="R995" s="3">
        <v>0.27</v>
      </c>
      <c r="S995" s="3">
        <v>0.39</v>
      </c>
      <c r="T995" s="3">
        <v>0.45</v>
      </c>
      <c r="U995" s="6">
        <f t="shared" si="396"/>
        <v>20.127272727272725</v>
      </c>
      <c r="W995" s="6">
        <f t="shared" si="397"/>
        <v>15.514809590973202</v>
      </c>
      <c r="X995" s="6">
        <f t="shared" si="398"/>
        <v>178.54838709677421</v>
      </c>
      <c r="Y995" s="6">
        <f t="shared" si="399"/>
        <v>145.83333333333334</v>
      </c>
      <c r="Z995" s="6">
        <f t="shared" si="400"/>
        <v>230.5</v>
      </c>
      <c r="AA995" s="6">
        <f t="shared" si="401"/>
        <v>33.744855967078188</v>
      </c>
      <c r="AB995" s="6">
        <f t="shared" si="402"/>
        <v>11.739130434782609</v>
      </c>
      <c r="AC995" s="6">
        <f t="shared" si="403"/>
        <v>9.9769762087490417</v>
      </c>
      <c r="AD995" s="6">
        <f t="shared" si="404"/>
        <v>25</v>
      </c>
      <c r="AE995" s="6">
        <f t="shared" si="405"/>
        <v>11.508255131964809</v>
      </c>
    </row>
    <row r="996" spans="1:31" x14ac:dyDescent="0.15">
      <c r="A996" s="38">
        <v>38161</v>
      </c>
      <c r="B996" s="8">
        <f t="shared" si="383"/>
        <v>2004</v>
      </c>
      <c r="C996" s="8">
        <f t="shared" si="384"/>
        <v>6</v>
      </c>
      <c r="D996" s="8">
        <f t="shared" si="385"/>
        <v>23</v>
      </c>
      <c r="E996" s="8" t="s">
        <v>31</v>
      </c>
      <c r="F996" s="8">
        <v>3</v>
      </c>
      <c r="G996">
        <v>12</v>
      </c>
      <c r="H996" s="2" t="s">
        <v>0</v>
      </c>
      <c r="I996" s="3">
        <v>5.47</v>
      </c>
      <c r="J996" s="3">
        <v>36.9</v>
      </c>
      <c r="K996" s="3">
        <v>11.4</v>
      </c>
      <c r="M996" s="3">
        <v>0.33</v>
      </c>
      <c r="N996" s="3">
        <v>7.79</v>
      </c>
      <c r="O996" s="3">
        <v>4.3899999999999997</v>
      </c>
      <c r="P996" s="3">
        <v>2.11</v>
      </c>
      <c r="Q996" s="3">
        <v>0.46</v>
      </c>
      <c r="R996" s="3">
        <v>0.28000000000000003</v>
      </c>
      <c r="S996" s="3">
        <v>0.72</v>
      </c>
      <c r="T996" s="3">
        <v>0.8</v>
      </c>
      <c r="U996" s="6">
        <f t="shared" si="396"/>
        <v>23.606060606060606</v>
      </c>
      <c r="W996" s="6">
        <f t="shared" si="397"/>
        <v>9.3088857545839208</v>
      </c>
      <c r="X996" s="6">
        <f t="shared" si="398"/>
        <v>125.64516129032258</v>
      </c>
      <c r="Y996" s="6">
        <f t="shared" si="399"/>
        <v>91.458333333333329</v>
      </c>
      <c r="Z996" s="6">
        <f t="shared" si="400"/>
        <v>105.5</v>
      </c>
      <c r="AA996" s="6">
        <f t="shared" si="401"/>
        <v>37.860082304526749</v>
      </c>
      <c r="AB996" s="6">
        <f t="shared" si="402"/>
        <v>12.173913043478262</v>
      </c>
      <c r="AC996" s="6">
        <f t="shared" si="403"/>
        <v>18.419033000767456</v>
      </c>
      <c r="AD996" s="6">
        <f t="shared" si="404"/>
        <v>44.444444444444443</v>
      </c>
      <c r="AE996" s="6">
        <f t="shared" si="405"/>
        <v>13.497336265884654</v>
      </c>
    </row>
    <row r="997" spans="1:31" x14ac:dyDescent="0.15">
      <c r="A997" s="38">
        <v>38161</v>
      </c>
      <c r="B997" s="8">
        <f t="shared" si="383"/>
        <v>2004</v>
      </c>
      <c r="C997" s="8">
        <f t="shared" si="384"/>
        <v>6</v>
      </c>
      <c r="D997" s="8">
        <f t="shared" si="385"/>
        <v>23</v>
      </c>
      <c r="E997" s="8" t="s">
        <v>29</v>
      </c>
      <c r="F997" s="8">
        <v>1</v>
      </c>
      <c r="G997">
        <v>1</v>
      </c>
      <c r="H997" s="2" t="s">
        <v>1</v>
      </c>
      <c r="I997" s="3">
        <v>4.3499999999999996</v>
      </c>
      <c r="J997" s="3">
        <v>136</v>
      </c>
      <c r="K997" s="3">
        <v>49.6</v>
      </c>
      <c r="M997" s="3">
        <v>0.27</v>
      </c>
      <c r="N997" s="3">
        <v>6.99</v>
      </c>
      <c r="O997" s="3">
        <v>46.9</v>
      </c>
      <c r="P997" s="3">
        <v>2.4</v>
      </c>
      <c r="Q997" s="3">
        <v>0.46</v>
      </c>
      <c r="R997" s="3">
        <v>0.2</v>
      </c>
      <c r="S997" s="3">
        <v>0.97</v>
      </c>
      <c r="T997" s="3">
        <v>0.19</v>
      </c>
      <c r="U997" s="6">
        <f t="shared" si="396"/>
        <v>25.888888888888889</v>
      </c>
      <c r="W997" s="6">
        <f t="shared" si="397"/>
        <v>7.6163610719322987</v>
      </c>
      <c r="X997" s="6">
        <f t="shared" si="398"/>
        <v>112.74193548387098</v>
      </c>
      <c r="Y997" s="6">
        <f t="shared" si="399"/>
        <v>977.08333333333326</v>
      </c>
      <c r="Z997" s="6">
        <f t="shared" si="400"/>
        <v>120</v>
      </c>
      <c r="AA997" s="6">
        <f t="shared" si="401"/>
        <v>37.860082304526749</v>
      </c>
      <c r="AB997" s="6">
        <f t="shared" si="402"/>
        <v>8.695652173913043</v>
      </c>
      <c r="AC997" s="6">
        <f t="shared" si="403"/>
        <v>24.814530570478382</v>
      </c>
      <c r="AD997" s="6">
        <f t="shared" si="404"/>
        <v>10.555555555555555</v>
      </c>
      <c r="AE997" s="6">
        <f t="shared" si="405"/>
        <v>14.802598566308244</v>
      </c>
    </row>
    <row r="998" spans="1:31" x14ac:dyDescent="0.15">
      <c r="A998" s="38">
        <v>38161</v>
      </c>
      <c r="B998" s="8">
        <f t="shared" si="383"/>
        <v>2004</v>
      </c>
      <c r="C998" s="8">
        <f t="shared" si="384"/>
        <v>6</v>
      </c>
      <c r="D998" s="8">
        <f t="shared" si="385"/>
        <v>23</v>
      </c>
      <c r="E998" s="8" t="s">
        <v>29</v>
      </c>
      <c r="F998" s="8">
        <v>4</v>
      </c>
      <c r="G998">
        <v>13</v>
      </c>
      <c r="H998" s="2" t="s">
        <v>0</v>
      </c>
      <c r="I998" s="3">
        <v>4.24</v>
      </c>
      <c r="J998" s="3">
        <v>142</v>
      </c>
      <c r="K998" s="3">
        <v>66.2</v>
      </c>
      <c r="M998" s="3">
        <v>0.51</v>
      </c>
      <c r="N998" s="3">
        <v>21.96</v>
      </c>
      <c r="O998" s="3">
        <v>39.6</v>
      </c>
      <c r="P998" s="3">
        <v>0.41</v>
      </c>
      <c r="Q998" s="3">
        <v>0.16</v>
      </c>
      <c r="R998" s="3">
        <v>0.26</v>
      </c>
      <c r="S998" s="3">
        <v>0.18</v>
      </c>
      <c r="T998" s="3">
        <v>0.19</v>
      </c>
      <c r="U998" s="6">
        <f t="shared" si="396"/>
        <v>43.058823529411768</v>
      </c>
      <c r="W998" s="6">
        <f t="shared" si="397"/>
        <v>14.386459802538786</v>
      </c>
      <c r="X998" s="6">
        <f t="shared" si="398"/>
        <v>354.19354838709677</v>
      </c>
      <c r="Y998" s="6">
        <f t="shared" si="399"/>
        <v>825.00000000000011</v>
      </c>
      <c r="Z998" s="6">
        <f t="shared" si="400"/>
        <v>20.499999999999996</v>
      </c>
      <c r="AA998" s="6">
        <f t="shared" si="401"/>
        <v>13.168724279835391</v>
      </c>
      <c r="AB998" s="6">
        <f t="shared" si="402"/>
        <v>11.304347826086957</v>
      </c>
      <c r="AC998" s="6">
        <f t="shared" si="403"/>
        <v>4.604758250191864</v>
      </c>
      <c r="AD998" s="6">
        <f t="shared" si="404"/>
        <v>10.555555555555555</v>
      </c>
      <c r="AE998" s="6">
        <f t="shared" si="405"/>
        <v>24.619924098671728</v>
      </c>
    </row>
    <row r="999" spans="1:31" x14ac:dyDescent="0.15">
      <c r="A999" s="38">
        <v>38161</v>
      </c>
      <c r="B999" s="8">
        <f t="shared" si="383"/>
        <v>2004</v>
      </c>
      <c r="C999" s="8">
        <f t="shared" si="384"/>
        <v>6</v>
      </c>
      <c r="D999" s="8">
        <f t="shared" si="385"/>
        <v>23</v>
      </c>
      <c r="E999" s="8" t="s">
        <v>29</v>
      </c>
      <c r="F999" s="8">
        <v>3</v>
      </c>
      <c r="G999">
        <v>10</v>
      </c>
      <c r="H999" s="2" t="s">
        <v>1</v>
      </c>
      <c r="I999" s="3">
        <v>4.32</v>
      </c>
      <c r="J999" s="3">
        <v>117.7</v>
      </c>
      <c r="K999" s="3">
        <v>36</v>
      </c>
      <c r="M999" s="3">
        <v>0.45</v>
      </c>
      <c r="N999" s="3">
        <v>19.43</v>
      </c>
      <c r="O999" s="3">
        <v>30.1</v>
      </c>
      <c r="P999" s="3">
        <v>2.38</v>
      </c>
      <c r="Q999" s="3">
        <v>0.46</v>
      </c>
      <c r="R999" s="3">
        <v>0.28999999999999998</v>
      </c>
      <c r="S999" s="3">
        <v>0.47</v>
      </c>
      <c r="T999" s="3">
        <v>0.14000000000000001</v>
      </c>
      <c r="U999" s="6">
        <f t="shared" si="396"/>
        <v>43.177777777777777</v>
      </c>
      <c r="W999" s="6">
        <f t="shared" si="397"/>
        <v>12.693935119887165</v>
      </c>
      <c r="X999" s="6">
        <f t="shared" si="398"/>
        <v>313.38709677419354</v>
      </c>
      <c r="Y999" s="6">
        <f t="shared" si="399"/>
        <v>627.08333333333337</v>
      </c>
      <c r="Z999" s="6">
        <f t="shared" si="400"/>
        <v>119</v>
      </c>
      <c r="AA999" s="6">
        <f t="shared" si="401"/>
        <v>37.860082304526749</v>
      </c>
      <c r="AB999" s="6">
        <f t="shared" si="402"/>
        <v>12.608695652173912</v>
      </c>
      <c r="AC999" s="6">
        <f t="shared" si="403"/>
        <v>12.023535431056535</v>
      </c>
      <c r="AD999" s="6">
        <f t="shared" si="404"/>
        <v>7.7777777777777786</v>
      </c>
      <c r="AE999" s="6">
        <f t="shared" si="405"/>
        <v>24.687939068100359</v>
      </c>
    </row>
    <row r="1000" spans="1:31" x14ac:dyDescent="0.15">
      <c r="A1000" s="38">
        <v>38161</v>
      </c>
      <c r="B1000" s="8">
        <f t="shared" si="383"/>
        <v>2004</v>
      </c>
      <c r="C1000" s="8">
        <f t="shared" si="384"/>
        <v>6</v>
      </c>
      <c r="D1000" s="8">
        <f t="shared" si="385"/>
        <v>23</v>
      </c>
      <c r="E1000" s="8" t="s">
        <v>29</v>
      </c>
      <c r="F1000" s="8">
        <v>1</v>
      </c>
      <c r="G1000">
        <v>1</v>
      </c>
      <c r="H1000" s="2" t="s">
        <v>2</v>
      </c>
      <c r="I1000" s="3">
        <v>4.1900000000000004</v>
      </c>
      <c r="J1000" s="3">
        <v>197</v>
      </c>
      <c r="K1000" s="3">
        <v>75.099999999999994</v>
      </c>
      <c r="M1000" s="3">
        <v>0.5</v>
      </c>
      <c r="N1000" s="3">
        <v>33.200000000000003</v>
      </c>
      <c r="O1000" s="3">
        <v>52</v>
      </c>
      <c r="P1000" s="3">
        <v>3.91</v>
      </c>
      <c r="Q1000" s="3">
        <v>0.65</v>
      </c>
      <c r="R1000" s="3">
        <v>0.26</v>
      </c>
      <c r="S1000" s="3">
        <v>2.0499999999999998</v>
      </c>
      <c r="T1000" s="3">
        <v>0.06</v>
      </c>
      <c r="U1000" s="6">
        <f t="shared" si="396"/>
        <v>66.400000000000006</v>
      </c>
      <c r="W1000" s="6">
        <f t="shared" si="397"/>
        <v>14.104372355430183</v>
      </c>
      <c r="X1000" s="6">
        <f t="shared" si="398"/>
        <v>535.48387096774195</v>
      </c>
      <c r="Y1000" s="6">
        <f t="shared" si="399"/>
        <v>1083.3333333333333</v>
      </c>
      <c r="Z1000" s="6">
        <f t="shared" si="400"/>
        <v>195.5</v>
      </c>
      <c r="AA1000" s="6">
        <f t="shared" si="401"/>
        <v>53.497942386831276</v>
      </c>
      <c r="AB1000" s="6">
        <f t="shared" si="402"/>
        <v>11.304347826086957</v>
      </c>
      <c r="AC1000" s="6">
        <f t="shared" si="403"/>
        <v>52.443080071629566</v>
      </c>
      <c r="AD1000" s="6">
        <f t="shared" si="404"/>
        <v>3.333333333333333</v>
      </c>
      <c r="AE1000" s="6">
        <f t="shared" si="405"/>
        <v>37.965806451612906</v>
      </c>
    </row>
    <row r="1001" spans="1:31" x14ac:dyDescent="0.15">
      <c r="A1001" s="38">
        <v>38161</v>
      </c>
      <c r="B1001" s="8">
        <f t="shared" si="383"/>
        <v>2004</v>
      </c>
      <c r="C1001" s="8">
        <f t="shared" si="384"/>
        <v>6</v>
      </c>
      <c r="D1001" s="8">
        <f t="shared" si="385"/>
        <v>23</v>
      </c>
      <c r="E1001" s="8" t="s">
        <v>30</v>
      </c>
      <c r="F1001" s="8">
        <v>1</v>
      </c>
      <c r="G1001">
        <v>2</v>
      </c>
      <c r="H1001" s="2" t="s">
        <v>0</v>
      </c>
      <c r="I1001" s="3">
        <v>4.29</v>
      </c>
      <c r="J1001" s="3">
        <v>126.5</v>
      </c>
      <c r="K1001" s="3">
        <v>41.7</v>
      </c>
      <c r="M1001" s="3">
        <v>0.35</v>
      </c>
      <c r="N1001" s="3">
        <v>25.41</v>
      </c>
      <c r="O1001" s="3">
        <v>27.7</v>
      </c>
      <c r="P1001" s="3">
        <v>3.15</v>
      </c>
      <c r="Q1001" s="3">
        <v>1.03</v>
      </c>
      <c r="R1001" s="3">
        <v>0.2</v>
      </c>
      <c r="S1001" s="3">
        <v>1.33</v>
      </c>
      <c r="T1001" s="3">
        <v>0.04</v>
      </c>
      <c r="U1001" s="6">
        <f t="shared" si="396"/>
        <v>72.600000000000009</v>
      </c>
      <c r="W1001" s="6">
        <f t="shared" si="397"/>
        <v>9.8730606488011272</v>
      </c>
      <c r="X1001" s="6">
        <f t="shared" si="398"/>
        <v>409.83870967741939</v>
      </c>
      <c r="Y1001" s="6">
        <f t="shared" si="399"/>
        <v>577.08333333333326</v>
      </c>
      <c r="Z1001" s="6">
        <f t="shared" si="400"/>
        <v>157.5</v>
      </c>
      <c r="AA1001" s="6">
        <f t="shared" si="401"/>
        <v>84.773662551440324</v>
      </c>
      <c r="AB1001" s="6">
        <f t="shared" si="402"/>
        <v>8.695652173913043</v>
      </c>
      <c r="AC1001" s="6">
        <f t="shared" si="403"/>
        <v>34.02404707086211</v>
      </c>
      <c r="AD1001" s="6">
        <f t="shared" si="404"/>
        <v>2.2222222222222223</v>
      </c>
      <c r="AE1001" s="6">
        <f t="shared" si="405"/>
        <v>41.510806451612915</v>
      </c>
    </row>
    <row r="1002" spans="1:31" x14ac:dyDescent="0.15">
      <c r="A1002" s="38">
        <v>38161</v>
      </c>
      <c r="B1002" s="8">
        <f t="shared" si="383"/>
        <v>2004</v>
      </c>
      <c r="C1002" s="8">
        <f t="shared" si="384"/>
        <v>6</v>
      </c>
      <c r="D1002" s="8">
        <f t="shared" si="385"/>
        <v>23</v>
      </c>
      <c r="E1002" s="8" t="s">
        <v>29</v>
      </c>
      <c r="F1002" s="8">
        <v>1</v>
      </c>
      <c r="G1002">
        <v>1</v>
      </c>
      <c r="H1002" s="2" t="s">
        <v>0</v>
      </c>
      <c r="I1002" s="3">
        <v>4.54</v>
      </c>
      <c r="J1002" s="3">
        <v>112.8</v>
      </c>
      <c r="K1002" s="3">
        <v>23.9</v>
      </c>
      <c r="M1002" s="3">
        <v>0.42</v>
      </c>
      <c r="N1002" s="3">
        <v>31.65</v>
      </c>
      <c r="O1002" s="3">
        <v>20.399999999999999</v>
      </c>
      <c r="P1002" s="3">
        <v>8.65</v>
      </c>
      <c r="Q1002" s="3">
        <v>1.55</v>
      </c>
      <c r="R1002" s="3">
        <v>0.24</v>
      </c>
      <c r="S1002" s="3">
        <v>0.96</v>
      </c>
      <c r="T1002" s="3">
        <v>0.06</v>
      </c>
      <c r="U1002" s="6">
        <f t="shared" si="396"/>
        <v>75.357142857142861</v>
      </c>
      <c r="W1002" s="6">
        <f t="shared" si="397"/>
        <v>11.847672778561353</v>
      </c>
      <c r="X1002" s="6">
        <f t="shared" si="398"/>
        <v>510.48387096774195</v>
      </c>
      <c r="Y1002" s="6">
        <f t="shared" si="399"/>
        <v>425</v>
      </c>
      <c r="Z1002" s="6">
        <f t="shared" si="400"/>
        <v>432.5</v>
      </c>
      <c r="AA1002" s="6">
        <f t="shared" si="401"/>
        <v>127.57201646090535</v>
      </c>
      <c r="AB1002" s="6">
        <f t="shared" si="402"/>
        <v>10.434782608695651</v>
      </c>
      <c r="AC1002" s="6">
        <f t="shared" si="403"/>
        <v>24.558710667689944</v>
      </c>
      <c r="AD1002" s="6">
        <f t="shared" si="404"/>
        <v>3.333333333333333</v>
      </c>
      <c r="AE1002" s="6">
        <f t="shared" si="405"/>
        <v>43.087269585253459</v>
      </c>
    </row>
    <row r="1003" spans="1:31" x14ac:dyDescent="0.15">
      <c r="A1003" s="38">
        <v>38161</v>
      </c>
      <c r="B1003" s="8">
        <f t="shared" si="383"/>
        <v>2004</v>
      </c>
      <c r="C1003" s="8">
        <f t="shared" si="384"/>
        <v>6</v>
      </c>
      <c r="D1003" s="8">
        <f t="shared" si="385"/>
        <v>23</v>
      </c>
      <c r="E1003" s="8" t="s">
        <v>30</v>
      </c>
      <c r="F1003" s="8">
        <v>2</v>
      </c>
      <c r="G1003">
        <v>7</v>
      </c>
      <c r="H1003" s="2" t="s">
        <v>1</v>
      </c>
      <c r="I1003" s="3">
        <v>4.2300000000000004</v>
      </c>
      <c r="J1003" s="3">
        <v>252</v>
      </c>
      <c r="K1003" s="3">
        <v>80.8</v>
      </c>
      <c r="M1003" s="3">
        <v>0.75</v>
      </c>
      <c r="N1003" s="3">
        <v>66.849999999999994</v>
      </c>
      <c r="O1003" s="3">
        <v>51</v>
      </c>
      <c r="P1003" s="3">
        <v>5.74</v>
      </c>
      <c r="Q1003" s="3">
        <v>1.57</v>
      </c>
      <c r="R1003" s="3">
        <v>0.26</v>
      </c>
      <c r="S1003" s="3">
        <v>0.79</v>
      </c>
      <c r="T1003" s="3">
        <v>0</v>
      </c>
      <c r="U1003" s="6">
        <f t="shared" si="396"/>
        <v>89.133333333333326</v>
      </c>
      <c r="W1003" s="6">
        <f t="shared" si="397"/>
        <v>21.156558533145272</v>
      </c>
      <c r="X1003" s="6">
        <f t="shared" si="398"/>
        <v>1078.2258064516127</v>
      </c>
      <c r="Y1003" s="6">
        <f t="shared" si="399"/>
        <v>1062.5</v>
      </c>
      <c r="Z1003" s="6">
        <f t="shared" si="400"/>
        <v>287.00000000000006</v>
      </c>
      <c r="AA1003" s="6">
        <f t="shared" si="401"/>
        <v>129.21810699588477</v>
      </c>
      <c r="AB1003" s="6">
        <f t="shared" si="402"/>
        <v>11.304347826086957</v>
      </c>
      <c r="AC1003" s="6">
        <f t="shared" si="403"/>
        <v>20.209772320286518</v>
      </c>
      <c r="AD1003" s="6">
        <f t="shared" si="404"/>
        <v>0</v>
      </c>
      <c r="AE1003" s="6">
        <f t="shared" si="405"/>
        <v>50.964139784946234</v>
      </c>
    </row>
    <row r="1004" spans="1:31" x14ac:dyDescent="0.15">
      <c r="A1004" s="38">
        <v>38161</v>
      </c>
      <c r="B1004" s="8">
        <f t="shared" si="383"/>
        <v>2004</v>
      </c>
      <c r="C1004" s="8">
        <f t="shared" si="384"/>
        <v>6</v>
      </c>
      <c r="D1004" s="8">
        <f t="shared" si="385"/>
        <v>23</v>
      </c>
      <c r="E1004" s="8" t="s">
        <v>30</v>
      </c>
      <c r="F1004" s="8">
        <v>4</v>
      </c>
      <c r="G1004">
        <v>14</v>
      </c>
      <c r="H1004" s="2" t="s">
        <v>2</v>
      </c>
      <c r="I1004" s="3">
        <v>4.46</v>
      </c>
      <c r="J1004" s="3">
        <v>266</v>
      </c>
    </row>
    <row r="1005" spans="1:31" x14ac:dyDescent="0.15">
      <c r="A1005" s="38">
        <v>38194</v>
      </c>
      <c r="B1005" s="8">
        <f t="shared" si="383"/>
        <v>2004</v>
      </c>
      <c r="C1005" s="8">
        <f t="shared" si="384"/>
        <v>7</v>
      </c>
      <c r="D1005" s="8">
        <f t="shared" si="385"/>
        <v>26</v>
      </c>
      <c r="E1005" s="8" t="s">
        <v>29</v>
      </c>
      <c r="F1005" s="8">
        <v>4</v>
      </c>
      <c r="G1005">
        <v>13</v>
      </c>
      <c r="H1005" s="2" t="s">
        <v>2</v>
      </c>
      <c r="I1005" s="3">
        <v>4.4800000000000004</v>
      </c>
      <c r="J1005" s="3">
        <v>202</v>
      </c>
      <c r="K1005" s="3">
        <v>44.5</v>
      </c>
      <c r="M1005" s="3">
        <v>2.06</v>
      </c>
      <c r="N1005" s="3">
        <v>54.01</v>
      </c>
      <c r="O1005" s="3">
        <v>38.299999999999997</v>
      </c>
      <c r="P1005" s="3">
        <v>9.41</v>
      </c>
      <c r="Q1005" s="3">
        <v>3.5</v>
      </c>
      <c r="R1005" s="3">
        <v>3.41</v>
      </c>
      <c r="S1005" s="3">
        <v>1.54</v>
      </c>
      <c r="T1005" s="3">
        <v>0.04</v>
      </c>
      <c r="U1005" s="6">
        <f>(N1005/M1005)</f>
        <v>26.218446601941746</v>
      </c>
      <c r="W1005" s="6">
        <f>(M1005/35.45)*1000</f>
        <v>58.110014104372354</v>
      </c>
      <c r="X1005" s="6">
        <f>(N1005/62)*1000</f>
        <v>871.12903225806451</v>
      </c>
      <c r="Y1005" s="6">
        <f>(O1005/96)*1000*2</f>
        <v>797.91666666666663</v>
      </c>
      <c r="Z1005" s="6">
        <f>(P1005/40)*1000*2</f>
        <v>470.50000000000006</v>
      </c>
      <c r="AA1005" s="6">
        <f>(Q1005/24.3)*1000*2</f>
        <v>288.06584362139915</v>
      </c>
      <c r="AB1005" s="6">
        <f>(R1005/23)*1000</f>
        <v>148.26086956521738</v>
      </c>
      <c r="AC1005" s="6">
        <f>(S1005/39.09)*1000</f>
        <v>39.396265029419283</v>
      </c>
      <c r="AD1005" s="6">
        <f>(T1005/18)*1000</f>
        <v>2.2222222222222223</v>
      </c>
      <c r="AE1005" s="6">
        <f>(X1005/W1005)</f>
        <v>14.991031161916693</v>
      </c>
    </row>
    <row r="1006" spans="1:31" x14ac:dyDescent="0.15">
      <c r="A1006" s="38">
        <v>38194</v>
      </c>
      <c r="B1006" s="8">
        <f t="shared" si="383"/>
        <v>2004</v>
      </c>
      <c r="C1006" s="8">
        <f t="shared" si="384"/>
        <v>7</v>
      </c>
      <c r="D1006" s="8">
        <f t="shared" si="385"/>
        <v>26</v>
      </c>
      <c r="E1006" s="8" t="s">
        <v>31</v>
      </c>
      <c r="F1006" s="8">
        <v>2</v>
      </c>
      <c r="G1006">
        <v>5</v>
      </c>
      <c r="H1006" s="2" t="s">
        <v>2</v>
      </c>
      <c r="I1006" s="3">
        <v>5.8</v>
      </c>
      <c r="J1006" s="3">
        <v>25.4</v>
      </c>
      <c r="K1006" s="3">
        <v>12.4</v>
      </c>
    </row>
    <row r="1007" spans="1:31" x14ac:dyDescent="0.15">
      <c r="A1007" s="38">
        <v>38194</v>
      </c>
      <c r="B1007" s="8">
        <f t="shared" si="383"/>
        <v>2004</v>
      </c>
      <c r="C1007" s="8">
        <f t="shared" si="384"/>
        <v>7</v>
      </c>
      <c r="D1007" s="8">
        <f t="shared" si="385"/>
        <v>26</v>
      </c>
      <c r="E1007" s="8" t="s">
        <v>32</v>
      </c>
      <c r="F1007" s="8">
        <v>3</v>
      </c>
      <c r="G1007">
        <v>11</v>
      </c>
      <c r="H1007" s="2" t="s">
        <v>2</v>
      </c>
      <c r="I1007" s="3">
        <v>5.74</v>
      </c>
      <c r="J1007" s="3">
        <v>20.8</v>
      </c>
    </row>
    <row r="1008" spans="1:31" x14ac:dyDescent="0.15">
      <c r="A1008" s="38">
        <v>38194</v>
      </c>
      <c r="B1008" s="8">
        <f t="shared" si="383"/>
        <v>2004</v>
      </c>
      <c r="C1008" s="8">
        <f t="shared" si="384"/>
        <v>7</v>
      </c>
      <c r="D1008" s="8">
        <f t="shared" si="385"/>
        <v>26</v>
      </c>
      <c r="E1008" s="8" t="s">
        <v>31</v>
      </c>
      <c r="F1008" s="8">
        <v>3</v>
      </c>
      <c r="G1008">
        <v>12</v>
      </c>
      <c r="H1008" s="2" t="s">
        <v>2</v>
      </c>
      <c r="I1008" s="3">
        <v>6.09</v>
      </c>
      <c r="J1008" s="3">
        <v>63.5</v>
      </c>
      <c r="K1008" s="3">
        <v>14.4</v>
      </c>
    </row>
    <row r="1009" spans="1:31" x14ac:dyDescent="0.15">
      <c r="A1009" s="38">
        <v>38194</v>
      </c>
      <c r="B1009" s="8">
        <f t="shared" si="383"/>
        <v>2004</v>
      </c>
      <c r="C1009" s="8">
        <f t="shared" si="384"/>
        <v>7</v>
      </c>
      <c r="D1009" s="8">
        <f t="shared" si="385"/>
        <v>26</v>
      </c>
      <c r="E1009" s="8" t="s">
        <v>29</v>
      </c>
      <c r="F1009" s="8">
        <v>4</v>
      </c>
      <c r="G1009">
        <v>13</v>
      </c>
      <c r="H1009" s="2" t="s">
        <v>1</v>
      </c>
      <c r="I1009" s="3">
        <v>4.3899999999999997</v>
      </c>
      <c r="J1009" s="3">
        <v>122.8</v>
      </c>
      <c r="K1009" s="3">
        <v>52.9</v>
      </c>
    </row>
    <row r="1010" spans="1:31" x14ac:dyDescent="0.15">
      <c r="A1010" s="38">
        <v>38194</v>
      </c>
      <c r="B1010" s="8">
        <f t="shared" si="383"/>
        <v>2004</v>
      </c>
      <c r="C1010" s="8">
        <f t="shared" si="384"/>
        <v>7</v>
      </c>
      <c r="D1010" s="8">
        <f t="shared" si="385"/>
        <v>26</v>
      </c>
      <c r="E1010" s="8" t="s">
        <v>30</v>
      </c>
      <c r="F1010" s="8">
        <v>4</v>
      </c>
      <c r="G1010">
        <v>14</v>
      </c>
      <c r="H1010" s="2" t="s">
        <v>0</v>
      </c>
      <c r="I1010" s="3">
        <v>4.28</v>
      </c>
      <c r="J1010" s="3">
        <v>312</v>
      </c>
      <c r="K1010" s="3">
        <v>84.5</v>
      </c>
    </row>
    <row r="1011" spans="1:31" x14ac:dyDescent="0.15">
      <c r="A1011" s="38">
        <v>38194</v>
      </c>
      <c r="B1011" s="8">
        <f t="shared" si="383"/>
        <v>2004</v>
      </c>
      <c r="C1011" s="8">
        <f t="shared" si="384"/>
        <v>7</v>
      </c>
      <c r="D1011" s="8">
        <f t="shared" si="385"/>
        <v>26</v>
      </c>
      <c r="E1011" s="8" t="s">
        <v>30</v>
      </c>
      <c r="F1011" s="8">
        <v>4</v>
      </c>
      <c r="G1011">
        <v>14</v>
      </c>
      <c r="H1011" s="2" t="s">
        <v>2</v>
      </c>
      <c r="I1011" s="3">
        <v>4.4400000000000004</v>
      </c>
      <c r="J1011" s="3">
        <v>136</v>
      </c>
      <c r="K1011" s="3">
        <v>51.3</v>
      </c>
    </row>
    <row r="1012" spans="1:31" x14ac:dyDescent="0.15">
      <c r="A1012" s="38">
        <v>38194</v>
      </c>
      <c r="B1012" s="8">
        <f t="shared" si="383"/>
        <v>2004</v>
      </c>
      <c r="C1012" s="8">
        <f t="shared" si="384"/>
        <v>7</v>
      </c>
      <c r="D1012" s="8">
        <f t="shared" si="385"/>
        <v>26</v>
      </c>
      <c r="E1012" s="8" t="s">
        <v>31</v>
      </c>
      <c r="F1012" s="8">
        <v>4</v>
      </c>
      <c r="G1012">
        <v>15</v>
      </c>
      <c r="H1012" s="2" t="s">
        <v>2</v>
      </c>
      <c r="I1012" s="3">
        <v>6.01</v>
      </c>
      <c r="J1012" s="3">
        <v>73.099999999999994</v>
      </c>
      <c r="K1012" s="3">
        <v>25.1</v>
      </c>
    </row>
    <row r="1013" spans="1:31" x14ac:dyDescent="0.15">
      <c r="A1013" s="38">
        <v>38215</v>
      </c>
      <c r="B1013" s="8">
        <f t="shared" si="383"/>
        <v>2004</v>
      </c>
      <c r="C1013" s="8">
        <f t="shared" si="384"/>
        <v>8</v>
      </c>
      <c r="D1013" s="8">
        <f t="shared" si="385"/>
        <v>16</v>
      </c>
      <c r="E1013" s="8" t="s">
        <v>32</v>
      </c>
      <c r="F1013" s="8">
        <v>3</v>
      </c>
      <c r="G1013">
        <v>11</v>
      </c>
      <c r="H1013" s="2" t="s">
        <v>2</v>
      </c>
      <c r="I1013" s="3">
        <v>5.39</v>
      </c>
      <c r="J1013" s="3">
        <v>16.600000000000001</v>
      </c>
      <c r="K1013" s="3">
        <v>7.5</v>
      </c>
      <c r="M1013" s="3">
        <v>0.93</v>
      </c>
      <c r="N1013" s="3">
        <v>0.57999999999999996</v>
      </c>
      <c r="O1013" s="3">
        <v>3.62</v>
      </c>
      <c r="P1013" s="3">
        <v>1.26</v>
      </c>
      <c r="Q1013" s="3">
        <v>0.13</v>
      </c>
      <c r="R1013" s="3">
        <v>0.43</v>
      </c>
      <c r="S1013" s="3">
        <v>0.22</v>
      </c>
      <c r="T1013" s="3">
        <v>0</v>
      </c>
      <c r="U1013" s="6">
        <f t="shared" ref="U1013:U1031" si="406">(N1013/M1013)</f>
        <v>0.62365591397849451</v>
      </c>
      <c r="W1013" s="6">
        <f t="shared" ref="W1013:W1031" si="407">(M1013/35.45)*1000</f>
        <v>26.234132581100141</v>
      </c>
      <c r="X1013" s="6">
        <f t="shared" ref="X1013:X1031" si="408">(N1013/62)*1000</f>
        <v>9.3548387096774182</v>
      </c>
      <c r="Y1013" s="6">
        <f t="shared" ref="Y1013:Y1031" si="409">(O1013/96)*1000*2</f>
        <v>75.416666666666671</v>
      </c>
      <c r="Z1013" s="6">
        <f t="shared" ref="Z1013:Z1031" si="410">(P1013/40)*1000*2</f>
        <v>63</v>
      </c>
      <c r="AA1013" s="6">
        <f t="shared" ref="AA1013:AA1031" si="411">(Q1013/24.3)*1000*2</f>
        <v>10.699588477366255</v>
      </c>
      <c r="AB1013" s="6">
        <f t="shared" ref="AB1013:AB1031" si="412">(R1013/23)*1000</f>
        <v>18.695652173913043</v>
      </c>
      <c r="AC1013" s="6">
        <f t="shared" ref="AC1013:AC1031" si="413">(S1013/39.09)*1000</f>
        <v>5.6280378613456117</v>
      </c>
      <c r="AD1013" s="6">
        <f t="shared" ref="AD1013:AD1031" si="414">(T1013/18)*1000</f>
        <v>0</v>
      </c>
      <c r="AE1013" s="6">
        <f t="shared" ref="AE1013:AE1031" si="415">(X1013/W1013)</f>
        <v>0.35659035726673599</v>
      </c>
    </row>
    <row r="1014" spans="1:31" x14ac:dyDescent="0.15">
      <c r="A1014" s="38">
        <v>38215</v>
      </c>
      <c r="B1014" s="8">
        <f t="shared" si="383"/>
        <v>2004</v>
      </c>
      <c r="C1014" s="8">
        <f t="shared" si="384"/>
        <v>8</v>
      </c>
      <c r="D1014" s="8">
        <f t="shared" si="385"/>
        <v>16</v>
      </c>
      <c r="E1014" s="8" t="s">
        <v>31</v>
      </c>
      <c r="F1014" s="8">
        <v>1</v>
      </c>
      <c r="G1014">
        <v>3</v>
      </c>
      <c r="H1014" s="2" t="s">
        <v>2</v>
      </c>
      <c r="I1014" s="3">
        <v>5.32</v>
      </c>
      <c r="J1014" s="3">
        <v>27</v>
      </c>
      <c r="K1014" s="3">
        <v>10</v>
      </c>
      <c r="M1014" s="3">
        <v>0.84</v>
      </c>
      <c r="N1014" s="3">
        <v>0.66</v>
      </c>
      <c r="O1014" s="3">
        <v>6.83</v>
      </c>
      <c r="P1014" s="3">
        <v>2.04</v>
      </c>
      <c r="Q1014" s="3">
        <v>0.49</v>
      </c>
      <c r="R1014" s="3">
        <v>0.47</v>
      </c>
      <c r="S1014" s="3">
        <v>0.19</v>
      </c>
      <c r="T1014" s="3">
        <v>0.12</v>
      </c>
      <c r="U1014" s="6">
        <f t="shared" si="406"/>
        <v>0.78571428571428581</v>
      </c>
      <c r="W1014" s="6">
        <f t="shared" si="407"/>
        <v>23.695345557122707</v>
      </c>
      <c r="X1014" s="6">
        <f t="shared" si="408"/>
        <v>10.64516129032258</v>
      </c>
      <c r="Y1014" s="6">
        <f t="shared" si="409"/>
        <v>142.29166666666669</v>
      </c>
      <c r="Z1014" s="6">
        <f t="shared" si="410"/>
        <v>102.00000000000001</v>
      </c>
      <c r="AA1014" s="6">
        <f t="shared" si="411"/>
        <v>40.329218106995881</v>
      </c>
      <c r="AB1014" s="6">
        <f t="shared" si="412"/>
        <v>20.434782608695652</v>
      </c>
      <c r="AC1014" s="6">
        <f t="shared" si="413"/>
        <v>4.8605781529803007</v>
      </c>
      <c r="AD1014" s="6">
        <f t="shared" si="414"/>
        <v>6.6666666666666661</v>
      </c>
      <c r="AE1014" s="6">
        <f t="shared" si="415"/>
        <v>0.44925115207373273</v>
      </c>
    </row>
    <row r="1015" spans="1:31" x14ac:dyDescent="0.15">
      <c r="A1015" s="38">
        <v>38215</v>
      </c>
      <c r="B1015" s="8">
        <f t="shared" si="383"/>
        <v>2004</v>
      </c>
      <c r="C1015" s="8">
        <f t="shared" si="384"/>
        <v>8</v>
      </c>
      <c r="D1015" s="8">
        <f t="shared" si="385"/>
        <v>16</v>
      </c>
      <c r="E1015" s="8" t="s">
        <v>31</v>
      </c>
      <c r="F1015" s="8">
        <v>4</v>
      </c>
      <c r="G1015">
        <v>15</v>
      </c>
      <c r="H1015" s="2" t="s">
        <v>2</v>
      </c>
      <c r="I1015" s="3">
        <v>6.24</v>
      </c>
      <c r="J1015" s="3">
        <v>46</v>
      </c>
      <c r="K1015" s="3">
        <v>4.5999999999999996</v>
      </c>
      <c r="M1015" s="3">
        <v>0.54</v>
      </c>
      <c r="N1015" s="3">
        <v>1.02</v>
      </c>
      <c r="O1015" s="3">
        <v>11.33</v>
      </c>
      <c r="P1015" s="3">
        <v>3.99</v>
      </c>
      <c r="Q1015" s="3">
        <v>1.53</v>
      </c>
      <c r="R1015" s="3">
        <v>0.81</v>
      </c>
      <c r="S1015" s="3">
        <v>0.62</v>
      </c>
      <c r="T1015" s="3">
        <v>0.03</v>
      </c>
      <c r="U1015" s="6">
        <f t="shared" si="406"/>
        <v>1.8888888888888888</v>
      </c>
      <c r="W1015" s="6">
        <f t="shared" si="407"/>
        <v>15.232722143864597</v>
      </c>
      <c r="X1015" s="6">
        <f t="shared" si="408"/>
        <v>16.451612903225808</v>
      </c>
      <c r="Y1015" s="6">
        <f t="shared" si="409"/>
        <v>236.04166666666669</v>
      </c>
      <c r="Z1015" s="6">
        <f t="shared" si="410"/>
        <v>199.5</v>
      </c>
      <c r="AA1015" s="6">
        <f t="shared" si="411"/>
        <v>125.92592592592591</v>
      </c>
      <c r="AB1015" s="6">
        <f t="shared" si="412"/>
        <v>35.217391304347828</v>
      </c>
      <c r="AC1015" s="6">
        <f t="shared" si="413"/>
        <v>15.860833972883087</v>
      </c>
      <c r="AD1015" s="6">
        <f t="shared" si="414"/>
        <v>1.6666666666666665</v>
      </c>
      <c r="AE1015" s="6">
        <f t="shared" si="415"/>
        <v>1.0800179211469536</v>
      </c>
    </row>
    <row r="1016" spans="1:31" x14ac:dyDescent="0.15">
      <c r="A1016" s="38">
        <v>38215</v>
      </c>
      <c r="B1016" s="8">
        <f t="shared" si="383"/>
        <v>2004</v>
      </c>
      <c r="C1016" s="8">
        <f t="shared" si="384"/>
        <v>8</v>
      </c>
      <c r="D1016" s="8">
        <f t="shared" si="385"/>
        <v>16</v>
      </c>
      <c r="E1016" s="8" t="s">
        <v>31</v>
      </c>
      <c r="F1016" s="8">
        <v>2</v>
      </c>
      <c r="G1016">
        <v>5</v>
      </c>
      <c r="H1016" s="2" t="s">
        <v>2</v>
      </c>
      <c r="I1016" s="3">
        <v>5.68</v>
      </c>
      <c r="J1016" s="3">
        <v>23.3</v>
      </c>
      <c r="K1016" s="3">
        <v>7</v>
      </c>
      <c r="M1016" s="3">
        <v>0.36</v>
      </c>
      <c r="N1016" s="3">
        <v>0.71</v>
      </c>
      <c r="O1016" s="3">
        <v>5.57</v>
      </c>
      <c r="P1016" s="3">
        <v>2.0499999999999998</v>
      </c>
      <c r="Q1016" s="3">
        <v>0.31</v>
      </c>
      <c r="R1016" s="3">
        <v>0.5</v>
      </c>
      <c r="S1016" s="3">
        <v>0.24</v>
      </c>
      <c r="T1016" s="3">
        <v>0.22</v>
      </c>
      <c r="U1016" s="6">
        <f t="shared" si="406"/>
        <v>1.9722222222222221</v>
      </c>
      <c r="W1016" s="6">
        <f t="shared" si="407"/>
        <v>10.15514809590973</v>
      </c>
      <c r="X1016" s="6">
        <f t="shared" si="408"/>
        <v>11.451612903225806</v>
      </c>
      <c r="Y1016" s="6">
        <f t="shared" si="409"/>
        <v>116.04166666666667</v>
      </c>
      <c r="Z1016" s="6">
        <f t="shared" si="410"/>
        <v>102.5</v>
      </c>
      <c r="AA1016" s="6">
        <f t="shared" si="411"/>
        <v>25.514403292181068</v>
      </c>
      <c r="AB1016" s="6">
        <f t="shared" si="412"/>
        <v>21.739130434782609</v>
      </c>
      <c r="AC1016" s="6">
        <f t="shared" si="413"/>
        <v>6.139677666922486</v>
      </c>
      <c r="AD1016" s="6">
        <f t="shared" si="414"/>
        <v>12.222222222222223</v>
      </c>
      <c r="AE1016" s="6">
        <f t="shared" si="415"/>
        <v>1.1276657706093192</v>
      </c>
    </row>
    <row r="1017" spans="1:31" x14ac:dyDescent="0.15">
      <c r="A1017" s="38">
        <v>38215</v>
      </c>
      <c r="B1017" s="8">
        <f t="shared" si="383"/>
        <v>2004</v>
      </c>
      <c r="C1017" s="8">
        <f t="shared" si="384"/>
        <v>8</v>
      </c>
      <c r="D1017" s="8">
        <f t="shared" si="385"/>
        <v>16</v>
      </c>
      <c r="E1017" s="8" t="s">
        <v>32</v>
      </c>
      <c r="F1017" s="8">
        <v>4</v>
      </c>
      <c r="G1017">
        <v>16</v>
      </c>
      <c r="H1017" s="2" t="s">
        <v>2</v>
      </c>
      <c r="I1017" s="3">
        <v>5.29</v>
      </c>
      <c r="J1017" s="3">
        <v>27.5</v>
      </c>
      <c r="K1017" s="3">
        <v>7.9</v>
      </c>
      <c r="M1017" s="3">
        <v>0.56999999999999995</v>
      </c>
      <c r="N1017" s="3">
        <v>1.1499999999999999</v>
      </c>
      <c r="O1017" s="3">
        <v>7.45</v>
      </c>
      <c r="P1017" s="3">
        <v>1.7</v>
      </c>
      <c r="Q1017" s="3">
        <v>0.53</v>
      </c>
      <c r="R1017" s="3">
        <v>0.51</v>
      </c>
      <c r="S1017" s="3">
        <v>0.22</v>
      </c>
      <c r="T1017" s="3">
        <v>0.03</v>
      </c>
      <c r="U1017" s="6">
        <f t="shared" si="406"/>
        <v>2.0175438596491229</v>
      </c>
      <c r="W1017" s="6">
        <f t="shared" si="407"/>
        <v>16.078984485190407</v>
      </c>
      <c r="X1017" s="6">
        <f t="shared" si="408"/>
        <v>18.548387096774192</v>
      </c>
      <c r="Y1017" s="6">
        <f t="shared" si="409"/>
        <v>155.20833333333334</v>
      </c>
      <c r="Z1017" s="6">
        <f t="shared" si="410"/>
        <v>84.999999999999986</v>
      </c>
      <c r="AA1017" s="6">
        <f t="shared" si="411"/>
        <v>43.621399176954732</v>
      </c>
      <c r="AB1017" s="6">
        <f t="shared" si="412"/>
        <v>22.173913043478262</v>
      </c>
      <c r="AC1017" s="6">
        <f t="shared" si="413"/>
        <v>5.6280378613456117</v>
      </c>
      <c r="AD1017" s="6">
        <f t="shared" si="414"/>
        <v>1.6666666666666665</v>
      </c>
      <c r="AE1017" s="6">
        <f t="shared" si="415"/>
        <v>1.1535795132993776</v>
      </c>
    </row>
    <row r="1018" spans="1:31" x14ac:dyDescent="0.15">
      <c r="A1018" s="38">
        <v>38215</v>
      </c>
      <c r="B1018" s="8">
        <f t="shared" si="383"/>
        <v>2004</v>
      </c>
      <c r="C1018" s="8">
        <f t="shared" si="384"/>
        <v>8</v>
      </c>
      <c r="D1018" s="8">
        <f t="shared" si="385"/>
        <v>16</v>
      </c>
      <c r="E1018" s="8" t="s">
        <v>29</v>
      </c>
      <c r="F1018" s="8">
        <v>4</v>
      </c>
      <c r="G1018">
        <v>13</v>
      </c>
      <c r="H1018" s="2" t="s">
        <v>0</v>
      </c>
      <c r="I1018" s="3">
        <v>4.28</v>
      </c>
      <c r="J1018" s="3">
        <v>146</v>
      </c>
      <c r="K1018" s="3">
        <v>63.6</v>
      </c>
      <c r="M1018" s="3">
        <v>0.38</v>
      </c>
      <c r="N1018" s="3">
        <v>1.1100000000000001</v>
      </c>
      <c r="O1018" s="3">
        <v>61.3</v>
      </c>
      <c r="P1018" s="3">
        <v>1.98</v>
      </c>
      <c r="Q1018" s="3">
        <v>0.09</v>
      </c>
      <c r="R1018" s="3">
        <v>0.5</v>
      </c>
      <c r="S1018" s="3">
        <v>0.28000000000000003</v>
      </c>
      <c r="T1018" s="3">
        <v>0</v>
      </c>
      <c r="U1018" s="6">
        <f t="shared" si="406"/>
        <v>2.9210526315789478</v>
      </c>
      <c r="W1018" s="6">
        <f t="shared" si="407"/>
        <v>10.719322990126939</v>
      </c>
      <c r="X1018" s="6">
        <f t="shared" si="408"/>
        <v>17.903225806451616</v>
      </c>
      <c r="Y1018" s="6">
        <f t="shared" si="409"/>
        <v>1277.0833333333333</v>
      </c>
      <c r="Z1018" s="6">
        <f t="shared" si="410"/>
        <v>99</v>
      </c>
      <c r="AA1018" s="6">
        <f t="shared" si="411"/>
        <v>7.4074074074074066</v>
      </c>
      <c r="AB1018" s="6">
        <f t="shared" si="412"/>
        <v>21.739130434782609</v>
      </c>
      <c r="AC1018" s="6">
        <f t="shared" si="413"/>
        <v>7.1629572780762345</v>
      </c>
      <c r="AD1018" s="6">
        <f t="shared" si="414"/>
        <v>0</v>
      </c>
      <c r="AE1018" s="6">
        <f t="shared" si="415"/>
        <v>1.6701825127334469</v>
      </c>
    </row>
    <row r="1019" spans="1:31" x14ac:dyDescent="0.15">
      <c r="A1019" s="38">
        <v>38215</v>
      </c>
      <c r="B1019" s="8">
        <f t="shared" si="383"/>
        <v>2004</v>
      </c>
      <c r="C1019" s="8">
        <f t="shared" si="384"/>
        <v>8</v>
      </c>
      <c r="D1019" s="8">
        <f t="shared" si="385"/>
        <v>16</v>
      </c>
      <c r="E1019" s="8" t="s">
        <v>30</v>
      </c>
      <c r="F1019" s="8">
        <v>1</v>
      </c>
      <c r="G1019">
        <v>2</v>
      </c>
      <c r="H1019" s="2" t="s">
        <v>1</v>
      </c>
      <c r="I1019" s="3">
        <v>5.0599999999999996</v>
      </c>
      <c r="J1019" s="3">
        <v>67</v>
      </c>
      <c r="K1019" s="3">
        <v>10</v>
      </c>
      <c r="M1019" s="3">
        <v>0.62</v>
      </c>
      <c r="N1019" s="3">
        <v>2.92</v>
      </c>
      <c r="O1019" s="3">
        <v>23.07</v>
      </c>
      <c r="P1019" s="3">
        <v>6.86</v>
      </c>
      <c r="Q1019" s="3">
        <v>1.65</v>
      </c>
      <c r="R1019" s="3">
        <v>0.45</v>
      </c>
      <c r="S1019" s="3">
        <v>0.24</v>
      </c>
      <c r="T1019" s="3">
        <v>0</v>
      </c>
      <c r="U1019" s="6">
        <f t="shared" si="406"/>
        <v>4.709677419354839</v>
      </c>
      <c r="W1019" s="6">
        <f t="shared" si="407"/>
        <v>17.489421720733425</v>
      </c>
      <c r="X1019" s="6">
        <f t="shared" si="408"/>
        <v>47.096774193548384</v>
      </c>
      <c r="Y1019" s="6">
        <f t="shared" si="409"/>
        <v>480.625</v>
      </c>
      <c r="Z1019" s="6">
        <f t="shared" si="410"/>
        <v>343</v>
      </c>
      <c r="AA1019" s="6">
        <f t="shared" si="411"/>
        <v>135.80246913580245</v>
      </c>
      <c r="AB1019" s="6">
        <f t="shared" si="412"/>
        <v>19.565217391304348</v>
      </c>
      <c r="AC1019" s="6">
        <f t="shared" si="413"/>
        <v>6.139677666922486</v>
      </c>
      <c r="AD1019" s="6">
        <f t="shared" si="414"/>
        <v>0</v>
      </c>
      <c r="AE1019" s="6">
        <f t="shared" si="415"/>
        <v>2.6928720083246622</v>
      </c>
    </row>
    <row r="1020" spans="1:31" x14ac:dyDescent="0.15">
      <c r="A1020" s="38">
        <v>38215</v>
      </c>
      <c r="B1020" s="8">
        <f t="shared" si="383"/>
        <v>2004</v>
      </c>
      <c r="C1020" s="8">
        <f t="shared" si="384"/>
        <v>8</v>
      </c>
      <c r="D1020" s="8">
        <f t="shared" si="385"/>
        <v>16</v>
      </c>
      <c r="E1020" s="8" t="s">
        <v>31</v>
      </c>
      <c r="F1020" s="8">
        <v>1</v>
      </c>
      <c r="G1020">
        <v>3</v>
      </c>
      <c r="H1020" s="2" t="s">
        <v>1</v>
      </c>
      <c r="I1020" s="3">
        <v>4.4000000000000004</v>
      </c>
      <c r="J1020" s="3">
        <v>86.6</v>
      </c>
      <c r="K1020" s="3">
        <v>26.7</v>
      </c>
      <c r="M1020" s="3">
        <v>1.23</v>
      </c>
      <c r="N1020" s="3">
        <v>7.08</v>
      </c>
      <c r="O1020" s="3">
        <v>27.72</v>
      </c>
      <c r="P1020" s="3">
        <v>2.63</v>
      </c>
      <c r="Q1020" s="3">
        <v>0.69</v>
      </c>
      <c r="R1020" s="3">
        <v>0.23</v>
      </c>
      <c r="S1020" s="3">
        <v>1.31</v>
      </c>
      <c r="T1020" s="3">
        <v>0</v>
      </c>
      <c r="U1020" s="6">
        <f t="shared" si="406"/>
        <v>5.7560975609756095</v>
      </c>
      <c r="W1020" s="6">
        <f t="shared" si="407"/>
        <v>34.696755994358242</v>
      </c>
      <c r="X1020" s="6">
        <f t="shared" si="408"/>
        <v>114.19354838709678</v>
      </c>
      <c r="Y1020" s="6">
        <f t="shared" si="409"/>
        <v>577.5</v>
      </c>
      <c r="Z1020" s="6">
        <f t="shared" si="410"/>
        <v>131.5</v>
      </c>
      <c r="AA1020" s="6">
        <f t="shared" si="411"/>
        <v>56.79012345679012</v>
      </c>
      <c r="AB1020" s="6">
        <f t="shared" si="412"/>
        <v>10</v>
      </c>
      <c r="AC1020" s="6">
        <f t="shared" si="413"/>
        <v>33.51240726528524</v>
      </c>
      <c r="AD1020" s="6">
        <f t="shared" si="414"/>
        <v>0</v>
      </c>
      <c r="AE1020" s="6">
        <f t="shared" si="415"/>
        <v>3.2911880409126684</v>
      </c>
    </row>
    <row r="1021" spans="1:31" x14ac:dyDescent="0.15">
      <c r="A1021" s="38">
        <v>38215</v>
      </c>
      <c r="B1021" s="8">
        <f t="shared" si="383"/>
        <v>2004</v>
      </c>
      <c r="C1021" s="8">
        <f t="shared" si="384"/>
        <v>8</v>
      </c>
      <c r="D1021" s="8">
        <f t="shared" si="385"/>
        <v>16</v>
      </c>
      <c r="E1021" s="8" t="s">
        <v>31</v>
      </c>
      <c r="F1021" s="8">
        <v>3</v>
      </c>
      <c r="G1021">
        <v>12</v>
      </c>
      <c r="H1021" s="2" t="s">
        <v>0</v>
      </c>
      <c r="I1021" s="3">
        <v>5.27</v>
      </c>
      <c r="J1021" s="3">
        <v>25.6</v>
      </c>
      <c r="K1021" s="3">
        <v>9.1999999999999993</v>
      </c>
      <c r="M1021" s="3">
        <v>0.34</v>
      </c>
      <c r="N1021" s="3">
        <v>3.54</v>
      </c>
      <c r="O1021" s="3">
        <v>4.88</v>
      </c>
      <c r="P1021" s="3">
        <v>2.1</v>
      </c>
      <c r="Q1021" s="3">
        <v>0.31</v>
      </c>
      <c r="R1021" s="3">
        <v>0.35</v>
      </c>
      <c r="S1021" s="3">
        <v>0.36</v>
      </c>
      <c r="T1021" s="3">
        <v>0.09</v>
      </c>
      <c r="U1021" s="6">
        <f t="shared" si="406"/>
        <v>10.411764705882351</v>
      </c>
      <c r="W1021" s="6">
        <f t="shared" si="407"/>
        <v>9.590973201692524</v>
      </c>
      <c r="X1021" s="6">
        <f t="shared" si="408"/>
        <v>57.096774193548391</v>
      </c>
      <c r="Y1021" s="6">
        <f t="shared" si="409"/>
        <v>101.66666666666667</v>
      </c>
      <c r="Z1021" s="6">
        <f t="shared" si="410"/>
        <v>105.00000000000001</v>
      </c>
      <c r="AA1021" s="6">
        <f t="shared" si="411"/>
        <v>25.514403292181068</v>
      </c>
      <c r="AB1021" s="6">
        <f t="shared" si="412"/>
        <v>15.217391304347824</v>
      </c>
      <c r="AC1021" s="6">
        <f t="shared" si="413"/>
        <v>9.209516500383728</v>
      </c>
      <c r="AD1021" s="6">
        <f t="shared" si="414"/>
        <v>5</v>
      </c>
      <c r="AE1021" s="6">
        <f t="shared" si="415"/>
        <v>5.953178368121443</v>
      </c>
    </row>
    <row r="1022" spans="1:31" x14ac:dyDescent="0.15">
      <c r="A1022" s="38">
        <v>38215</v>
      </c>
      <c r="B1022" s="8">
        <f t="shared" si="383"/>
        <v>2004</v>
      </c>
      <c r="C1022" s="8">
        <f t="shared" si="384"/>
        <v>8</v>
      </c>
      <c r="D1022" s="8">
        <f t="shared" si="385"/>
        <v>16</v>
      </c>
      <c r="E1022" s="8" t="s">
        <v>30</v>
      </c>
      <c r="F1022" s="8">
        <v>1</v>
      </c>
      <c r="G1022">
        <v>2</v>
      </c>
      <c r="H1022" s="2" t="s">
        <v>0</v>
      </c>
      <c r="I1022" s="3">
        <v>4.8899999999999997</v>
      </c>
      <c r="J1022" s="3">
        <v>35.6</v>
      </c>
      <c r="K1022" s="3">
        <v>11.2</v>
      </c>
      <c r="M1022" s="3">
        <v>0.28000000000000003</v>
      </c>
      <c r="N1022" s="3">
        <v>3.1</v>
      </c>
      <c r="O1022" s="3">
        <v>8.93</v>
      </c>
      <c r="P1022" s="3">
        <v>1.95</v>
      </c>
      <c r="Q1022" s="3">
        <v>0.53</v>
      </c>
      <c r="R1022" s="3">
        <v>0.2</v>
      </c>
      <c r="S1022" s="3">
        <v>0.97</v>
      </c>
      <c r="T1022" s="3">
        <v>0</v>
      </c>
      <c r="U1022" s="6">
        <f t="shared" si="406"/>
        <v>11.071428571428571</v>
      </c>
      <c r="W1022" s="6">
        <f t="shared" si="407"/>
        <v>7.8984485190409028</v>
      </c>
      <c r="X1022" s="6">
        <f t="shared" si="408"/>
        <v>50</v>
      </c>
      <c r="Y1022" s="6">
        <f t="shared" si="409"/>
        <v>186.04166666666666</v>
      </c>
      <c r="Z1022" s="6">
        <f t="shared" si="410"/>
        <v>97.5</v>
      </c>
      <c r="AA1022" s="6">
        <f t="shared" si="411"/>
        <v>43.621399176954732</v>
      </c>
      <c r="AB1022" s="6">
        <f t="shared" si="412"/>
        <v>8.695652173913043</v>
      </c>
      <c r="AC1022" s="6">
        <f t="shared" si="413"/>
        <v>24.814530570478382</v>
      </c>
      <c r="AD1022" s="6">
        <f t="shared" si="414"/>
        <v>0</v>
      </c>
      <c r="AE1022" s="6">
        <f t="shared" si="415"/>
        <v>6.3303571428571423</v>
      </c>
    </row>
    <row r="1023" spans="1:31" x14ac:dyDescent="0.15">
      <c r="A1023" s="38">
        <v>38215</v>
      </c>
      <c r="B1023" s="8">
        <f t="shared" si="383"/>
        <v>2004</v>
      </c>
      <c r="C1023" s="8">
        <f t="shared" si="384"/>
        <v>8</v>
      </c>
      <c r="D1023" s="8">
        <f t="shared" si="385"/>
        <v>16</v>
      </c>
      <c r="E1023" s="8" t="s">
        <v>30</v>
      </c>
      <c r="F1023" s="8">
        <v>4</v>
      </c>
      <c r="G1023">
        <v>14</v>
      </c>
      <c r="H1023" s="2" t="s">
        <v>1</v>
      </c>
      <c r="I1023" s="3">
        <v>4.3899999999999997</v>
      </c>
      <c r="J1023" s="3">
        <v>139</v>
      </c>
      <c r="K1023" s="3">
        <v>45.9</v>
      </c>
      <c r="M1023" s="3">
        <v>0.45</v>
      </c>
      <c r="N1023" s="3">
        <v>5</v>
      </c>
      <c r="P1023" s="3">
        <v>2.7</v>
      </c>
      <c r="Q1023" s="3">
        <v>0.59</v>
      </c>
      <c r="R1023" s="3">
        <v>0.28000000000000003</v>
      </c>
      <c r="S1023" s="3">
        <v>3.76</v>
      </c>
      <c r="T1023" s="3">
        <v>0.05</v>
      </c>
      <c r="U1023" s="6">
        <f t="shared" si="406"/>
        <v>11.111111111111111</v>
      </c>
      <c r="W1023" s="6">
        <f t="shared" si="407"/>
        <v>12.693935119887165</v>
      </c>
      <c r="X1023" s="6">
        <f t="shared" si="408"/>
        <v>80.645161290322577</v>
      </c>
      <c r="Y1023" s="6">
        <f t="shared" si="409"/>
        <v>0</v>
      </c>
      <c r="Z1023" s="6">
        <f t="shared" si="410"/>
        <v>135</v>
      </c>
      <c r="AA1023" s="6">
        <f t="shared" si="411"/>
        <v>48.559670781893004</v>
      </c>
      <c r="AB1023" s="6">
        <f t="shared" si="412"/>
        <v>12.173913043478262</v>
      </c>
      <c r="AC1023" s="6">
        <f t="shared" si="413"/>
        <v>96.188283448452282</v>
      </c>
      <c r="AD1023" s="6">
        <f t="shared" si="414"/>
        <v>2.7777777777777777</v>
      </c>
      <c r="AE1023" s="6">
        <f t="shared" si="415"/>
        <v>6.3530465949820787</v>
      </c>
    </row>
    <row r="1024" spans="1:31" x14ac:dyDescent="0.15">
      <c r="A1024" s="38">
        <v>38215</v>
      </c>
      <c r="B1024" s="8">
        <f t="shared" si="383"/>
        <v>2004</v>
      </c>
      <c r="C1024" s="8">
        <f t="shared" si="384"/>
        <v>8</v>
      </c>
      <c r="D1024" s="8">
        <f t="shared" si="385"/>
        <v>16</v>
      </c>
      <c r="E1024" s="8" t="s">
        <v>29</v>
      </c>
      <c r="F1024" s="8">
        <v>2</v>
      </c>
      <c r="G1024">
        <v>6</v>
      </c>
      <c r="H1024" s="2" t="s">
        <v>0</v>
      </c>
      <c r="I1024" s="3">
        <v>5.3</v>
      </c>
      <c r="J1024" s="3">
        <v>39.700000000000003</v>
      </c>
      <c r="K1024" s="3">
        <v>7.3</v>
      </c>
      <c r="M1024" s="3">
        <v>0.33</v>
      </c>
      <c r="N1024" s="3">
        <v>5.22</v>
      </c>
      <c r="O1024" s="3">
        <v>9.3800000000000008</v>
      </c>
      <c r="P1024" s="3">
        <v>4.51</v>
      </c>
      <c r="Q1024" s="3">
        <v>0.32</v>
      </c>
      <c r="R1024" s="3">
        <v>0.3</v>
      </c>
      <c r="S1024" s="3">
        <v>0.26</v>
      </c>
      <c r="T1024" s="3">
        <v>0.04</v>
      </c>
      <c r="U1024" s="6">
        <f t="shared" si="406"/>
        <v>15.818181818181817</v>
      </c>
      <c r="W1024" s="6">
        <f t="shared" si="407"/>
        <v>9.3088857545839208</v>
      </c>
      <c r="X1024" s="6">
        <f t="shared" si="408"/>
        <v>84.193548387096769</v>
      </c>
      <c r="Y1024" s="6">
        <f t="shared" si="409"/>
        <v>195.41666666666669</v>
      </c>
      <c r="Z1024" s="6">
        <f t="shared" si="410"/>
        <v>225.49999999999997</v>
      </c>
      <c r="AA1024" s="6">
        <f t="shared" si="411"/>
        <v>26.337448559670783</v>
      </c>
      <c r="AB1024" s="6">
        <f t="shared" si="412"/>
        <v>13.043478260869565</v>
      </c>
      <c r="AC1024" s="6">
        <f t="shared" si="413"/>
        <v>6.6513174724993602</v>
      </c>
      <c r="AD1024" s="6">
        <f t="shared" si="414"/>
        <v>2.2222222222222223</v>
      </c>
      <c r="AE1024" s="6">
        <f t="shared" si="415"/>
        <v>9.0444281524926691</v>
      </c>
    </row>
    <row r="1025" spans="1:31" x14ac:dyDescent="0.15">
      <c r="A1025" s="38">
        <v>38215</v>
      </c>
      <c r="B1025" s="8">
        <f t="shared" si="383"/>
        <v>2004</v>
      </c>
      <c r="C1025" s="8">
        <f t="shared" si="384"/>
        <v>8</v>
      </c>
      <c r="D1025" s="8">
        <f t="shared" si="385"/>
        <v>16</v>
      </c>
      <c r="E1025" s="8" t="s">
        <v>32</v>
      </c>
      <c r="F1025" s="8">
        <v>1</v>
      </c>
      <c r="G1025">
        <v>4</v>
      </c>
      <c r="H1025" s="2" t="s">
        <v>0</v>
      </c>
      <c r="I1025" s="3">
        <v>5.8</v>
      </c>
      <c r="J1025" s="3">
        <v>152</v>
      </c>
      <c r="K1025" s="3">
        <v>17.100000000000001</v>
      </c>
      <c r="M1025" s="3">
        <v>1.68</v>
      </c>
      <c r="N1025" s="3">
        <v>48.25</v>
      </c>
      <c r="O1025" s="3">
        <v>12.86</v>
      </c>
      <c r="P1025" s="3">
        <v>15.17</v>
      </c>
      <c r="Q1025" s="3">
        <v>2.97</v>
      </c>
      <c r="R1025" s="3">
        <v>1.51</v>
      </c>
      <c r="S1025" s="3">
        <v>5.05</v>
      </c>
      <c r="T1025" s="3">
        <v>0.23</v>
      </c>
      <c r="U1025" s="6">
        <f t="shared" si="406"/>
        <v>28.720238095238095</v>
      </c>
      <c r="W1025" s="6">
        <f t="shared" si="407"/>
        <v>47.390691114245413</v>
      </c>
      <c r="X1025" s="6">
        <f t="shared" si="408"/>
        <v>778.22580645161293</v>
      </c>
      <c r="Y1025" s="6">
        <f t="shared" si="409"/>
        <v>267.91666666666663</v>
      </c>
      <c r="Z1025" s="6">
        <f t="shared" si="410"/>
        <v>758.5</v>
      </c>
      <c r="AA1025" s="6">
        <f t="shared" si="411"/>
        <v>244.44444444444446</v>
      </c>
      <c r="AB1025" s="6">
        <f t="shared" si="412"/>
        <v>65.652173913043484</v>
      </c>
      <c r="AC1025" s="6">
        <f t="shared" si="413"/>
        <v>129.18905090816062</v>
      </c>
      <c r="AD1025" s="6">
        <f t="shared" si="414"/>
        <v>12.777777777777779</v>
      </c>
      <c r="AE1025" s="6">
        <f t="shared" si="415"/>
        <v>16.421490975422429</v>
      </c>
    </row>
    <row r="1026" spans="1:31" x14ac:dyDescent="0.15">
      <c r="A1026" s="38">
        <v>38215</v>
      </c>
      <c r="B1026" s="8">
        <f t="shared" si="383"/>
        <v>2004</v>
      </c>
      <c r="C1026" s="8">
        <f t="shared" si="384"/>
        <v>8</v>
      </c>
      <c r="D1026" s="8">
        <f t="shared" si="385"/>
        <v>16</v>
      </c>
      <c r="E1026" s="8" t="s">
        <v>29</v>
      </c>
      <c r="F1026" s="8">
        <v>3</v>
      </c>
      <c r="G1026">
        <v>10</v>
      </c>
      <c r="H1026" s="2" t="s">
        <v>0</v>
      </c>
      <c r="I1026" s="3">
        <v>4.17</v>
      </c>
      <c r="J1026" s="3">
        <v>220</v>
      </c>
      <c r="K1026" s="3">
        <v>72.099999999999994</v>
      </c>
      <c r="M1026" s="3">
        <v>1.1000000000000001</v>
      </c>
      <c r="N1026" s="3">
        <v>35.42</v>
      </c>
      <c r="O1026" s="3">
        <v>61.1</v>
      </c>
      <c r="P1026" s="3">
        <v>8.5</v>
      </c>
      <c r="Q1026" s="3">
        <v>1.17</v>
      </c>
      <c r="R1026" s="3">
        <v>0.44</v>
      </c>
      <c r="S1026" s="3">
        <v>1.21</v>
      </c>
      <c r="T1026" s="3">
        <v>0.09</v>
      </c>
      <c r="U1026" s="6">
        <f t="shared" si="406"/>
        <v>32.199999999999996</v>
      </c>
      <c r="W1026" s="6">
        <f t="shared" si="407"/>
        <v>31.029619181946405</v>
      </c>
      <c r="X1026" s="6">
        <f t="shared" si="408"/>
        <v>571.29032258064512</v>
      </c>
      <c r="Y1026" s="6">
        <f t="shared" si="409"/>
        <v>1272.9166666666667</v>
      </c>
      <c r="Z1026" s="6">
        <f t="shared" si="410"/>
        <v>425</v>
      </c>
      <c r="AA1026" s="6">
        <f t="shared" si="411"/>
        <v>96.296296296296276</v>
      </c>
      <c r="AB1026" s="6">
        <f t="shared" si="412"/>
        <v>19.130434782608695</v>
      </c>
      <c r="AC1026" s="6">
        <f t="shared" si="413"/>
        <v>30.954208237400866</v>
      </c>
      <c r="AD1026" s="6">
        <f t="shared" si="414"/>
        <v>5</v>
      </c>
      <c r="AE1026" s="6">
        <f t="shared" si="415"/>
        <v>18.411129032258064</v>
      </c>
    </row>
    <row r="1027" spans="1:31" x14ac:dyDescent="0.15">
      <c r="A1027" s="38">
        <v>38215</v>
      </c>
      <c r="B1027" s="8">
        <f t="shared" si="383"/>
        <v>2004</v>
      </c>
      <c r="C1027" s="8">
        <f t="shared" si="384"/>
        <v>8</v>
      </c>
      <c r="D1027" s="8">
        <f t="shared" si="385"/>
        <v>16</v>
      </c>
      <c r="E1027" s="8" t="s">
        <v>30</v>
      </c>
      <c r="F1027" s="8">
        <v>4</v>
      </c>
      <c r="G1027">
        <v>14</v>
      </c>
      <c r="H1027" s="2" t="s">
        <v>0</v>
      </c>
      <c r="I1027" s="3">
        <v>4.63</v>
      </c>
      <c r="J1027" s="3">
        <v>109.2</v>
      </c>
      <c r="K1027" s="3">
        <v>23.7</v>
      </c>
      <c r="M1027" s="3">
        <v>0.71</v>
      </c>
      <c r="N1027" s="3">
        <v>33.200000000000003</v>
      </c>
      <c r="O1027" s="3">
        <v>13.85</v>
      </c>
      <c r="P1027" s="3">
        <v>4.82</v>
      </c>
      <c r="Q1027" s="3">
        <v>1.59</v>
      </c>
      <c r="R1027" s="3">
        <v>0.96</v>
      </c>
      <c r="S1027" s="3">
        <v>0.71</v>
      </c>
      <c r="T1027" s="3">
        <v>0.73</v>
      </c>
      <c r="U1027" s="6">
        <f t="shared" si="406"/>
        <v>46.760563380281695</v>
      </c>
      <c r="W1027" s="6">
        <f t="shared" si="407"/>
        <v>20.028208744710859</v>
      </c>
      <c r="X1027" s="6">
        <f t="shared" si="408"/>
        <v>535.48387096774195</v>
      </c>
      <c r="Y1027" s="6">
        <f t="shared" si="409"/>
        <v>288.54166666666663</v>
      </c>
      <c r="Z1027" s="6">
        <f t="shared" si="410"/>
        <v>241.00000000000003</v>
      </c>
      <c r="AA1027" s="6">
        <f t="shared" si="411"/>
        <v>130.8641975308642</v>
      </c>
      <c r="AB1027" s="6">
        <f t="shared" si="412"/>
        <v>41.739130434782602</v>
      </c>
      <c r="AC1027" s="6">
        <f t="shared" si="413"/>
        <v>18.163213097979021</v>
      </c>
      <c r="AD1027" s="6">
        <f t="shared" si="414"/>
        <v>40.55555555555555</v>
      </c>
      <c r="AE1027" s="6">
        <f t="shared" si="415"/>
        <v>26.736483416628808</v>
      </c>
    </row>
    <row r="1028" spans="1:31" x14ac:dyDescent="0.15">
      <c r="A1028" s="38">
        <v>38215</v>
      </c>
      <c r="B1028" s="8">
        <f t="shared" si="383"/>
        <v>2004</v>
      </c>
      <c r="C1028" s="8">
        <f t="shared" si="384"/>
        <v>8</v>
      </c>
      <c r="D1028" s="8">
        <f t="shared" si="385"/>
        <v>16</v>
      </c>
      <c r="E1028" s="8" t="s">
        <v>29</v>
      </c>
      <c r="F1028" s="8">
        <v>3</v>
      </c>
      <c r="G1028">
        <v>10</v>
      </c>
      <c r="H1028" s="2" t="s">
        <v>1</v>
      </c>
      <c r="I1028" s="3">
        <v>4.24</v>
      </c>
      <c r="J1028" s="3">
        <v>154</v>
      </c>
      <c r="K1028" s="3">
        <v>49.3</v>
      </c>
      <c r="M1028" s="3">
        <v>0.42</v>
      </c>
      <c r="N1028" s="3">
        <v>27.71</v>
      </c>
      <c r="O1028" s="3">
        <v>39.299999999999997</v>
      </c>
      <c r="P1028" s="3">
        <v>3.51</v>
      </c>
      <c r="Q1028" s="3">
        <v>0.27</v>
      </c>
      <c r="R1028" s="3">
        <v>0.37</v>
      </c>
      <c r="S1028" s="3">
        <v>0.92</v>
      </c>
      <c r="T1028" s="3">
        <v>0.71</v>
      </c>
      <c r="U1028" s="6">
        <f t="shared" si="406"/>
        <v>65.976190476190482</v>
      </c>
      <c r="W1028" s="6">
        <f t="shared" si="407"/>
        <v>11.847672778561353</v>
      </c>
      <c r="X1028" s="6">
        <f t="shared" si="408"/>
        <v>446.93548387096774</v>
      </c>
      <c r="Y1028" s="6">
        <f t="shared" si="409"/>
        <v>818.75</v>
      </c>
      <c r="Z1028" s="6">
        <f t="shared" si="410"/>
        <v>175.5</v>
      </c>
      <c r="AA1028" s="6">
        <f t="shared" si="411"/>
        <v>22.222222222222221</v>
      </c>
      <c r="AB1028" s="6">
        <f t="shared" si="412"/>
        <v>16.086956521739129</v>
      </c>
      <c r="AC1028" s="6">
        <f t="shared" si="413"/>
        <v>23.535431056536197</v>
      </c>
      <c r="AD1028" s="6">
        <f t="shared" si="414"/>
        <v>39.444444444444443</v>
      </c>
      <c r="AE1028" s="6">
        <f t="shared" si="415"/>
        <v>37.723483102918586</v>
      </c>
    </row>
    <row r="1029" spans="1:31" x14ac:dyDescent="0.15">
      <c r="A1029" s="38">
        <v>38215</v>
      </c>
      <c r="B1029" s="8">
        <f t="shared" si="383"/>
        <v>2004</v>
      </c>
      <c r="C1029" s="8">
        <f t="shared" si="384"/>
        <v>8</v>
      </c>
      <c r="D1029" s="8">
        <f t="shared" si="385"/>
        <v>16</v>
      </c>
      <c r="E1029" s="8" t="s">
        <v>29</v>
      </c>
      <c r="F1029" s="8">
        <v>4</v>
      </c>
      <c r="G1029">
        <v>13</v>
      </c>
      <c r="H1029" s="2" t="s">
        <v>2</v>
      </c>
      <c r="I1029" s="3">
        <v>4.37</v>
      </c>
      <c r="J1029" s="3">
        <v>214</v>
      </c>
      <c r="K1029" s="3">
        <v>76</v>
      </c>
      <c r="M1029" s="3">
        <v>0.9</v>
      </c>
      <c r="N1029" s="3">
        <v>61.09</v>
      </c>
      <c r="O1029" s="3">
        <v>40.799999999999997</v>
      </c>
      <c r="P1029" s="3">
        <v>3.26</v>
      </c>
      <c r="Q1029" s="3">
        <v>0.65</v>
      </c>
      <c r="R1029" s="3">
        <v>1.19</v>
      </c>
      <c r="S1029" s="3">
        <v>1.02</v>
      </c>
      <c r="T1029" s="3">
        <v>0.08</v>
      </c>
      <c r="U1029" s="6">
        <f t="shared" si="406"/>
        <v>67.87777777777778</v>
      </c>
      <c r="W1029" s="6">
        <f t="shared" si="407"/>
        <v>25.38787023977433</v>
      </c>
      <c r="X1029" s="6">
        <f t="shared" si="408"/>
        <v>985.32258064516134</v>
      </c>
      <c r="Y1029" s="6">
        <f t="shared" si="409"/>
        <v>850</v>
      </c>
      <c r="Z1029" s="6">
        <f t="shared" si="410"/>
        <v>162.99999999999997</v>
      </c>
      <c r="AA1029" s="6">
        <f t="shared" si="411"/>
        <v>53.497942386831276</v>
      </c>
      <c r="AB1029" s="6">
        <f t="shared" si="412"/>
        <v>51.739130434782609</v>
      </c>
      <c r="AC1029" s="6">
        <f t="shared" si="413"/>
        <v>26.093630084420568</v>
      </c>
      <c r="AD1029" s="6">
        <f t="shared" si="414"/>
        <v>4.4444444444444446</v>
      </c>
      <c r="AE1029" s="6">
        <f t="shared" si="415"/>
        <v>38.810761648745519</v>
      </c>
    </row>
    <row r="1030" spans="1:31" x14ac:dyDescent="0.15">
      <c r="A1030" s="38">
        <v>38215</v>
      </c>
      <c r="B1030" s="8">
        <f t="shared" si="383"/>
        <v>2004</v>
      </c>
      <c r="C1030" s="8">
        <f t="shared" si="384"/>
        <v>8</v>
      </c>
      <c r="D1030" s="8">
        <f t="shared" si="385"/>
        <v>16</v>
      </c>
      <c r="E1030" s="8" t="s">
        <v>29</v>
      </c>
      <c r="F1030" s="8">
        <v>1</v>
      </c>
      <c r="G1030">
        <v>1</v>
      </c>
      <c r="H1030" s="2" t="s">
        <v>0</v>
      </c>
      <c r="I1030" s="3">
        <v>4.22</v>
      </c>
      <c r="J1030" s="3">
        <v>213</v>
      </c>
      <c r="K1030" s="3">
        <v>67.599999999999994</v>
      </c>
      <c r="M1030" s="3">
        <v>0.54</v>
      </c>
      <c r="N1030" s="3">
        <v>41.61</v>
      </c>
      <c r="O1030" s="3">
        <v>55.3</v>
      </c>
      <c r="P1030" s="3">
        <v>6.75</v>
      </c>
      <c r="Q1030" s="3">
        <v>0.5</v>
      </c>
      <c r="R1030" s="3">
        <v>0.36</v>
      </c>
      <c r="S1030" s="3">
        <v>2.14</v>
      </c>
      <c r="T1030" s="3">
        <v>0.03</v>
      </c>
      <c r="U1030" s="6">
        <f t="shared" si="406"/>
        <v>77.055555555555543</v>
      </c>
      <c r="W1030" s="6">
        <f t="shared" si="407"/>
        <v>15.232722143864597</v>
      </c>
      <c r="X1030" s="6">
        <f t="shared" si="408"/>
        <v>671.12903225806451</v>
      </c>
      <c r="Y1030" s="6">
        <f t="shared" si="409"/>
        <v>1152.0833333333333</v>
      </c>
      <c r="Z1030" s="6">
        <f t="shared" si="410"/>
        <v>337.5</v>
      </c>
      <c r="AA1030" s="6">
        <f t="shared" si="411"/>
        <v>41.152263374485599</v>
      </c>
      <c r="AB1030" s="6">
        <f t="shared" si="412"/>
        <v>15.652173913043477</v>
      </c>
      <c r="AC1030" s="6">
        <f t="shared" si="413"/>
        <v>54.745459196725498</v>
      </c>
      <c r="AD1030" s="6">
        <f t="shared" si="414"/>
        <v>1.6666666666666665</v>
      </c>
      <c r="AE1030" s="6">
        <f t="shared" si="415"/>
        <v>44.058378136200716</v>
      </c>
    </row>
    <row r="1031" spans="1:31" x14ac:dyDescent="0.15">
      <c r="A1031" s="38">
        <v>38215</v>
      </c>
      <c r="B1031" s="8">
        <f t="shared" si="383"/>
        <v>2004</v>
      </c>
      <c r="C1031" s="8">
        <f t="shared" si="384"/>
        <v>8</v>
      </c>
      <c r="D1031" s="8">
        <f t="shared" si="385"/>
        <v>16</v>
      </c>
      <c r="E1031" s="8" t="s">
        <v>30</v>
      </c>
      <c r="F1031" s="8">
        <v>4</v>
      </c>
      <c r="G1031">
        <v>14</v>
      </c>
      <c r="H1031" s="2" t="s">
        <v>2</v>
      </c>
      <c r="I1031" s="3">
        <v>4.24</v>
      </c>
      <c r="J1031" s="3">
        <v>304</v>
      </c>
      <c r="K1031" s="3">
        <v>77.900000000000006</v>
      </c>
      <c r="M1031" s="3">
        <v>0.57999999999999996</v>
      </c>
      <c r="N1031" s="3">
        <v>120.41</v>
      </c>
      <c r="O1031" s="3">
        <v>32</v>
      </c>
      <c r="P1031" s="3">
        <v>9.07</v>
      </c>
      <c r="Q1031" s="3">
        <v>5.47</v>
      </c>
      <c r="R1031" s="3">
        <v>0.4</v>
      </c>
      <c r="S1031" s="3">
        <v>1.84</v>
      </c>
      <c r="T1031" s="3">
        <v>0.04</v>
      </c>
      <c r="U1031" s="6">
        <f t="shared" si="406"/>
        <v>207.60344827586206</v>
      </c>
      <c r="W1031" s="6">
        <f t="shared" si="407"/>
        <v>16.361071932299009</v>
      </c>
      <c r="X1031" s="6">
        <f t="shared" si="408"/>
        <v>1942.0967741935485</v>
      </c>
      <c r="Y1031" s="6">
        <f t="shared" si="409"/>
        <v>666.66666666666663</v>
      </c>
      <c r="Z1031" s="6">
        <f t="shared" si="410"/>
        <v>453.5</v>
      </c>
      <c r="AA1031" s="6">
        <f t="shared" si="411"/>
        <v>450.20576131687238</v>
      </c>
      <c r="AB1031" s="6">
        <f t="shared" si="412"/>
        <v>17.391304347826086</v>
      </c>
      <c r="AC1031" s="6">
        <f t="shared" si="413"/>
        <v>47.070862113072394</v>
      </c>
      <c r="AD1031" s="6">
        <f t="shared" si="414"/>
        <v>2.2222222222222223</v>
      </c>
      <c r="AE1031" s="6">
        <f t="shared" si="415"/>
        <v>118.70229421579536</v>
      </c>
    </row>
    <row r="1032" spans="1:31" x14ac:dyDescent="0.15">
      <c r="A1032" s="38">
        <v>38215</v>
      </c>
      <c r="B1032" s="8">
        <f t="shared" si="383"/>
        <v>2004</v>
      </c>
      <c r="C1032" s="8">
        <f t="shared" si="384"/>
        <v>8</v>
      </c>
      <c r="D1032" s="8">
        <f t="shared" si="385"/>
        <v>16</v>
      </c>
      <c r="E1032" s="8" t="s">
        <v>29</v>
      </c>
      <c r="F1032" s="8">
        <v>1</v>
      </c>
      <c r="G1032">
        <v>1</v>
      </c>
      <c r="H1032" s="2" t="s">
        <v>2</v>
      </c>
      <c r="I1032" s="3">
        <v>4.38</v>
      </c>
      <c r="J1032" s="3">
        <v>155</v>
      </c>
      <c r="K1032" s="3">
        <v>54</v>
      </c>
    </row>
    <row r="1033" spans="1:31" x14ac:dyDescent="0.15">
      <c r="A1033" s="38">
        <v>38215</v>
      </c>
      <c r="B1033" s="8">
        <f t="shared" si="383"/>
        <v>2004</v>
      </c>
      <c r="C1033" s="8">
        <f t="shared" si="384"/>
        <v>8</v>
      </c>
      <c r="D1033" s="8">
        <f t="shared" si="385"/>
        <v>16</v>
      </c>
      <c r="E1033" s="8" t="s">
        <v>30</v>
      </c>
      <c r="F1033" s="8">
        <v>3</v>
      </c>
      <c r="G1033">
        <v>9</v>
      </c>
      <c r="H1033" s="2" t="s">
        <v>2</v>
      </c>
      <c r="I1033" s="3">
        <v>4.57</v>
      </c>
      <c r="J1033" s="3">
        <v>299</v>
      </c>
    </row>
    <row r="1034" spans="1:31" x14ac:dyDescent="0.15">
      <c r="A1034" s="38">
        <v>38215</v>
      </c>
      <c r="B1034" s="8">
        <f t="shared" ref="B1034:B1097" si="416">YEAR(A1034)</f>
        <v>2004</v>
      </c>
      <c r="C1034" s="8">
        <f t="shared" ref="C1034:C1097" si="417">MONTH(A1034)</f>
        <v>8</v>
      </c>
      <c r="D1034" s="8">
        <f t="shared" ref="D1034:D1097" si="418">DAY(A1034)</f>
        <v>16</v>
      </c>
      <c r="E1034" s="8" t="s">
        <v>29</v>
      </c>
      <c r="F1034" s="8">
        <v>3</v>
      </c>
      <c r="G1034">
        <v>10</v>
      </c>
      <c r="H1034" s="2" t="s">
        <v>2</v>
      </c>
      <c r="I1034" s="3">
        <v>4.24</v>
      </c>
      <c r="J1034" s="3">
        <v>224</v>
      </c>
      <c r="K1034" s="3">
        <v>81.8</v>
      </c>
    </row>
    <row r="1035" spans="1:31" x14ac:dyDescent="0.15">
      <c r="A1035" s="38">
        <v>38215</v>
      </c>
      <c r="B1035" s="8">
        <f t="shared" si="416"/>
        <v>2004</v>
      </c>
      <c r="C1035" s="8">
        <f t="shared" si="417"/>
        <v>8</v>
      </c>
      <c r="D1035" s="8">
        <f t="shared" si="418"/>
        <v>16</v>
      </c>
      <c r="E1035" s="8" t="s">
        <v>31</v>
      </c>
      <c r="F1035" s="8">
        <v>3</v>
      </c>
      <c r="G1035">
        <v>12</v>
      </c>
      <c r="H1035" s="2" t="s">
        <v>2</v>
      </c>
      <c r="I1035" s="3">
        <v>5.89</v>
      </c>
      <c r="J1035" s="3">
        <v>32.1</v>
      </c>
      <c r="K1035" s="3">
        <v>8.6999999999999993</v>
      </c>
    </row>
    <row r="1036" spans="1:31" x14ac:dyDescent="0.15">
      <c r="A1036" s="38">
        <v>38215</v>
      </c>
      <c r="B1036" s="8">
        <f t="shared" si="416"/>
        <v>2004</v>
      </c>
      <c r="C1036" s="8">
        <f t="shared" si="417"/>
        <v>8</v>
      </c>
      <c r="D1036" s="8">
        <f t="shared" si="418"/>
        <v>16</v>
      </c>
      <c r="E1036" s="8" t="s">
        <v>31</v>
      </c>
      <c r="F1036" s="8">
        <v>4</v>
      </c>
      <c r="G1036">
        <v>15</v>
      </c>
      <c r="H1036" s="2" t="s">
        <v>1</v>
      </c>
      <c r="I1036" s="3">
        <v>5.36</v>
      </c>
      <c r="J1036" s="3">
        <v>25.8</v>
      </c>
      <c r="K1036" s="3">
        <v>9.8000000000000007</v>
      </c>
    </row>
    <row r="1037" spans="1:31" x14ac:dyDescent="0.15">
      <c r="A1037" s="38">
        <v>38243</v>
      </c>
      <c r="B1037" s="8">
        <f t="shared" si="416"/>
        <v>2004</v>
      </c>
      <c r="C1037" s="8">
        <f t="shared" si="417"/>
        <v>9</v>
      </c>
      <c r="D1037" s="8">
        <f t="shared" si="418"/>
        <v>13</v>
      </c>
      <c r="E1037" s="8" t="s">
        <v>31</v>
      </c>
      <c r="F1037" s="8">
        <v>3</v>
      </c>
      <c r="G1037">
        <v>12</v>
      </c>
      <c r="H1037" s="2" t="s">
        <v>2</v>
      </c>
      <c r="I1037" s="3">
        <v>5.35</v>
      </c>
      <c r="J1037" s="3">
        <v>27.8</v>
      </c>
      <c r="K1037" s="3">
        <v>8.1999999999999993</v>
      </c>
      <c r="M1037" s="3">
        <v>0.49</v>
      </c>
      <c r="N1037" s="3">
        <v>0.57999999999999996</v>
      </c>
      <c r="O1037" s="3">
        <v>7.76</v>
      </c>
      <c r="P1037" s="3">
        <v>1.59</v>
      </c>
      <c r="Q1037" s="3">
        <v>0.45</v>
      </c>
      <c r="R1037" s="3">
        <v>0.55000000000000004</v>
      </c>
      <c r="S1037" s="3">
        <v>0.52</v>
      </c>
      <c r="T1037" s="3">
        <v>0.03</v>
      </c>
      <c r="U1037" s="6">
        <f>(N1037/M1037)</f>
        <v>1.1836734693877551</v>
      </c>
      <c r="W1037" s="6">
        <f>(M1037/35.45)*1000</f>
        <v>13.822284908321578</v>
      </c>
      <c r="X1037" s="6">
        <f>(N1037/62)*1000</f>
        <v>9.3548387096774182</v>
      </c>
      <c r="Y1037" s="6">
        <f>(O1037/96)*1000*2</f>
        <v>161.66666666666666</v>
      </c>
      <c r="Z1037" s="6">
        <f>(P1037/40)*1000*2</f>
        <v>79.5</v>
      </c>
      <c r="AA1037" s="6">
        <f>(Q1037/24.3)*1000*2</f>
        <v>37.037037037037038</v>
      </c>
      <c r="AB1037" s="6">
        <f>(R1037/23)*1000</f>
        <v>23.913043478260871</v>
      </c>
      <c r="AC1037" s="6">
        <f>(S1037/39.09)*1000</f>
        <v>13.30263494499872</v>
      </c>
      <c r="AD1037" s="6">
        <f>(T1037/18)*1000</f>
        <v>1.6666666666666665</v>
      </c>
      <c r="AE1037" s="6">
        <f>(X1037/W1037)</f>
        <v>0.67679394338380516</v>
      </c>
    </row>
    <row r="1038" spans="1:31" x14ac:dyDescent="0.15">
      <c r="A1038" s="38">
        <v>38243</v>
      </c>
      <c r="B1038" s="8">
        <f t="shared" si="416"/>
        <v>2004</v>
      </c>
      <c r="C1038" s="8">
        <f t="shared" si="417"/>
        <v>9</v>
      </c>
      <c r="D1038" s="8">
        <f t="shared" si="418"/>
        <v>13</v>
      </c>
      <c r="E1038" s="8" t="s">
        <v>31</v>
      </c>
      <c r="F1038" s="8">
        <v>3</v>
      </c>
      <c r="G1038">
        <v>12</v>
      </c>
      <c r="H1038" s="2" t="s">
        <v>0</v>
      </c>
      <c r="I1038" s="3">
        <v>5.28</v>
      </c>
      <c r="J1038" s="3">
        <v>23.5</v>
      </c>
      <c r="K1038" s="3">
        <v>9.6</v>
      </c>
      <c r="M1038" s="3">
        <v>0.37</v>
      </c>
      <c r="N1038" s="3">
        <v>1.51</v>
      </c>
      <c r="O1038" s="3">
        <v>5.65</v>
      </c>
      <c r="P1038" s="3">
        <v>1.62</v>
      </c>
      <c r="Q1038" s="3">
        <v>0.2</v>
      </c>
      <c r="R1038" s="3">
        <v>0.32</v>
      </c>
      <c r="S1038" s="3">
        <v>0.34</v>
      </c>
      <c r="T1038" s="3">
        <v>0</v>
      </c>
      <c r="U1038" s="6">
        <f>(N1038/M1038)</f>
        <v>4.0810810810810816</v>
      </c>
      <c r="W1038" s="6">
        <f>(M1038/35.45)*1000</f>
        <v>10.437235543018335</v>
      </c>
      <c r="X1038" s="6">
        <f>(N1038/62)*1000</f>
        <v>24.35483870967742</v>
      </c>
      <c r="Y1038" s="6">
        <f>(O1038/96)*1000*2</f>
        <v>117.70833333333334</v>
      </c>
      <c r="Z1038" s="6">
        <f>(P1038/40)*1000*2</f>
        <v>81</v>
      </c>
      <c r="AA1038" s="6">
        <f>(Q1038/24.3)*1000*2</f>
        <v>16.460905349794238</v>
      </c>
      <c r="AB1038" s="6">
        <f>(R1038/23)*1000</f>
        <v>13.913043478260871</v>
      </c>
      <c r="AC1038" s="6">
        <f>(S1038/39.09)*1000</f>
        <v>8.6978766948068564</v>
      </c>
      <c r="AD1038" s="6">
        <f>(T1038/18)*1000</f>
        <v>0</v>
      </c>
      <c r="AE1038" s="6">
        <f>(X1038/W1038)</f>
        <v>2.3334568439407151</v>
      </c>
    </row>
    <row r="1039" spans="1:31" x14ac:dyDescent="0.15">
      <c r="A1039" s="38">
        <v>38243</v>
      </c>
      <c r="B1039" s="8">
        <f t="shared" si="416"/>
        <v>2004</v>
      </c>
      <c r="C1039" s="8">
        <f t="shared" si="417"/>
        <v>9</v>
      </c>
      <c r="D1039" s="8">
        <f t="shared" si="418"/>
        <v>13</v>
      </c>
      <c r="E1039" s="8" t="s">
        <v>29</v>
      </c>
      <c r="F1039" s="8">
        <v>1</v>
      </c>
      <c r="G1039">
        <v>1</v>
      </c>
      <c r="H1039" s="2" t="s">
        <v>0</v>
      </c>
      <c r="I1039" s="3">
        <v>4.47</v>
      </c>
      <c r="J1039" s="3">
        <v>143</v>
      </c>
      <c r="K1039" s="3">
        <v>25.6</v>
      </c>
      <c r="M1039" s="3">
        <v>0.61</v>
      </c>
      <c r="N1039" s="3">
        <v>40.29</v>
      </c>
      <c r="O1039" s="3">
        <v>19.57</v>
      </c>
      <c r="P1039" s="3">
        <v>14.18</v>
      </c>
      <c r="Q1039" s="3">
        <v>1.93</v>
      </c>
      <c r="R1039" s="3">
        <v>0.33</v>
      </c>
      <c r="S1039" s="3">
        <v>0.8</v>
      </c>
      <c r="T1039" s="3">
        <v>0</v>
      </c>
      <c r="U1039" s="6">
        <f>(N1039/M1039)</f>
        <v>66.049180327868854</v>
      </c>
      <c r="W1039" s="6">
        <f>(M1039/35.45)*1000</f>
        <v>17.207334273624824</v>
      </c>
      <c r="X1039" s="6">
        <f>(N1039/62)*1000</f>
        <v>649.83870967741927</v>
      </c>
      <c r="Y1039" s="6">
        <f>(O1039/96)*1000*2</f>
        <v>407.70833333333331</v>
      </c>
      <c r="Z1039" s="6">
        <f>(P1039/40)*1000*2</f>
        <v>709</v>
      </c>
      <c r="AA1039" s="6">
        <f>(Q1039/24.3)*1000*2</f>
        <v>158.84773662551439</v>
      </c>
      <c r="AB1039" s="6">
        <f>(R1039/23)*1000</f>
        <v>14.347826086956523</v>
      </c>
      <c r="AC1039" s="6">
        <f>(S1039/39.09)*1000</f>
        <v>20.465592223074957</v>
      </c>
      <c r="AD1039" s="6">
        <f>(T1039/18)*1000</f>
        <v>0</v>
      </c>
      <c r="AE1039" s="6">
        <f>(X1039/W1039)</f>
        <v>37.765216816499205</v>
      </c>
    </row>
    <row r="1040" spans="1:31" x14ac:dyDescent="0.15">
      <c r="A1040" s="38">
        <v>38243</v>
      </c>
      <c r="B1040" s="8">
        <f t="shared" si="416"/>
        <v>2004</v>
      </c>
      <c r="C1040" s="8">
        <f t="shared" si="417"/>
        <v>9</v>
      </c>
      <c r="D1040" s="8">
        <f t="shared" si="418"/>
        <v>13</v>
      </c>
      <c r="E1040" s="8" t="s">
        <v>30</v>
      </c>
      <c r="F1040" s="8">
        <v>1</v>
      </c>
      <c r="G1040">
        <v>2</v>
      </c>
      <c r="H1040" s="2" t="s">
        <v>1</v>
      </c>
      <c r="I1040" s="3">
        <v>4.43</v>
      </c>
      <c r="J1040" s="3">
        <v>87.6</v>
      </c>
    </row>
    <row r="1041" spans="1:31" x14ac:dyDescent="0.15">
      <c r="A1041" s="38">
        <v>38243</v>
      </c>
      <c r="B1041" s="8">
        <f t="shared" si="416"/>
        <v>2004</v>
      </c>
      <c r="C1041" s="8">
        <f t="shared" si="417"/>
        <v>9</v>
      </c>
      <c r="D1041" s="8">
        <f t="shared" si="418"/>
        <v>13</v>
      </c>
      <c r="E1041" s="8" t="s">
        <v>31</v>
      </c>
      <c r="F1041" s="8">
        <v>1</v>
      </c>
      <c r="G1041">
        <v>3</v>
      </c>
      <c r="H1041" s="2" t="s">
        <v>0</v>
      </c>
      <c r="I1041" s="3">
        <v>5.2</v>
      </c>
      <c r="J1041" s="3">
        <v>25</v>
      </c>
    </row>
    <row r="1042" spans="1:31" x14ac:dyDescent="0.15">
      <c r="A1042" s="38">
        <v>38243</v>
      </c>
      <c r="B1042" s="8">
        <f t="shared" si="416"/>
        <v>2004</v>
      </c>
      <c r="C1042" s="8">
        <f t="shared" si="417"/>
        <v>9</v>
      </c>
      <c r="D1042" s="8">
        <f t="shared" si="418"/>
        <v>13</v>
      </c>
      <c r="E1042" s="8" t="s">
        <v>29</v>
      </c>
      <c r="F1042" s="8">
        <v>2</v>
      </c>
      <c r="G1042">
        <v>6</v>
      </c>
      <c r="H1042" s="2" t="s">
        <v>0</v>
      </c>
      <c r="I1042" s="3">
        <v>5.1100000000000003</v>
      </c>
      <c r="J1042" s="3">
        <v>41.7</v>
      </c>
      <c r="K1042" s="3">
        <v>7.9</v>
      </c>
    </row>
    <row r="1043" spans="1:31" x14ac:dyDescent="0.15">
      <c r="A1043" s="38">
        <v>38243</v>
      </c>
      <c r="B1043" s="8">
        <f t="shared" si="416"/>
        <v>2004</v>
      </c>
      <c r="C1043" s="8">
        <f t="shared" si="417"/>
        <v>9</v>
      </c>
      <c r="D1043" s="8">
        <f t="shared" si="418"/>
        <v>13</v>
      </c>
      <c r="E1043" s="8" t="s">
        <v>31</v>
      </c>
      <c r="F1043" s="8">
        <v>3</v>
      </c>
      <c r="G1043">
        <v>12</v>
      </c>
      <c r="H1043" s="2" t="s">
        <v>1</v>
      </c>
      <c r="I1043" s="3">
        <v>5.85</v>
      </c>
      <c r="J1043" s="3">
        <v>50.2</v>
      </c>
    </row>
    <row r="1044" spans="1:31" x14ac:dyDescent="0.15">
      <c r="A1044" s="38">
        <v>38243</v>
      </c>
      <c r="B1044" s="8">
        <f t="shared" si="416"/>
        <v>2004</v>
      </c>
      <c r="C1044" s="8">
        <f t="shared" si="417"/>
        <v>9</v>
      </c>
      <c r="D1044" s="8">
        <f t="shared" si="418"/>
        <v>13</v>
      </c>
      <c r="E1044" s="8" t="s">
        <v>29</v>
      </c>
      <c r="F1044" s="8">
        <v>4</v>
      </c>
      <c r="G1044">
        <v>13</v>
      </c>
      <c r="H1044" s="2" t="s">
        <v>2</v>
      </c>
      <c r="I1044" s="3">
        <v>4.3099999999999996</v>
      </c>
      <c r="J1044" s="3">
        <v>213</v>
      </c>
      <c r="K1044" s="3">
        <v>79.099999999999994</v>
      </c>
    </row>
    <row r="1045" spans="1:31" x14ac:dyDescent="0.15">
      <c r="A1045" s="38">
        <v>38243</v>
      </c>
      <c r="B1045" s="8">
        <f t="shared" si="416"/>
        <v>2004</v>
      </c>
      <c r="C1045" s="8">
        <f t="shared" si="417"/>
        <v>9</v>
      </c>
      <c r="D1045" s="8">
        <f t="shared" si="418"/>
        <v>13</v>
      </c>
      <c r="E1045" s="8" t="s">
        <v>31</v>
      </c>
      <c r="F1045" s="8">
        <v>4</v>
      </c>
      <c r="G1045">
        <v>15</v>
      </c>
      <c r="H1045" s="2" t="s">
        <v>0</v>
      </c>
      <c r="I1045" s="3">
        <v>5.71</v>
      </c>
      <c r="J1045" s="3">
        <v>34.4</v>
      </c>
      <c r="K1045" s="3">
        <v>13.6</v>
      </c>
    </row>
    <row r="1046" spans="1:31" x14ac:dyDescent="0.15">
      <c r="A1046" s="38">
        <v>38243</v>
      </c>
      <c r="B1046" s="8">
        <f t="shared" si="416"/>
        <v>2004</v>
      </c>
      <c r="C1046" s="8">
        <f t="shared" si="417"/>
        <v>9</v>
      </c>
      <c r="D1046" s="8">
        <f t="shared" si="418"/>
        <v>13</v>
      </c>
      <c r="E1046" s="8" t="s">
        <v>31</v>
      </c>
      <c r="F1046" s="8">
        <v>4</v>
      </c>
      <c r="G1046">
        <v>15</v>
      </c>
      <c r="H1046" s="2" t="s">
        <v>2</v>
      </c>
      <c r="I1046" s="3">
        <v>5.8</v>
      </c>
      <c r="J1046" s="3">
        <v>35.299999999999997</v>
      </c>
      <c r="K1046" s="3">
        <v>7.6</v>
      </c>
    </row>
    <row r="1047" spans="1:31" x14ac:dyDescent="0.15">
      <c r="A1047" s="38">
        <v>38243</v>
      </c>
      <c r="B1047" s="8">
        <f t="shared" si="416"/>
        <v>2004</v>
      </c>
      <c r="C1047" s="8">
        <f t="shared" si="417"/>
        <v>9</v>
      </c>
      <c r="D1047" s="8">
        <f t="shared" si="418"/>
        <v>13</v>
      </c>
      <c r="E1047" s="8" t="s">
        <v>31</v>
      </c>
      <c r="F1047" s="8">
        <v>4</v>
      </c>
      <c r="G1047">
        <v>15</v>
      </c>
      <c r="H1047" s="2" t="s">
        <v>1</v>
      </c>
      <c r="I1047" s="3">
        <v>5.61</v>
      </c>
      <c r="J1047" s="3">
        <v>28.1</v>
      </c>
      <c r="K1047" s="3">
        <v>12.6</v>
      </c>
    </row>
    <row r="1048" spans="1:31" x14ac:dyDescent="0.15">
      <c r="A1048" s="38">
        <v>38285</v>
      </c>
      <c r="B1048" s="8">
        <f t="shared" si="416"/>
        <v>2004</v>
      </c>
      <c r="C1048" s="8">
        <f t="shared" si="417"/>
        <v>10</v>
      </c>
      <c r="D1048" s="8">
        <f t="shared" si="418"/>
        <v>25</v>
      </c>
      <c r="E1048" s="8" t="s">
        <v>31</v>
      </c>
      <c r="F1048" s="8">
        <v>1</v>
      </c>
      <c r="G1048">
        <v>3</v>
      </c>
      <c r="H1048" s="2" t="s">
        <v>1</v>
      </c>
      <c r="I1048" s="3">
        <v>5.08</v>
      </c>
      <c r="J1048" s="3">
        <v>30.7</v>
      </c>
      <c r="K1048" s="3">
        <v>14.4</v>
      </c>
      <c r="M1048" s="3">
        <v>1.08</v>
      </c>
      <c r="N1048" s="3">
        <v>0.35</v>
      </c>
      <c r="O1048" s="3">
        <v>7.94</v>
      </c>
      <c r="P1048" s="3">
        <v>2.02</v>
      </c>
      <c r="Q1048" s="3">
        <v>0.55000000000000004</v>
      </c>
      <c r="R1048" s="3">
        <v>0.49</v>
      </c>
      <c r="S1048" s="3">
        <v>0.16</v>
      </c>
      <c r="T1048" s="3">
        <v>0</v>
      </c>
      <c r="U1048" s="6">
        <f t="shared" ref="U1048:U1067" si="419">(N1048/M1048)</f>
        <v>0.32407407407407401</v>
      </c>
      <c r="W1048" s="6">
        <f t="shared" ref="W1048:W1067" si="420">(M1048/35.45)*1000</f>
        <v>30.465444287729195</v>
      </c>
      <c r="X1048" s="6">
        <f t="shared" ref="X1048:X1067" si="421">(N1048/62)*1000</f>
        <v>5.6451612903225801</v>
      </c>
      <c r="Y1048" s="6">
        <f t="shared" ref="Y1048:Y1067" si="422">(O1048/96)*1000*2</f>
        <v>165.41666666666669</v>
      </c>
      <c r="Z1048" s="6">
        <f t="shared" ref="Z1048:Z1067" si="423">(P1048/40)*1000*2</f>
        <v>101</v>
      </c>
      <c r="AA1048" s="6">
        <f t="shared" ref="AA1048:AA1067" si="424">(Q1048/24.3)*1000*2</f>
        <v>45.267489711934161</v>
      </c>
      <c r="AB1048" s="6">
        <f t="shared" ref="AB1048:AB1067" si="425">(R1048/23)*1000</f>
        <v>21.304347826086957</v>
      </c>
      <c r="AC1048" s="6">
        <f t="shared" ref="AC1048:AC1067" si="426">(S1048/39.09)*1000</f>
        <v>4.0931184446149906</v>
      </c>
      <c r="AD1048" s="6">
        <f t="shared" ref="AD1048:AD1067" si="427">(T1048/18)*1000</f>
        <v>0</v>
      </c>
      <c r="AE1048" s="6">
        <f t="shared" ref="AE1048:AE1067" si="428">(X1048/W1048)</f>
        <v>0.18529719235364395</v>
      </c>
    </row>
    <row r="1049" spans="1:31" x14ac:dyDescent="0.15">
      <c r="A1049" s="38">
        <v>38285</v>
      </c>
      <c r="B1049" s="8">
        <f t="shared" si="416"/>
        <v>2004</v>
      </c>
      <c r="C1049" s="8">
        <f t="shared" si="417"/>
        <v>10</v>
      </c>
      <c r="D1049" s="8">
        <f t="shared" si="418"/>
        <v>25</v>
      </c>
      <c r="E1049" s="8" t="s">
        <v>31</v>
      </c>
      <c r="F1049" s="8">
        <v>4</v>
      </c>
      <c r="G1049">
        <v>15</v>
      </c>
      <c r="H1049" s="2" t="s">
        <v>0</v>
      </c>
      <c r="I1049" s="3">
        <v>5.52</v>
      </c>
      <c r="J1049" s="3">
        <v>33.799999999999997</v>
      </c>
      <c r="K1049" s="3">
        <v>15.3</v>
      </c>
      <c r="M1049" s="3">
        <v>0.76</v>
      </c>
      <c r="N1049" s="3">
        <v>0.35</v>
      </c>
      <c r="O1049" s="3">
        <v>8.59</v>
      </c>
      <c r="P1049" s="3">
        <v>2.64</v>
      </c>
      <c r="Q1049" s="3">
        <v>0.66</v>
      </c>
      <c r="R1049" s="3">
        <v>0.95</v>
      </c>
      <c r="S1049" s="3">
        <v>0.5</v>
      </c>
      <c r="T1049" s="3">
        <v>0</v>
      </c>
      <c r="U1049" s="6">
        <f t="shared" si="419"/>
        <v>0.46052631578947367</v>
      </c>
      <c r="W1049" s="6">
        <f t="shared" si="420"/>
        <v>21.438645980253877</v>
      </c>
      <c r="X1049" s="6">
        <f t="shared" si="421"/>
        <v>5.6451612903225801</v>
      </c>
      <c r="Y1049" s="6">
        <f t="shared" si="422"/>
        <v>178.95833333333334</v>
      </c>
      <c r="Z1049" s="6">
        <f t="shared" si="423"/>
        <v>132</v>
      </c>
      <c r="AA1049" s="6">
        <f t="shared" si="424"/>
        <v>54.320987654320987</v>
      </c>
      <c r="AB1049" s="6">
        <f t="shared" si="425"/>
        <v>41.304347826086953</v>
      </c>
      <c r="AC1049" s="6">
        <f t="shared" si="426"/>
        <v>12.790995139421845</v>
      </c>
      <c r="AD1049" s="6">
        <f t="shared" si="427"/>
        <v>0</v>
      </c>
      <c r="AE1049" s="6">
        <f t="shared" si="428"/>
        <v>0.26331706281833617</v>
      </c>
    </row>
    <row r="1050" spans="1:31" x14ac:dyDescent="0.15">
      <c r="A1050" s="38">
        <v>38285</v>
      </c>
      <c r="B1050" s="8">
        <f t="shared" si="416"/>
        <v>2004</v>
      </c>
      <c r="C1050" s="8">
        <f t="shared" si="417"/>
        <v>10</v>
      </c>
      <c r="D1050" s="8">
        <f t="shared" si="418"/>
        <v>25</v>
      </c>
      <c r="E1050" s="8" t="s">
        <v>31</v>
      </c>
      <c r="F1050" s="8">
        <v>3</v>
      </c>
      <c r="G1050">
        <v>12</v>
      </c>
      <c r="H1050" s="2" t="s">
        <v>2</v>
      </c>
      <c r="I1050" s="3">
        <v>5.43</v>
      </c>
      <c r="J1050" s="3">
        <v>26.2</v>
      </c>
      <c r="K1050" s="3">
        <v>9.6999999999999993</v>
      </c>
      <c r="M1050" s="3">
        <v>0.48</v>
      </c>
      <c r="N1050" s="3">
        <v>0.35</v>
      </c>
      <c r="O1050" s="3">
        <v>7.25</v>
      </c>
      <c r="P1050" s="3">
        <v>2.06</v>
      </c>
      <c r="Q1050" s="3">
        <v>0.44</v>
      </c>
      <c r="R1050" s="3">
        <v>0.41</v>
      </c>
      <c r="S1050" s="3">
        <v>0.38</v>
      </c>
      <c r="T1050" s="3">
        <v>0</v>
      </c>
      <c r="U1050" s="6">
        <f t="shared" si="419"/>
        <v>0.72916666666666663</v>
      </c>
      <c r="W1050" s="6">
        <f t="shared" si="420"/>
        <v>13.540197461212975</v>
      </c>
      <c r="X1050" s="6">
        <f t="shared" si="421"/>
        <v>5.6451612903225801</v>
      </c>
      <c r="Y1050" s="6">
        <f t="shared" si="422"/>
        <v>151.04166666666666</v>
      </c>
      <c r="Z1050" s="6">
        <f t="shared" si="423"/>
        <v>103.00000000000001</v>
      </c>
      <c r="AA1050" s="6">
        <f t="shared" si="424"/>
        <v>36.21399176954732</v>
      </c>
      <c r="AB1050" s="6">
        <f t="shared" si="425"/>
        <v>17.826086956521738</v>
      </c>
      <c r="AC1050" s="6">
        <f t="shared" si="426"/>
        <v>9.7211563059606014</v>
      </c>
      <c r="AD1050" s="6">
        <f t="shared" si="427"/>
        <v>0</v>
      </c>
      <c r="AE1050" s="6">
        <f t="shared" si="428"/>
        <v>0.41691868279569894</v>
      </c>
    </row>
    <row r="1051" spans="1:31" x14ac:dyDescent="0.15">
      <c r="A1051" s="38">
        <v>38285</v>
      </c>
      <c r="B1051" s="8">
        <f t="shared" si="416"/>
        <v>2004</v>
      </c>
      <c r="C1051" s="8">
        <f t="shared" si="417"/>
        <v>10</v>
      </c>
      <c r="D1051" s="8">
        <f t="shared" si="418"/>
        <v>25</v>
      </c>
      <c r="E1051" s="8" t="s">
        <v>31</v>
      </c>
      <c r="F1051" s="8">
        <v>3</v>
      </c>
      <c r="G1051">
        <v>12</v>
      </c>
      <c r="H1051" s="2" t="s">
        <v>0</v>
      </c>
      <c r="I1051" s="3">
        <v>5.17</v>
      </c>
      <c r="J1051" s="3">
        <v>23.4</v>
      </c>
      <c r="K1051" s="3">
        <v>9.6</v>
      </c>
      <c r="M1051" s="3">
        <v>0.61</v>
      </c>
      <c r="N1051" s="3">
        <v>0.71</v>
      </c>
      <c r="O1051" s="3">
        <v>6.33</v>
      </c>
      <c r="P1051" s="3">
        <v>1.57</v>
      </c>
      <c r="Q1051" s="3">
        <v>0.17</v>
      </c>
      <c r="R1051" s="3">
        <v>0.27</v>
      </c>
      <c r="S1051" s="3">
        <v>0.23</v>
      </c>
      <c r="T1051" s="3">
        <v>0</v>
      </c>
      <c r="U1051" s="6">
        <f t="shared" si="419"/>
        <v>1.1639344262295082</v>
      </c>
      <c r="W1051" s="6">
        <f t="shared" si="420"/>
        <v>17.207334273624824</v>
      </c>
      <c r="X1051" s="6">
        <f t="shared" si="421"/>
        <v>11.451612903225806</v>
      </c>
      <c r="Y1051" s="6">
        <f t="shared" si="422"/>
        <v>131.875</v>
      </c>
      <c r="Z1051" s="6">
        <f t="shared" si="423"/>
        <v>78.5</v>
      </c>
      <c r="AA1051" s="6">
        <f t="shared" si="424"/>
        <v>13.991769547325102</v>
      </c>
      <c r="AB1051" s="6">
        <f t="shared" si="425"/>
        <v>11.739130434782609</v>
      </c>
      <c r="AC1051" s="6">
        <f t="shared" si="426"/>
        <v>5.8838577641340493</v>
      </c>
      <c r="AD1051" s="6">
        <f t="shared" si="427"/>
        <v>0</v>
      </c>
      <c r="AE1051" s="6">
        <f t="shared" si="428"/>
        <v>0.66550766790058169</v>
      </c>
    </row>
    <row r="1052" spans="1:31" x14ac:dyDescent="0.15">
      <c r="A1052" s="38">
        <v>38285</v>
      </c>
      <c r="B1052" s="8">
        <f t="shared" si="416"/>
        <v>2004</v>
      </c>
      <c r="C1052" s="8">
        <f t="shared" si="417"/>
        <v>10</v>
      </c>
      <c r="D1052" s="8">
        <f t="shared" si="418"/>
        <v>25</v>
      </c>
      <c r="E1052" s="8" t="s">
        <v>31</v>
      </c>
      <c r="F1052" s="8">
        <v>4</v>
      </c>
      <c r="G1052">
        <v>15</v>
      </c>
      <c r="H1052" s="2" t="s">
        <v>2</v>
      </c>
      <c r="I1052" s="3">
        <v>5.41</v>
      </c>
      <c r="J1052" s="3">
        <v>34.200000000000003</v>
      </c>
      <c r="K1052" s="3">
        <v>8.1</v>
      </c>
      <c r="M1052" s="3">
        <v>0.41</v>
      </c>
      <c r="N1052" s="3">
        <v>0.53</v>
      </c>
      <c r="O1052" s="3">
        <v>10.82</v>
      </c>
      <c r="P1052" s="3">
        <v>2.42</v>
      </c>
      <c r="Q1052" s="3">
        <v>0.75</v>
      </c>
      <c r="R1052" s="3">
        <v>0.52</v>
      </c>
      <c r="S1052" s="3">
        <v>0.61</v>
      </c>
      <c r="T1052" s="3">
        <v>0</v>
      </c>
      <c r="U1052" s="6">
        <f t="shared" si="419"/>
        <v>1.2926829268292683</v>
      </c>
      <c r="W1052" s="6">
        <f t="shared" si="420"/>
        <v>11.565585331452748</v>
      </c>
      <c r="X1052" s="6">
        <f t="shared" si="421"/>
        <v>8.5483870967741939</v>
      </c>
      <c r="Y1052" s="6">
        <f t="shared" si="422"/>
        <v>225.41666666666669</v>
      </c>
      <c r="Z1052" s="6">
        <f t="shared" si="423"/>
        <v>121</v>
      </c>
      <c r="AA1052" s="6">
        <f t="shared" si="424"/>
        <v>61.728395061728392</v>
      </c>
      <c r="AB1052" s="6">
        <f t="shared" si="425"/>
        <v>22.608695652173914</v>
      </c>
      <c r="AC1052" s="6">
        <f t="shared" si="426"/>
        <v>15.605014070094651</v>
      </c>
      <c r="AD1052" s="6">
        <f t="shared" si="427"/>
        <v>0</v>
      </c>
      <c r="AE1052" s="6">
        <f t="shared" si="428"/>
        <v>0.73912273800157369</v>
      </c>
    </row>
    <row r="1053" spans="1:31" x14ac:dyDescent="0.15">
      <c r="A1053" s="38">
        <v>38285</v>
      </c>
      <c r="B1053" s="8">
        <f t="shared" si="416"/>
        <v>2004</v>
      </c>
      <c r="C1053" s="8">
        <f t="shared" si="417"/>
        <v>10</v>
      </c>
      <c r="D1053" s="8">
        <f t="shared" si="418"/>
        <v>25</v>
      </c>
      <c r="E1053" s="8" t="s">
        <v>31</v>
      </c>
      <c r="F1053" s="8">
        <v>2</v>
      </c>
      <c r="G1053">
        <v>5</v>
      </c>
      <c r="H1053" s="2" t="s">
        <v>2</v>
      </c>
      <c r="I1053" s="3">
        <v>5.46</v>
      </c>
      <c r="J1053" s="3">
        <v>23.2</v>
      </c>
      <c r="K1053" s="3">
        <v>11.6</v>
      </c>
      <c r="M1053" s="3">
        <v>0.6</v>
      </c>
      <c r="N1053" s="3">
        <v>0.8</v>
      </c>
      <c r="O1053" s="3">
        <v>5.6</v>
      </c>
      <c r="P1053" s="3">
        <v>1.96</v>
      </c>
      <c r="Q1053" s="3">
        <v>0.32</v>
      </c>
      <c r="R1053" s="3">
        <v>0.71</v>
      </c>
      <c r="S1053" s="3">
        <v>0.16</v>
      </c>
      <c r="T1053" s="3">
        <v>0</v>
      </c>
      <c r="U1053" s="6">
        <f t="shared" si="419"/>
        <v>1.3333333333333335</v>
      </c>
      <c r="W1053" s="6">
        <f t="shared" si="420"/>
        <v>16.925246826516219</v>
      </c>
      <c r="X1053" s="6">
        <f t="shared" si="421"/>
        <v>12.903225806451612</v>
      </c>
      <c r="Y1053" s="6">
        <f t="shared" si="422"/>
        <v>116.66666666666666</v>
      </c>
      <c r="Z1053" s="6">
        <f t="shared" si="423"/>
        <v>98</v>
      </c>
      <c r="AA1053" s="6">
        <f t="shared" si="424"/>
        <v>26.337448559670783</v>
      </c>
      <c r="AB1053" s="6">
        <f t="shared" si="425"/>
        <v>30.869565217391305</v>
      </c>
      <c r="AC1053" s="6">
        <f t="shared" si="426"/>
        <v>4.0931184446149906</v>
      </c>
      <c r="AD1053" s="6">
        <f t="shared" si="427"/>
        <v>0</v>
      </c>
      <c r="AE1053" s="6">
        <f t="shared" si="428"/>
        <v>0.76236559139784943</v>
      </c>
    </row>
    <row r="1054" spans="1:31" x14ac:dyDescent="0.15">
      <c r="A1054" s="38">
        <v>38285</v>
      </c>
      <c r="B1054" s="8">
        <f t="shared" si="416"/>
        <v>2004</v>
      </c>
      <c r="C1054" s="8">
        <f t="shared" si="417"/>
        <v>10</v>
      </c>
      <c r="D1054" s="8">
        <f t="shared" si="418"/>
        <v>25</v>
      </c>
      <c r="E1054" s="8" t="s">
        <v>31</v>
      </c>
      <c r="F1054" s="8">
        <v>4</v>
      </c>
      <c r="G1054">
        <v>15</v>
      </c>
      <c r="H1054" s="2" t="s">
        <v>1</v>
      </c>
      <c r="I1054" s="3">
        <v>5.31</v>
      </c>
      <c r="J1054" s="3">
        <v>26.1</v>
      </c>
      <c r="K1054" s="3">
        <v>10.9</v>
      </c>
      <c r="M1054" s="3">
        <v>0.32</v>
      </c>
      <c r="N1054" s="3">
        <v>0.44</v>
      </c>
      <c r="O1054" s="3">
        <v>7.7</v>
      </c>
      <c r="P1054" s="3">
        <v>2.04</v>
      </c>
      <c r="Q1054" s="3">
        <v>0.16</v>
      </c>
      <c r="R1054" s="3">
        <v>0.27</v>
      </c>
      <c r="S1054" s="3">
        <v>0.38</v>
      </c>
      <c r="T1054" s="3">
        <v>0</v>
      </c>
      <c r="U1054" s="6">
        <f t="shared" si="419"/>
        <v>1.375</v>
      </c>
      <c r="W1054" s="6">
        <f t="shared" si="420"/>
        <v>9.0267983074753175</v>
      </c>
      <c r="X1054" s="6">
        <f t="shared" si="421"/>
        <v>7.0967741935483879</v>
      </c>
      <c r="Y1054" s="6">
        <f t="shared" si="422"/>
        <v>160.41666666666669</v>
      </c>
      <c r="Z1054" s="6">
        <f t="shared" si="423"/>
        <v>102.00000000000001</v>
      </c>
      <c r="AA1054" s="6">
        <f t="shared" si="424"/>
        <v>13.168724279835391</v>
      </c>
      <c r="AB1054" s="6">
        <f t="shared" si="425"/>
        <v>11.739130434782609</v>
      </c>
      <c r="AC1054" s="6">
        <f t="shared" si="426"/>
        <v>9.7211563059606014</v>
      </c>
      <c r="AD1054" s="6">
        <f t="shared" si="427"/>
        <v>0</v>
      </c>
      <c r="AE1054" s="6">
        <f t="shared" si="428"/>
        <v>0.78618951612903232</v>
      </c>
    </row>
    <row r="1055" spans="1:31" x14ac:dyDescent="0.15">
      <c r="A1055" s="38">
        <v>38285</v>
      </c>
      <c r="B1055" s="8">
        <f t="shared" si="416"/>
        <v>2004</v>
      </c>
      <c r="C1055" s="8">
        <f t="shared" si="417"/>
        <v>10</v>
      </c>
      <c r="D1055" s="8">
        <f t="shared" si="418"/>
        <v>25</v>
      </c>
      <c r="E1055" s="8" t="s">
        <v>31</v>
      </c>
      <c r="F1055" s="8">
        <v>3</v>
      </c>
      <c r="G1055">
        <v>12</v>
      </c>
      <c r="H1055" s="2" t="s">
        <v>1</v>
      </c>
      <c r="I1055" s="3">
        <v>5.73</v>
      </c>
      <c r="J1055" s="3">
        <v>55</v>
      </c>
      <c r="K1055" s="3">
        <v>16.600000000000001</v>
      </c>
      <c r="M1055" s="3">
        <v>1.7</v>
      </c>
      <c r="N1055" s="3">
        <v>2.4300000000000002</v>
      </c>
      <c r="O1055" s="3">
        <v>12.96</v>
      </c>
      <c r="P1055" s="3">
        <v>3.75</v>
      </c>
      <c r="Q1055" s="3">
        <v>1.27</v>
      </c>
      <c r="R1055" s="3">
        <v>0.93</v>
      </c>
      <c r="S1055" s="3">
        <v>0.79</v>
      </c>
      <c r="T1055" s="3">
        <v>0</v>
      </c>
      <c r="U1055" s="6">
        <f t="shared" si="419"/>
        <v>1.4294117647058824</v>
      </c>
      <c r="W1055" s="6">
        <f t="shared" si="420"/>
        <v>47.954866008462616</v>
      </c>
      <c r="X1055" s="6">
        <f t="shared" si="421"/>
        <v>39.193548387096783</v>
      </c>
      <c r="Y1055" s="6">
        <f t="shared" si="422"/>
        <v>270</v>
      </c>
      <c r="Z1055" s="6">
        <f t="shared" si="423"/>
        <v>187.5</v>
      </c>
      <c r="AA1055" s="6">
        <f t="shared" si="424"/>
        <v>104.52674897119341</v>
      </c>
      <c r="AB1055" s="6">
        <f t="shared" si="425"/>
        <v>40.434782608695649</v>
      </c>
      <c r="AC1055" s="6">
        <f t="shared" si="426"/>
        <v>20.209772320286518</v>
      </c>
      <c r="AD1055" s="6">
        <f t="shared" si="427"/>
        <v>0</v>
      </c>
      <c r="AE1055" s="6">
        <f t="shared" si="428"/>
        <v>0.81730075901328303</v>
      </c>
    </row>
    <row r="1056" spans="1:31" x14ac:dyDescent="0.15">
      <c r="A1056" s="38">
        <v>38285</v>
      </c>
      <c r="B1056" s="8">
        <f t="shared" si="416"/>
        <v>2004</v>
      </c>
      <c r="C1056" s="8">
        <f t="shared" si="417"/>
        <v>10</v>
      </c>
      <c r="D1056" s="8">
        <f t="shared" si="418"/>
        <v>25</v>
      </c>
      <c r="E1056" s="8" t="s">
        <v>31</v>
      </c>
      <c r="F1056" s="8">
        <v>1</v>
      </c>
      <c r="G1056">
        <v>3</v>
      </c>
      <c r="H1056" s="2" t="s">
        <v>2</v>
      </c>
      <c r="I1056" s="3">
        <v>5.05</v>
      </c>
      <c r="J1056" s="3">
        <v>24.6</v>
      </c>
      <c r="K1056" s="3">
        <v>12</v>
      </c>
      <c r="M1056" s="3">
        <v>0.32</v>
      </c>
      <c r="N1056" s="3">
        <v>0.49</v>
      </c>
      <c r="O1056" s="3">
        <v>6.68</v>
      </c>
      <c r="P1056" s="3">
        <v>1.68</v>
      </c>
      <c r="Q1056" s="3">
        <v>0.2</v>
      </c>
      <c r="R1056" s="3">
        <v>0.28000000000000003</v>
      </c>
      <c r="S1056" s="3">
        <v>0.09</v>
      </c>
      <c r="T1056" s="3">
        <v>0</v>
      </c>
      <c r="U1056" s="6">
        <f t="shared" si="419"/>
        <v>1.53125</v>
      </c>
      <c r="W1056" s="6">
        <f t="shared" si="420"/>
        <v>9.0267983074753175</v>
      </c>
      <c r="X1056" s="6">
        <f t="shared" si="421"/>
        <v>7.9032258064516121</v>
      </c>
      <c r="Y1056" s="6">
        <f t="shared" si="422"/>
        <v>139.16666666666666</v>
      </c>
      <c r="Z1056" s="6">
        <f t="shared" si="423"/>
        <v>83.999999999999986</v>
      </c>
      <c r="AA1056" s="6">
        <f t="shared" si="424"/>
        <v>16.460905349794238</v>
      </c>
      <c r="AB1056" s="6">
        <f t="shared" si="425"/>
        <v>12.173913043478262</v>
      </c>
      <c r="AC1056" s="6">
        <f t="shared" si="426"/>
        <v>2.302379125095932</v>
      </c>
      <c r="AD1056" s="6">
        <f t="shared" si="427"/>
        <v>0</v>
      </c>
      <c r="AE1056" s="6">
        <f t="shared" si="428"/>
        <v>0.87552923387096759</v>
      </c>
    </row>
    <row r="1057" spans="1:31" x14ac:dyDescent="0.15">
      <c r="A1057" s="38">
        <v>38285</v>
      </c>
      <c r="B1057" s="8">
        <f t="shared" si="416"/>
        <v>2004</v>
      </c>
      <c r="C1057" s="8">
        <f t="shared" si="417"/>
        <v>10</v>
      </c>
      <c r="D1057" s="8">
        <f t="shared" si="418"/>
        <v>25</v>
      </c>
      <c r="E1057" s="8" t="s">
        <v>30</v>
      </c>
      <c r="F1057" s="8">
        <v>4</v>
      </c>
      <c r="G1057">
        <v>14</v>
      </c>
      <c r="H1057" s="2" t="s">
        <v>0</v>
      </c>
      <c r="I1057" s="3">
        <v>4.32</v>
      </c>
      <c r="J1057" s="3">
        <v>180</v>
      </c>
      <c r="K1057" s="3">
        <v>83.9</v>
      </c>
      <c r="M1057" s="3">
        <v>0.66</v>
      </c>
      <c r="N1057" s="3">
        <v>1.42</v>
      </c>
      <c r="P1057" s="3">
        <v>1.37</v>
      </c>
      <c r="Q1057" s="3">
        <v>0.15</v>
      </c>
      <c r="R1057" s="3">
        <v>0.56999999999999995</v>
      </c>
      <c r="S1057" s="3">
        <v>0.34</v>
      </c>
      <c r="T1057" s="3">
        <v>0</v>
      </c>
      <c r="U1057" s="6">
        <f t="shared" si="419"/>
        <v>2.1515151515151514</v>
      </c>
      <c r="W1057" s="6">
        <f t="shared" si="420"/>
        <v>18.617771509167842</v>
      </c>
      <c r="X1057" s="6">
        <f t="shared" si="421"/>
        <v>22.903225806451612</v>
      </c>
      <c r="Y1057" s="6">
        <f t="shared" si="422"/>
        <v>0</v>
      </c>
      <c r="Z1057" s="6">
        <f t="shared" si="423"/>
        <v>68.5</v>
      </c>
      <c r="AA1057" s="6">
        <f t="shared" si="424"/>
        <v>12.345679012345679</v>
      </c>
      <c r="AB1057" s="6">
        <f t="shared" si="425"/>
        <v>24.782608695652172</v>
      </c>
      <c r="AC1057" s="6">
        <f t="shared" si="426"/>
        <v>8.6978766948068564</v>
      </c>
      <c r="AD1057" s="6">
        <f t="shared" si="427"/>
        <v>0</v>
      </c>
      <c r="AE1057" s="6">
        <f t="shared" si="428"/>
        <v>1.2301808406647117</v>
      </c>
    </row>
    <row r="1058" spans="1:31" x14ac:dyDescent="0.15">
      <c r="A1058" s="38">
        <v>38285</v>
      </c>
      <c r="B1058" s="8">
        <f t="shared" si="416"/>
        <v>2004</v>
      </c>
      <c r="C1058" s="8">
        <f t="shared" si="417"/>
        <v>10</v>
      </c>
      <c r="D1058" s="8">
        <f t="shared" si="418"/>
        <v>25</v>
      </c>
      <c r="E1058" s="8" t="s">
        <v>30</v>
      </c>
      <c r="F1058" s="8">
        <v>1</v>
      </c>
      <c r="G1058">
        <v>2</v>
      </c>
      <c r="H1058" s="2" t="s">
        <v>2</v>
      </c>
      <c r="I1058" s="3">
        <v>4.9000000000000004</v>
      </c>
      <c r="J1058" s="3">
        <v>34.5</v>
      </c>
      <c r="K1058" s="3">
        <v>10</v>
      </c>
      <c r="M1058" s="3">
        <v>0.28999999999999998</v>
      </c>
      <c r="N1058" s="3">
        <v>2.83</v>
      </c>
      <c r="O1058" s="3">
        <v>8.51</v>
      </c>
      <c r="P1058" s="3">
        <v>1.58</v>
      </c>
      <c r="Q1058" s="3">
        <v>0.47</v>
      </c>
      <c r="R1058" s="3">
        <v>0.17</v>
      </c>
      <c r="S1058" s="3">
        <v>0.86</v>
      </c>
      <c r="T1058" s="3">
        <v>0</v>
      </c>
      <c r="U1058" s="6">
        <f t="shared" si="419"/>
        <v>9.7586206896551726</v>
      </c>
      <c r="W1058" s="6">
        <f t="shared" si="420"/>
        <v>8.1805359661495043</v>
      </c>
      <c r="X1058" s="6">
        <f t="shared" si="421"/>
        <v>45.645161290322584</v>
      </c>
      <c r="Y1058" s="6">
        <f t="shared" si="422"/>
        <v>177.29166666666666</v>
      </c>
      <c r="Z1058" s="6">
        <f t="shared" si="423"/>
        <v>79</v>
      </c>
      <c r="AA1058" s="6">
        <f t="shared" si="424"/>
        <v>38.68312757201646</v>
      </c>
      <c r="AB1058" s="6">
        <f t="shared" si="425"/>
        <v>7.3913043478260878</v>
      </c>
      <c r="AC1058" s="6">
        <f t="shared" si="426"/>
        <v>22.000511639805573</v>
      </c>
      <c r="AD1058" s="6">
        <f t="shared" si="427"/>
        <v>0</v>
      </c>
      <c r="AE1058" s="6">
        <f t="shared" si="428"/>
        <v>5.5797274749721932</v>
      </c>
    </row>
    <row r="1059" spans="1:31" x14ac:dyDescent="0.15">
      <c r="A1059" s="38">
        <v>38285</v>
      </c>
      <c r="B1059" s="8">
        <f t="shared" si="416"/>
        <v>2004</v>
      </c>
      <c r="C1059" s="8">
        <f t="shared" si="417"/>
        <v>10</v>
      </c>
      <c r="D1059" s="8">
        <f t="shared" si="418"/>
        <v>25</v>
      </c>
      <c r="E1059" s="8" t="s">
        <v>29</v>
      </c>
      <c r="F1059" s="8">
        <v>4</v>
      </c>
      <c r="G1059">
        <v>13</v>
      </c>
      <c r="H1059" s="2" t="s">
        <v>0</v>
      </c>
      <c r="I1059" s="3">
        <v>4.2300000000000004</v>
      </c>
      <c r="J1059" s="3">
        <v>160</v>
      </c>
      <c r="K1059" s="3">
        <v>81.5</v>
      </c>
      <c r="M1059" s="3">
        <v>0.45</v>
      </c>
      <c r="N1059" s="3">
        <v>5.4</v>
      </c>
      <c r="O1059" s="3">
        <v>63.3</v>
      </c>
      <c r="P1059" s="3">
        <v>0.54</v>
      </c>
      <c r="Q1059" s="3">
        <v>0.06</v>
      </c>
      <c r="R1059" s="3">
        <v>0.5</v>
      </c>
      <c r="S1059" s="3">
        <v>0.11</v>
      </c>
      <c r="T1059" s="3">
        <v>0</v>
      </c>
      <c r="U1059" s="6">
        <f t="shared" si="419"/>
        <v>12</v>
      </c>
      <c r="W1059" s="6">
        <f t="shared" si="420"/>
        <v>12.693935119887165</v>
      </c>
      <c r="X1059" s="6">
        <f t="shared" si="421"/>
        <v>87.096774193548384</v>
      </c>
      <c r="Y1059" s="6">
        <f t="shared" si="422"/>
        <v>1318.7499999999998</v>
      </c>
      <c r="Z1059" s="6">
        <f t="shared" si="423"/>
        <v>27.000000000000004</v>
      </c>
      <c r="AA1059" s="6">
        <f t="shared" si="424"/>
        <v>4.9382716049382713</v>
      </c>
      <c r="AB1059" s="6">
        <f t="shared" si="425"/>
        <v>21.739130434782609</v>
      </c>
      <c r="AC1059" s="6">
        <f t="shared" si="426"/>
        <v>2.8140189306728058</v>
      </c>
      <c r="AD1059" s="6">
        <f t="shared" si="427"/>
        <v>0</v>
      </c>
      <c r="AE1059" s="6">
        <f t="shared" si="428"/>
        <v>6.8612903225806452</v>
      </c>
    </row>
    <row r="1060" spans="1:31" x14ac:dyDescent="0.15">
      <c r="A1060" s="38">
        <v>38285</v>
      </c>
      <c r="B1060" s="8">
        <f t="shared" si="416"/>
        <v>2004</v>
      </c>
      <c r="C1060" s="8">
        <f t="shared" si="417"/>
        <v>10</v>
      </c>
      <c r="D1060" s="8">
        <f t="shared" si="418"/>
        <v>25</v>
      </c>
      <c r="E1060" s="8" t="s">
        <v>29</v>
      </c>
      <c r="F1060" s="8">
        <v>2</v>
      </c>
      <c r="G1060">
        <v>6</v>
      </c>
      <c r="H1060" s="2" t="s">
        <v>0</v>
      </c>
      <c r="I1060" s="3">
        <v>5.04</v>
      </c>
      <c r="J1060" s="3">
        <v>49</v>
      </c>
      <c r="K1060" s="3">
        <v>9.6</v>
      </c>
      <c r="M1060" s="3">
        <v>0.39</v>
      </c>
      <c r="N1060" s="3">
        <v>6.99</v>
      </c>
      <c r="O1060" s="3">
        <v>11.39</v>
      </c>
      <c r="P1060" s="3">
        <v>5.63</v>
      </c>
      <c r="Q1060" s="3">
        <v>0.43</v>
      </c>
      <c r="R1060" s="3">
        <v>0.25</v>
      </c>
      <c r="S1060" s="3">
        <v>0.43</v>
      </c>
      <c r="T1060" s="3">
        <v>0</v>
      </c>
      <c r="U1060" s="6">
        <f t="shared" si="419"/>
        <v>17.923076923076923</v>
      </c>
      <c r="W1060" s="6">
        <f t="shared" si="420"/>
        <v>11.001410437235542</v>
      </c>
      <c r="X1060" s="6">
        <f t="shared" si="421"/>
        <v>112.74193548387098</v>
      </c>
      <c r="Y1060" s="6">
        <f t="shared" si="422"/>
        <v>237.29166666666669</v>
      </c>
      <c r="Z1060" s="6">
        <f t="shared" si="423"/>
        <v>281.5</v>
      </c>
      <c r="AA1060" s="6">
        <f t="shared" si="424"/>
        <v>35.390946502057609</v>
      </c>
      <c r="AB1060" s="6">
        <f t="shared" si="425"/>
        <v>10.869565217391305</v>
      </c>
      <c r="AC1060" s="6">
        <f t="shared" si="426"/>
        <v>11.000255819902787</v>
      </c>
      <c r="AD1060" s="6">
        <f t="shared" si="427"/>
        <v>0</v>
      </c>
      <c r="AE1060" s="6">
        <f t="shared" si="428"/>
        <v>10.247952853598017</v>
      </c>
    </row>
    <row r="1061" spans="1:31" x14ac:dyDescent="0.15">
      <c r="A1061" s="38">
        <v>38285</v>
      </c>
      <c r="B1061" s="8">
        <f t="shared" si="416"/>
        <v>2004</v>
      </c>
      <c r="C1061" s="8">
        <f t="shared" si="417"/>
        <v>10</v>
      </c>
      <c r="D1061" s="8">
        <f t="shared" si="418"/>
        <v>25</v>
      </c>
      <c r="E1061" s="8" t="s">
        <v>30</v>
      </c>
      <c r="F1061" s="8">
        <v>1</v>
      </c>
      <c r="G1061">
        <v>2</v>
      </c>
      <c r="H1061" s="2" t="s">
        <v>1</v>
      </c>
      <c r="I1061" s="3">
        <v>4.38</v>
      </c>
      <c r="J1061" s="3">
        <v>103.3</v>
      </c>
      <c r="K1061" s="3">
        <v>34</v>
      </c>
      <c r="M1061" s="3">
        <v>0.34</v>
      </c>
      <c r="N1061" s="3">
        <v>12.09</v>
      </c>
      <c r="O1061" s="3">
        <v>27</v>
      </c>
      <c r="P1061" s="3">
        <v>2.7</v>
      </c>
      <c r="Q1061" s="3">
        <v>0.81</v>
      </c>
      <c r="R1061" s="3">
        <v>0.24</v>
      </c>
      <c r="S1061" s="3">
        <v>0.84</v>
      </c>
      <c r="T1061" s="3">
        <v>0</v>
      </c>
      <c r="U1061" s="6">
        <f t="shared" si="419"/>
        <v>35.558823529411761</v>
      </c>
      <c r="W1061" s="6">
        <f t="shared" si="420"/>
        <v>9.590973201692524</v>
      </c>
      <c r="X1061" s="6">
        <f t="shared" si="421"/>
        <v>195</v>
      </c>
      <c r="Y1061" s="6">
        <f t="shared" si="422"/>
        <v>562.5</v>
      </c>
      <c r="Z1061" s="6">
        <f t="shared" si="423"/>
        <v>135</v>
      </c>
      <c r="AA1061" s="6">
        <f t="shared" si="424"/>
        <v>66.666666666666671</v>
      </c>
      <c r="AB1061" s="6">
        <f t="shared" si="425"/>
        <v>10.434782608695651</v>
      </c>
      <c r="AC1061" s="6">
        <f t="shared" si="426"/>
        <v>21.4888718342287</v>
      </c>
      <c r="AD1061" s="6">
        <f t="shared" si="427"/>
        <v>0</v>
      </c>
      <c r="AE1061" s="6">
        <f t="shared" si="428"/>
        <v>20.331617647058824</v>
      </c>
    </row>
    <row r="1062" spans="1:31" x14ac:dyDescent="0.15">
      <c r="A1062" s="38">
        <v>38285</v>
      </c>
      <c r="B1062" s="8">
        <f t="shared" si="416"/>
        <v>2004</v>
      </c>
      <c r="C1062" s="8">
        <f t="shared" si="417"/>
        <v>10</v>
      </c>
      <c r="D1062" s="8">
        <f t="shared" si="418"/>
        <v>25</v>
      </c>
      <c r="E1062" s="8" t="s">
        <v>30</v>
      </c>
      <c r="F1062" s="8">
        <v>2</v>
      </c>
      <c r="G1062">
        <v>7</v>
      </c>
      <c r="H1062" s="2" t="s">
        <v>2</v>
      </c>
      <c r="I1062" s="3">
        <v>4.4000000000000004</v>
      </c>
      <c r="J1062" s="3">
        <v>181</v>
      </c>
      <c r="K1062" s="3">
        <v>57.5</v>
      </c>
      <c r="M1062" s="3">
        <v>0.36</v>
      </c>
      <c r="N1062" s="3">
        <v>12.84</v>
      </c>
      <c r="O1062" s="3">
        <v>68.099999999999994</v>
      </c>
      <c r="P1062" s="3">
        <v>4.26</v>
      </c>
      <c r="Q1062" s="3">
        <v>1.88</v>
      </c>
      <c r="R1062" s="3">
        <v>0.38</v>
      </c>
      <c r="S1062" s="3">
        <v>0.33</v>
      </c>
      <c r="T1062" s="3">
        <v>0</v>
      </c>
      <c r="U1062" s="6">
        <f t="shared" si="419"/>
        <v>35.666666666666664</v>
      </c>
      <c r="W1062" s="6">
        <f t="shared" si="420"/>
        <v>10.15514809590973</v>
      </c>
      <c r="X1062" s="6">
        <f t="shared" si="421"/>
        <v>207.09677419354838</v>
      </c>
      <c r="Y1062" s="6">
        <f t="shared" si="422"/>
        <v>1418.75</v>
      </c>
      <c r="Z1062" s="6">
        <f t="shared" si="423"/>
        <v>213</v>
      </c>
      <c r="AA1062" s="6">
        <f t="shared" si="424"/>
        <v>154.73251028806584</v>
      </c>
      <c r="AB1062" s="6">
        <f t="shared" si="425"/>
        <v>16.521739130434781</v>
      </c>
      <c r="AC1062" s="6">
        <f t="shared" si="426"/>
        <v>8.4420567920184197</v>
      </c>
      <c r="AD1062" s="6">
        <f t="shared" si="427"/>
        <v>0</v>
      </c>
      <c r="AE1062" s="6">
        <f t="shared" si="428"/>
        <v>20.393279569892474</v>
      </c>
    </row>
    <row r="1063" spans="1:31" x14ac:dyDescent="0.15">
      <c r="A1063" s="38">
        <v>38285</v>
      </c>
      <c r="B1063" s="8">
        <f t="shared" si="416"/>
        <v>2004</v>
      </c>
      <c r="C1063" s="8">
        <f t="shared" si="417"/>
        <v>10</v>
      </c>
      <c r="D1063" s="8">
        <f t="shared" si="418"/>
        <v>25</v>
      </c>
      <c r="E1063" s="8" t="s">
        <v>29</v>
      </c>
      <c r="F1063" s="8">
        <v>3</v>
      </c>
      <c r="G1063">
        <v>10</v>
      </c>
      <c r="H1063" s="2" t="s">
        <v>1</v>
      </c>
      <c r="I1063" s="3">
        <v>4.3499999999999996</v>
      </c>
      <c r="J1063" s="3">
        <v>156</v>
      </c>
      <c r="K1063" s="3">
        <v>50.7</v>
      </c>
      <c r="M1063" s="3">
        <v>0.48</v>
      </c>
      <c r="N1063" s="3">
        <v>34.53</v>
      </c>
      <c r="O1063" s="3">
        <v>34.299999999999997</v>
      </c>
      <c r="P1063" s="3">
        <v>3.23</v>
      </c>
      <c r="Q1063" s="3">
        <v>0.42</v>
      </c>
      <c r="R1063" s="3">
        <v>0.38</v>
      </c>
      <c r="S1063" s="3">
        <v>0.54</v>
      </c>
      <c r="T1063" s="3">
        <v>0</v>
      </c>
      <c r="U1063" s="6">
        <f t="shared" si="419"/>
        <v>71.9375</v>
      </c>
      <c r="W1063" s="6">
        <f t="shared" si="420"/>
        <v>13.540197461212975</v>
      </c>
      <c r="X1063" s="6">
        <f t="shared" si="421"/>
        <v>556.9354838709678</v>
      </c>
      <c r="Y1063" s="6">
        <f t="shared" si="422"/>
        <v>714.58333333333326</v>
      </c>
      <c r="Z1063" s="6">
        <f t="shared" si="423"/>
        <v>161.5</v>
      </c>
      <c r="AA1063" s="6">
        <f t="shared" si="424"/>
        <v>34.567901234567898</v>
      </c>
      <c r="AB1063" s="6">
        <f t="shared" si="425"/>
        <v>16.521739130434781</v>
      </c>
      <c r="AC1063" s="6">
        <f t="shared" si="426"/>
        <v>13.814274750575594</v>
      </c>
      <c r="AD1063" s="6">
        <f t="shared" si="427"/>
        <v>0</v>
      </c>
      <c r="AE1063" s="6">
        <f t="shared" si="428"/>
        <v>41.132006048387105</v>
      </c>
    </row>
    <row r="1064" spans="1:31" x14ac:dyDescent="0.15">
      <c r="A1064" s="38">
        <v>38285</v>
      </c>
      <c r="B1064" s="8">
        <f t="shared" si="416"/>
        <v>2004</v>
      </c>
      <c r="C1064" s="8">
        <f t="shared" si="417"/>
        <v>10</v>
      </c>
      <c r="D1064" s="8">
        <f t="shared" si="418"/>
        <v>25</v>
      </c>
      <c r="E1064" s="8" t="s">
        <v>29</v>
      </c>
      <c r="F1064" s="8">
        <v>1</v>
      </c>
      <c r="G1064">
        <v>1</v>
      </c>
      <c r="H1064" s="2" t="s">
        <v>0</v>
      </c>
      <c r="I1064" s="3">
        <v>4.49</v>
      </c>
      <c r="J1064" s="3">
        <v>180</v>
      </c>
      <c r="K1064" s="3">
        <v>33</v>
      </c>
      <c r="M1064" s="3">
        <v>0.73</v>
      </c>
      <c r="N1064" s="3">
        <v>62.42</v>
      </c>
      <c r="O1064" s="3">
        <v>16.68</v>
      </c>
      <c r="P1064" s="3">
        <v>5.62</v>
      </c>
      <c r="Q1064" s="3">
        <v>0.42</v>
      </c>
      <c r="R1064" s="3">
        <v>0.31</v>
      </c>
      <c r="S1064" s="3">
        <v>0.62</v>
      </c>
      <c r="T1064" s="3">
        <v>0</v>
      </c>
      <c r="U1064" s="6">
        <f t="shared" si="419"/>
        <v>85.506849315068493</v>
      </c>
      <c r="W1064" s="6">
        <f t="shared" si="420"/>
        <v>20.592383638928066</v>
      </c>
      <c r="X1064" s="6">
        <f t="shared" si="421"/>
        <v>1006.7741935483872</v>
      </c>
      <c r="Y1064" s="6">
        <f t="shared" si="422"/>
        <v>347.5</v>
      </c>
      <c r="Z1064" s="6">
        <f t="shared" si="423"/>
        <v>281</v>
      </c>
      <c r="AA1064" s="6">
        <f t="shared" si="424"/>
        <v>34.567901234567898</v>
      </c>
      <c r="AB1064" s="6">
        <f t="shared" si="425"/>
        <v>13.478260869565217</v>
      </c>
      <c r="AC1064" s="6">
        <f t="shared" si="426"/>
        <v>15.860833972883087</v>
      </c>
      <c r="AD1064" s="6">
        <f t="shared" si="427"/>
        <v>0</v>
      </c>
      <c r="AE1064" s="6">
        <f t="shared" si="428"/>
        <v>48.890609809986749</v>
      </c>
    </row>
    <row r="1065" spans="1:31" x14ac:dyDescent="0.15">
      <c r="A1065" s="38">
        <v>38285</v>
      </c>
      <c r="B1065" s="8">
        <f t="shared" si="416"/>
        <v>2004</v>
      </c>
      <c r="C1065" s="8">
        <f t="shared" si="417"/>
        <v>10</v>
      </c>
      <c r="D1065" s="8">
        <f t="shared" si="418"/>
        <v>25</v>
      </c>
      <c r="E1065" s="8" t="s">
        <v>29</v>
      </c>
      <c r="F1065" s="8">
        <v>3</v>
      </c>
      <c r="G1065">
        <v>10</v>
      </c>
      <c r="H1065" s="2" t="s">
        <v>2</v>
      </c>
      <c r="I1065" s="3">
        <v>4.29</v>
      </c>
      <c r="J1065" s="3">
        <v>219</v>
      </c>
      <c r="K1065" s="3">
        <v>81.400000000000006</v>
      </c>
      <c r="M1065" s="3">
        <v>0.41</v>
      </c>
      <c r="N1065" s="3">
        <v>51.8</v>
      </c>
      <c r="O1065" s="3">
        <v>51.5</v>
      </c>
      <c r="P1065" s="3">
        <v>5.68</v>
      </c>
      <c r="Q1065" s="3">
        <v>0.37</v>
      </c>
      <c r="R1065" s="3">
        <v>0.3</v>
      </c>
      <c r="S1065" s="3">
        <v>0.84</v>
      </c>
      <c r="T1065" s="3">
        <v>0</v>
      </c>
      <c r="U1065" s="6">
        <f t="shared" si="419"/>
        <v>126.34146341463415</v>
      </c>
      <c r="W1065" s="6">
        <f t="shared" si="420"/>
        <v>11.565585331452748</v>
      </c>
      <c r="X1065" s="6">
        <f t="shared" si="421"/>
        <v>835.48387096774195</v>
      </c>
      <c r="Y1065" s="6">
        <f t="shared" si="422"/>
        <v>1072.9166666666667</v>
      </c>
      <c r="Z1065" s="6">
        <f t="shared" si="423"/>
        <v>284</v>
      </c>
      <c r="AA1065" s="6">
        <f t="shared" si="424"/>
        <v>30.452674897119341</v>
      </c>
      <c r="AB1065" s="6">
        <f t="shared" si="425"/>
        <v>13.043478260869565</v>
      </c>
      <c r="AC1065" s="6">
        <f t="shared" si="426"/>
        <v>21.4888718342287</v>
      </c>
      <c r="AD1065" s="6">
        <f t="shared" si="427"/>
        <v>0</v>
      </c>
      <c r="AE1065" s="6">
        <f t="shared" si="428"/>
        <v>72.238788355625502</v>
      </c>
    </row>
    <row r="1066" spans="1:31" x14ac:dyDescent="0.15">
      <c r="A1066" s="38">
        <v>38285</v>
      </c>
      <c r="B1066" s="8">
        <f t="shared" si="416"/>
        <v>2004</v>
      </c>
      <c r="C1066" s="8">
        <f t="shared" si="417"/>
        <v>10</v>
      </c>
      <c r="D1066" s="8">
        <f t="shared" si="418"/>
        <v>25</v>
      </c>
      <c r="E1066" s="8" t="s">
        <v>30</v>
      </c>
      <c r="F1066" s="8">
        <v>2</v>
      </c>
      <c r="G1066">
        <v>7</v>
      </c>
      <c r="H1066" s="2" t="s">
        <v>1</v>
      </c>
      <c r="I1066" s="3">
        <v>4.3</v>
      </c>
      <c r="J1066" s="3">
        <v>207</v>
      </c>
      <c r="K1066" s="3">
        <v>71</v>
      </c>
      <c r="M1066" s="3">
        <v>0.35</v>
      </c>
      <c r="N1066" s="3">
        <v>50.91</v>
      </c>
      <c r="O1066" s="3">
        <v>45.7</v>
      </c>
      <c r="P1066" s="3">
        <v>4.33</v>
      </c>
      <c r="Q1066" s="3">
        <v>0.85</v>
      </c>
      <c r="R1066" s="3">
        <v>0.34</v>
      </c>
      <c r="S1066" s="3">
        <v>0.9</v>
      </c>
      <c r="T1066" s="3">
        <v>0</v>
      </c>
      <c r="U1066" s="6">
        <f t="shared" si="419"/>
        <v>145.45714285714286</v>
      </c>
      <c r="W1066" s="6">
        <f t="shared" si="420"/>
        <v>9.8730606488011272</v>
      </c>
      <c r="X1066" s="6">
        <f t="shared" si="421"/>
        <v>821.1290322580644</v>
      </c>
      <c r="Y1066" s="6">
        <f t="shared" si="422"/>
        <v>952.08333333333337</v>
      </c>
      <c r="Z1066" s="6">
        <f t="shared" si="423"/>
        <v>216.5</v>
      </c>
      <c r="AA1066" s="6">
        <f t="shared" si="424"/>
        <v>69.958847736625515</v>
      </c>
      <c r="AB1066" s="6">
        <f t="shared" si="425"/>
        <v>14.782608695652176</v>
      </c>
      <c r="AC1066" s="6">
        <f t="shared" si="426"/>
        <v>23.023791250959324</v>
      </c>
      <c r="AD1066" s="6">
        <f t="shared" si="427"/>
        <v>0</v>
      </c>
      <c r="AE1066" s="6">
        <f t="shared" si="428"/>
        <v>83.168640552995384</v>
      </c>
    </row>
    <row r="1067" spans="1:31" x14ac:dyDescent="0.15">
      <c r="A1067" s="38">
        <v>38285</v>
      </c>
      <c r="B1067" s="8">
        <f t="shared" si="416"/>
        <v>2004</v>
      </c>
      <c r="C1067" s="8">
        <f t="shared" si="417"/>
        <v>10</v>
      </c>
      <c r="D1067" s="8">
        <f t="shared" si="418"/>
        <v>25</v>
      </c>
      <c r="E1067" s="8" t="s">
        <v>30</v>
      </c>
      <c r="F1067" s="8">
        <v>4</v>
      </c>
      <c r="G1067">
        <v>14</v>
      </c>
      <c r="H1067" s="2" t="s">
        <v>1</v>
      </c>
      <c r="I1067" s="3">
        <v>4.38</v>
      </c>
      <c r="J1067" s="3">
        <v>253</v>
      </c>
      <c r="K1067" s="3">
        <v>60.4</v>
      </c>
      <c r="M1067" s="3">
        <v>0.6</v>
      </c>
      <c r="N1067" s="3">
        <v>92.08</v>
      </c>
      <c r="O1067" s="3">
        <v>29.3</v>
      </c>
      <c r="P1067" s="3">
        <v>9.6300000000000008</v>
      </c>
      <c r="Q1067" s="3">
        <v>6.1</v>
      </c>
      <c r="R1067" s="3">
        <v>0.42</v>
      </c>
      <c r="S1067" s="3">
        <v>1.38</v>
      </c>
      <c r="T1067" s="3">
        <v>0</v>
      </c>
      <c r="U1067" s="6">
        <f t="shared" si="419"/>
        <v>153.46666666666667</v>
      </c>
      <c r="W1067" s="6">
        <f t="shared" si="420"/>
        <v>16.925246826516219</v>
      </c>
      <c r="X1067" s="6">
        <f t="shared" si="421"/>
        <v>1485.1612903225805</v>
      </c>
      <c r="Y1067" s="6">
        <f t="shared" si="422"/>
        <v>610.41666666666674</v>
      </c>
      <c r="Z1067" s="6">
        <f t="shared" si="423"/>
        <v>481.50000000000006</v>
      </c>
      <c r="AA1067" s="6">
        <f t="shared" si="424"/>
        <v>502.05761316872423</v>
      </c>
      <c r="AB1067" s="6">
        <f t="shared" si="425"/>
        <v>18.260869565217391</v>
      </c>
      <c r="AC1067" s="6">
        <f t="shared" si="426"/>
        <v>35.303146584804288</v>
      </c>
      <c r="AD1067" s="6">
        <f t="shared" si="427"/>
        <v>0</v>
      </c>
      <c r="AE1067" s="6">
        <f t="shared" si="428"/>
        <v>87.748279569892475</v>
      </c>
    </row>
    <row r="1068" spans="1:31" x14ac:dyDescent="0.15">
      <c r="A1068" s="38">
        <v>38285</v>
      </c>
      <c r="B1068" s="8">
        <f t="shared" si="416"/>
        <v>2004</v>
      </c>
      <c r="C1068" s="8">
        <f t="shared" si="417"/>
        <v>10</v>
      </c>
      <c r="D1068" s="8">
        <f t="shared" si="418"/>
        <v>25</v>
      </c>
      <c r="E1068" s="8" t="s">
        <v>29</v>
      </c>
      <c r="F1068" s="8">
        <v>1</v>
      </c>
      <c r="G1068">
        <v>1</v>
      </c>
      <c r="H1068" s="2" t="s">
        <v>1</v>
      </c>
      <c r="I1068" s="3">
        <v>4.29</v>
      </c>
      <c r="J1068" s="3">
        <v>168</v>
      </c>
    </row>
    <row r="1069" spans="1:31" x14ac:dyDescent="0.15">
      <c r="A1069" s="38">
        <v>38285</v>
      </c>
      <c r="B1069" s="8">
        <f t="shared" si="416"/>
        <v>2004</v>
      </c>
      <c r="C1069" s="8">
        <f t="shared" si="417"/>
        <v>10</v>
      </c>
      <c r="D1069" s="8">
        <f t="shared" si="418"/>
        <v>25</v>
      </c>
      <c r="E1069" s="8" t="s">
        <v>31</v>
      </c>
      <c r="F1069" s="8">
        <v>1</v>
      </c>
      <c r="G1069">
        <v>3</v>
      </c>
      <c r="H1069" s="2" t="s">
        <v>0</v>
      </c>
      <c r="I1069" s="3">
        <v>5.58</v>
      </c>
      <c r="J1069" s="3">
        <v>28.7</v>
      </c>
    </row>
    <row r="1070" spans="1:31" x14ac:dyDescent="0.15">
      <c r="A1070" s="38">
        <v>38285</v>
      </c>
      <c r="B1070" s="8">
        <f t="shared" si="416"/>
        <v>2004</v>
      </c>
      <c r="C1070" s="8">
        <f t="shared" si="417"/>
        <v>10</v>
      </c>
      <c r="D1070" s="8">
        <f t="shared" si="418"/>
        <v>25</v>
      </c>
      <c r="E1070" s="8" t="s">
        <v>31</v>
      </c>
      <c r="F1070" s="8">
        <v>2</v>
      </c>
      <c r="G1070">
        <v>5</v>
      </c>
      <c r="H1070" s="2" t="s">
        <v>0</v>
      </c>
      <c r="I1070" s="3">
        <v>5.41</v>
      </c>
      <c r="J1070" s="3">
        <v>30.5</v>
      </c>
    </row>
    <row r="1071" spans="1:31" x14ac:dyDescent="0.15">
      <c r="A1071" s="38">
        <v>38285</v>
      </c>
      <c r="B1071" s="8">
        <f t="shared" si="416"/>
        <v>2004</v>
      </c>
      <c r="C1071" s="8">
        <f t="shared" si="417"/>
        <v>10</v>
      </c>
      <c r="D1071" s="8">
        <f t="shared" si="418"/>
        <v>25</v>
      </c>
      <c r="E1071" s="8" t="s">
        <v>32</v>
      </c>
      <c r="F1071" s="8">
        <v>2</v>
      </c>
      <c r="G1071">
        <v>8</v>
      </c>
      <c r="H1071" s="2" t="s">
        <v>0</v>
      </c>
      <c r="I1071" s="3">
        <v>4.74</v>
      </c>
      <c r="J1071" s="3">
        <v>37.799999999999997</v>
      </c>
    </row>
    <row r="1072" spans="1:31" x14ac:dyDescent="0.15">
      <c r="A1072" s="38">
        <v>38285</v>
      </c>
      <c r="B1072" s="8">
        <f t="shared" si="416"/>
        <v>2004</v>
      </c>
      <c r="C1072" s="8">
        <f t="shared" si="417"/>
        <v>10</v>
      </c>
      <c r="D1072" s="8">
        <f t="shared" si="418"/>
        <v>25</v>
      </c>
      <c r="E1072" s="8" t="s">
        <v>29</v>
      </c>
      <c r="F1072" s="8">
        <v>3</v>
      </c>
      <c r="G1072">
        <v>10</v>
      </c>
      <c r="H1072" s="2" t="s">
        <v>0</v>
      </c>
      <c r="I1072" s="3">
        <v>4.47</v>
      </c>
      <c r="J1072" s="3">
        <v>229</v>
      </c>
    </row>
    <row r="1073" spans="1:31" x14ac:dyDescent="0.15">
      <c r="A1073" s="38">
        <v>38285</v>
      </c>
      <c r="B1073" s="8">
        <f t="shared" si="416"/>
        <v>2004</v>
      </c>
      <c r="C1073" s="8">
        <f t="shared" si="417"/>
        <v>10</v>
      </c>
      <c r="D1073" s="8">
        <f t="shared" si="418"/>
        <v>25</v>
      </c>
      <c r="E1073" s="8" t="s">
        <v>29</v>
      </c>
      <c r="F1073" s="8">
        <v>4</v>
      </c>
      <c r="G1073">
        <v>13</v>
      </c>
      <c r="H1073" s="2" t="s">
        <v>1</v>
      </c>
      <c r="I1073" s="3">
        <v>4.3499999999999996</v>
      </c>
      <c r="J1073" s="3">
        <v>192</v>
      </c>
    </row>
    <row r="1074" spans="1:31" x14ac:dyDescent="0.15">
      <c r="A1074" s="38">
        <v>38306</v>
      </c>
      <c r="B1074" s="8">
        <f t="shared" si="416"/>
        <v>2004</v>
      </c>
      <c r="C1074" s="8">
        <f t="shared" si="417"/>
        <v>11</v>
      </c>
      <c r="D1074" s="8">
        <f t="shared" si="418"/>
        <v>15</v>
      </c>
      <c r="E1074" s="8" t="s">
        <v>31</v>
      </c>
      <c r="F1074" s="8">
        <v>4</v>
      </c>
      <c r="G1074">
        <v>15</v>
      </c>
      <c r="H1074" s="2" t="s">
        <v>0</v>
      </c>
      <c r="I1074" s="3">
        <v>5.56</v>
      </c>
      <c r="J1074" s="3">
        <v>30.5</v>
      </c>
      <c r="K1074" s="3">
        <v>13.2</v>
      </c>
      <c r="M1074" s="3">
        <v>0.68</v>
      </c>
      <c r="N1074" s="3">
        <v>0.22</v>
      </c>
      <c r="O1074" s="3">
        <v>7.15</v>
      </c>
      <c r="P1074" s="3">
        <v>2.2000000000000002</v>
      </c>
      <c r="Q1074" s="3">
        <v>0.54</v>
      </c>
      <c r="R1074" s="3">
        <v>0.71</v>
      </c>
      <c r="S1074" s="3">
        <v>0.55000000000000004</v>
      </c>
      <c r="T1074" s="3">
        <v>0</v>
      </c>
      <c r="U1074" s="6">
        <f t="shared" ref="U1074:U1083" si="429">(N1074/M1074)</f>
        <v>0.32352941176470584</v>
      </c>
      <c r="W1074" s="6">
        <f t="shared" ref="W1074:W1083" si="430">(M1074/35.45)*1000</f>
        <v>19.181946403385048</v>
      </c>
      <c r="X1074" s="6">
        <f t="shared" ref="X1074:X1083" si="431">(N1074/62)*1000</f>
        <v>3.5483870967741939</v>
      </c>
      <c r="Y1074" s="6">
        <f t="shared" ref="Y1074:Y1083" si="432">(O1074/96)*1000*2</f>
        <v>148.95833333333334</v>
      </c>
      <c r="Z1074" s="6">
        <f t="shared" ref="Z1074:Z1083" si="433">(P1074/40)*1000*2</f>
        <v>110.00000000000001</v>
      </c>
      <c r="AA1074" s="6">
        <f t="shared" ref="AA1074:AA1083" si="434">(Q1074/24.3)*1000*2</f>
        <v>44.444444444444443</v>
      </c>
      <c r="AB1074" s="6">
        <f t="shared" ref="AB1074:AB1083" si="435">(R1074/23)*1000</f>
        <v>30.869565217391305</v>
      </c>
      <c r="AC1074" s="6">
        <f t="shared" ref="AC1074:AC1083" si="436">(S1074/39.09)*1000</f>
        <v>14.070094653364031</v>
      </c>
      <c r="AD1074" s="6">
        <f t="shared" ref="AD1074:AD1083" si="437">(T1074/18)*1000</f>
        <v>0</v>
      </c>
      <c r="AE1074" s="6">
        <f t="shared" ref="AE1074:AE1083" si="438">(X1074/W1074)</f>
        <v>0.18498576850094881</v>
      </c>
    </row>
    <row r="1075" spans="1:31" x14ac:dyDescent="0.15">
      <c r="A1075" s="38">
        <v>38306</v>
      </c>
      <c r="B1075" s="8">
        <f t="shared" si="416"/>
        <v>2004</v>
      </c>
      <c r="C1075" s="8">
        <f t="shared" si="417"/>
        <v>11</v>
      </c>
      <c r="D1075" s="8">
        <f t="shared" si="418"/>
        <v>15</v>
      </c>
      <c r="E1075" s="8" t="s">
        <v>29</v>
      </c>
      <c r="F1075" s="8">
        <v>4</v>
      </c>
      <c r="G1075">
        <v>13</v>
      </c>
      <c r="H1075" s="2" t="s">
        <v>1</v>
      </c>
      <c r="I1075" s="3">
        <v>4.3499999999999996</v>
      </c>
      <c r="J1075" s="3">
        <v>180</v>
      </c>
      <c r="K1075" s="3">
        <v>76.7</v>
      </c>
      <c r="M1075" s="3">
        <v>0.6</v>
      </c>
      <c r="N1075" s="3">
        <v>0.4</v>
      </c>
      <c r="O1075" s="3">
        <v>77.099999999999994</v>
      </c>
      <c r="P1075" s="3">
        <v>1.94</v>
      </c>
      <c r="Q1075" s="3">
        <v>0.11</v>
      </c>
      <c r="R1075" s="3">
        <v>0.56999999999999995</v>
      </c>
      <c r="S1075" s="3">
        <v>0.37</v>
      </c>
      <c r="T1075" s="3">
        <v>0</v>
      </c>
      <c r="U1075" s="6">
        <f t="shared" si="429"/>
        <v>0.66666666666666674</v>
      </c>
      <c r="W1075" s="6">
        <f t="shared" si="430"/>
        <v>16.925246826516219</v>
      </c>
      <c r="X1075" s="6">
        <f t="shared" si="431"/>
        <v>6.4516129032258061</v>
      </c>
      <c r="Y1075" s="6">
        <f t="shared" si="432"/>
        <v>1606.25</v>
      </c>
      <c r="Z1075" s="6">
        <f t="shared" si="433"/>
        <v>97</v>
      </c>
      <c r="AA1075" s="6">
        <f t="shared" si="434"/>
        <v>9.05349794238683</v>
      </c>
      <c r="AB1075" s="6">
        <f t="shared" si="435"/>
        <v>24.782608695652172</v>
      </c>
      <c r="AC1075" s="6">
        <f t="shared" si="436"/>
        <v>9.4653364031721647</v>
      </c>
      <c r="AD1075" s="6">
        <f t="shared" si="437"/>
        <v>0</v>
      </c>
      <c r="AE1075" s="6">
        <f t="shared" si="438"/>
        <v>0.38118279569892471</v>
      </c>
    </row>
    <row r="1076" spans="1:31" x14ac:dyDescent="0.15">
      <c r="A1076" s="38">
        <v>38306</v>
      </c>
      <c r="B1076" s="8">
        <f t="shared" si="416"/>
        <v>2004</v>
      </c>
      <c r="C1076" s="8">
        <f t="shared" si="417"/>
        <v>11</v>
      </c>
      <c r="D1076" s="8">
        <f t="shared" si="418"/>
        <v>15</v>
      </c>
      <c r="E1076" s="8" t="s">
        <v>31</v>
      </c>
      <c r="F1076" s="8">
        <v>4</v>
      </c>
      <c r="G1076">
        <v>15</v>
      </c>
      <c r="H1076" s="2" t="s">
        <v>2</v>
      </c>
      <c r="I1076" s="3">
        <v>5.35</v>
      </c>
      <c r="J1076" s="3">
        <v>33.299999999999997</v>
      </c>
      <c r="K1076" s="3">
        <v>6.7</v>
      </c>
      <c r="M1076" s="3">
        <v>0.39</v>
      </c>
      <c r="N1076" s="3">
        <v>0.53</v>
      </c>
      <c r="O1076" s="3">
        <v>9.89</v>
      </c>
      <c r="P1076" s="3">
        <v>2.17</v>
      </c>
      <c r="Q1076" s="3">
        <v>0.52</v>
      </c>
      <c r="R1076" s="3">
        <v>0.4</v>
      </c>
      <c r="S1076" s="3">
        <v>0.72</v>
      </c>
      <c r="T1076" s="3">
        <v>0</v>
      </c>
      <c r="U1076" s="6">
        <f t="shared" si="429"/>
        <v>1.358974358974359</v>
      </c>
      <c r="W1076" s="6">
        <f t="shared" si="430"/>
        <v>11.001410437235542</v>
      </c>
      <c r="X1076" s="6">
        <f t="shared" si="431"/>
        <v>8.5483870967741939</v>
      </c>
      <c r="Y1076" s="6">
        <f t="shared" si="432"/>
        <v>206.04166666666669</v>
      </c>
      <c r="Z1076" s="6">
        <f t="shared" si="433"/>
        <v>108.5</v>
      </c>
      <c r="AA1076" s="6">
        <f t="shared" si="434"/>
        <v>42.798353909465021</v>
      </c>
      <c r="AB1076" s="6">
        <f t="shared" si="435"/>
        <v>17.391304347826086</v>
      </c>
      <c r="AC1076" s="6">
        <f t="shared" si="436"/>
        <v>18.419033000767456</v>
      </c>
      <c r="AD1076" s="6">
        <f t="shared" si="437"/>
        <v>0</v>
      </c>
      <c r="AE1076" s="6">
        <f t="shared" si="438"/>
        <v>0.77702646815550058</v>
      </c>
    </row>
    <row r="1077" spans="1:31" x14ac:dyDescent="0.15">
      <c r="A1077" s="38">
        <v>38306</v>
      </c>
      <c r="B1077" s="8">
        <f t="shared" si="416"/>
        <v>2004</v>
      </c>
      <c r="C1077" s="8">
        <f t="shared" si="417"/>
        <v>11</v>
      </c>
      <c r="D1077" s="8">
        <f t="shared" si="418"/>
        <v>15</v>
      </c>
      <c r="E1077" s="8" t="s">
        <v>31</v>
      </c>
      <c r="F1077" s="8">
        <v>4</v>
      </c>
      <c r="G1077">
        <v>15</v>
      </c>
      <c r="H1077" s="2" t="s">
        <v>1</v>
      </c>
      <c r="I1077" s="3">
        <v>5.47</v>
      </c>
      <c r="J1077" s="3">
        <v>28.2</v>
      </c>
      <c r="K1077" s="3">
        <v>7.9</v>
      </c>
      <c r="M1077" s="3">
        <v>0.37</v>
      </c>
      <c r="N1077" s="3">
        <v>0.53</v>
      </c>
      <c r="O1077" s="3">
        <v>7.38</v>
      </c>
      <c r="P1077" s="3">
        <v>1.99</v>
      </c>
      <c r="Q1077" s="3">
        <v>0.17</v>
      </c>
      <c r="R1077" s="3">
        <v>0.27</v>
      </c>
      <c r="S1077" s="3">
        <v>0.35</v>
      </c>
      <c r="T1077" s="3">
        <v>0</v>
      </c>
      <c r="U1077" s="6">
        <f t="shared" si="429"/>
        <v>1.4324324324324325</v>
      </c>
      <c r="W1077" s="6">
        <f t="shared" si="430"/>
        <v>10.437235543018335</v>
      </c>
      <c r="X1077" s="6">
        <f t="shared" si="431"/>
        <v>8.5483870967741939</v>
      </c>
      <c r="Y1077" s="6">
        <f t="shared" si="432"/>
        <v>153.75</v>
      </c>
      <c r="Z1077" s="6">
        <f t="shared" si="433"/>
        <v>99.5</v>
      </c>
      <c r="AA1077" s="6">
        <f t="shared" si="434"/>
        <v>13.991769547325102</v>
      </c>
      <c r="AB1077" s="6">
        <f t="shared" si="435"/>
        <v>11.739130434782609</v>
      </c>
      <c r="AC1077" s="6">
        <f t="shared" si="436"/>
        <v>8.9536965975952914</v>
      </c>
      <c r="AD1077" s="6">
        <f t="shared" si="437"/>
        <v>0</v>
      </c>
      <c r="AE1077" s="6">
        <f t="shared" si="438"/>
        <v>0.81902789886660865</v>
      </c>
    </row>
    <row r="1078" spans="1:31" x14ac:dyDescent="0.15">
      <c r="A1078" s="38">
        <v>38306</v>
      </c>
      <c r="B1078" s="8">
        <f t="shared" si="416"/>
        <v>2004</v>
      </c>
      <c r="C1078" s="8">
        <f t="shared" si="417"/>
        <v>11</v>
      </c>
      <c r="D1078" s="8">
        <f t="shared" si="418"/>
        <v>15</v>
      </c>
      <c r="E1078" s="8" t="s">
        <v>31</v>
      </c>
      <c r="F1078" s="8">
        <v>3</v>
      </c>
      <c r="G1078">
        <v>12</v>
      </c>
      <c r="H1078" s="2" t="s">
        <v>1</v>
      </c>
      <c r="I1078" s="3">
        <v>5.35</v>
      </c>
      <c r="J1078" s="3">
        <v>42.3</v>
      </c>
      <c r="K1078" s="3">
        <v>9.6</v>
      </c>
      <c r="M1078" s="3">
        <v>1.22</v>
      </c>
      <c r="N1078" s="3">
        <v>2.35</v>
      </c>
      <c r="O1078" s="3">
        <v>10.29</v>
      </c>
      <c r="P1078" s="3">
        <v>2.21</v>
      </c>
      <c r="Q1078" s="3">
        <v>0.69</v>
      </c>
      <c r="R1078" s="3">
        <v>0.62</v>
      </c>
      <c r="S1078" s="3">
        <v>0.64</v>
      </c>
      <c r="T1078" s="3">
        <v>0</v>
      </c>
      <c r="U1078" s="6">
        <f t="shared" si="429"/>
        <v>1.9262295081967213</v>
      </c>
      <c r="W1078" s="6">
        <f t="shared" si="430"/>
        <v>34.414668547249647</v>
      </c>
      <c r="X1078" s="6">
        <f t="shared" si="431"/>
        <v>37.903225806451616</v>
      </c>
      <c r="Y1078" s="6">
        <f t="shared" si="432"/>
        <v>214.37499999999997</v>
      </c>
      <c r="Z1078" s="6">
        <f t="shared" si="433"/>
        <v>110.5</v>
      </c>
      <c r="AA1078" s="6">
        <f t="shared" si="434"/>
        <v>56.79012345679012</v>
      </c>
      <c r="AB1078" s="6">
        <f t="shared" si="435"/>
        <v>26.956521739130434</v>
      </c>
      <c r="AC1078" s="6">
        <f t="shared" si="436"/>
        <v>16.372473778459963</v>
      </c>
      <c r="AD1078" s="6">
        <f t="shared" si="437"/>
        <v>0</v>
      </c>
      <c r="AE1078" s="6">
        <f t="shared" si="438"/>
        <v>1.1013683236382867</v>
      </c>
    </row>
    <row r="1079" spans="1:31" x14ac:dyDescent="0.15">
      <c r="A1079" s="38">
        <v>38306</v>
      </c>
      <c r="B1079" s="8">
        <f t="shared" si="416"/>
        <v>2004</v>
      </c>
      <c r="C1079" s="8">
        <f t="shared" si="417"/>
        <v>11</v>
      </c>
      <c r="D1079" s="8">
        <f t="shared" si="418"/>
        <v>15</v>
      </c>
      <c r="E1079" s="8" t="s">
        <v>30</v>
      </c>
      <c r="F1079" s="8">
        <v>4</v>
      </c>
      <c r="G1079">
        <v>14</v>
      </c>
      <c r="H1079" s="2" t="s">
        <v>1</v>
      </c>
      <c r="I1079" s="3">
        <v>4.88</v>
      </c>
      <c r="J1079" s="3">
        <v>56.3</v>
      </c>
      <c r="K1079" s="3">
        <v>16.899999999999999</v>
      </c>
      <c r="M1079" s="3">
        <v>0.28999999999999998</v>
      </c>
      <c r="N1079" s="3">
        <v>1.33</v>
      </c>
      <c r="O1079" s="3">
        <v>19.010000000000002</v>
      </c>
      <c r="P1079" s="3">
        <v>2.67</v>
      </c>
      <c r="Q1079" s="3">
        <v>0.75</v>
      </c>
      <c r="R1079" s="3">
        <v>0.52</v>
      </c>
      <c r="S1079" s="3">
        <v>0.24</v>
      </c>
      <c r="T1079" s="3">
        <v>0</v>
      </c>
      <c r="U1079" s="6">
        <f t="shared" si="429"/>
        <v>4.5862068965517251</v>
      </c>
      <c r="W1079" s="6">
        <f t="shared" si="430"/>
        <v>8.1805359661495043</v>
      </c>
      <c r="X1079" s="6">
        <f t="shared" si="431"/>
        <v>21.451612903225808</v>
      </c>
      <c r="Y1079" s="6">
        <f t="shared" si="432"/>
        <v>396.04166666666669</v>
      </c>
      <c r="Z1079" s="6">
        <f t="shared" si="433"/>
        <v>133.5</v>
      </c>
      <c r="AA1079" s="6">
        <f t="shared" si="434"/>
        <v>61.728395061728392</v>
      </c>
      <c r="AB1079" s="6">
        <f t="shared" si="435"/>
        <v>22.608695652173914</v>
      </c>
      <c r="AC1079" s="6">
        <f t="shared" si="436"/>
        <v>6.139677666922486</v>
      </c>
      <c r="AD1079" s="6">
        <f t="shared" si="437"/>
        <v>0</v>
      </c>
      <c r="AE1079" s="6">
        <f t="shared" si="438"/>
        <v>2.6222747497219139</v>
      </c>
    </row>
    <row r="1080" spans="1:31" x14ac:dyDescent="0.15">
      <c r="A1080" s="38">
        <v>38306</v>
      </c>
      <c r="B1080" s="8">
        <f t="shared" si="416"/>
        <v>2004</v>
      </c>
      <c r="C1080" s="8">
        <f t="shared" si="417"/>
        <v>11</v>
      </c>
      <c r="D1080" s="8">
        <f t="shared" si="418"/>
        <v>15</v>
      </c>
      <c r="E1080" s="8" t="s">
        <v>30</v>
      </c>
      <c r="F1080" s="8">
        <v>4</v>
      </c>
      <c r="G1080">
        <v>14</v>
      </c>
      <c r="H1080" s="2" t="s">
        <v>0</v>
      </c>
      <c r="I1080" s="3">
        <v>4.43</v>
      </c>
      <c r="J1080" s="3">
        <v>151</v>
      </c>
      <c r="K1080" s="3">
        <v>52</v>
      </c>
      <c r="M1080" s="3">
        <v>0.32</v>
      </c>
      <c r="N1080" s="3">
        <v>1.59</v>
      </c>
      <c r="O1080" s="3">
        <v>58.3</v>
      </c>
      <c r="P1080" s="3">
        <v>2.56</v>
      </c>
      <c r="Q1080" s="3">
        <v>0.56999999999999995</v>
      </c>
      <c r="R1080" s="3">
        <v>0.35</v>
      </c>
      <c r="S1080" s="3">
        <v>4.2699999999999996</v>
      </c>
      <c r="T1080" s="3">
        <v>0</v>
      </c>
      <c r="U1080" s="6">
        <f t="shared" si="429"/>
        <v>4.96875</v>
      </c>
      <c r="W1080" s="6">
        <f t="shared" si="430"/>
        <v>9.0267983074753175</v>
      </c>
      <c r="X1080" s="6">
        <f t="shared" si="431"/>
        <v>25.64516129032258</v>
      </c>
      <c r="Y1080" s="6">
        <f t="shared" si="432"/>
        <v>1214.5833333333333</v>
      </c>
      <c r="Z1080" s="6">
        <f t="shared" si="433"/>
        <v>128</v>
      </c>
      <c r="AA1080" s="6">
        <f t="shared" si="434"/>
        <v>46.913580246913575</v>
      </c>
      <c r="AB1080" s="6">
        <f t="shared" si="435"/>
        <v>15.217391304347824</v>
      </c>
      <c r="AC1080" s="6">
        <f t="shared" si="436"/>
        <v>109.23509849066255</v>
      </c>
      <c r="AD1080" s="6">
        <f t="shared" si="437"/>
        <v>0</v>
      </c>
      <c r="AE1080" s="6">
        <f t="shared" si="438"/>
        <v>2.8410030241935482</v>
      </c>
    </row>
    <row r="1081" spans="1:31" x14ac:dyDescent="0.15">
      <c r="A1081" s="38">
        <v>38306</v>
      </c>
      <c r="B1081" s="8">
        <f t="shared" si="416"/>
        <v>2004</v>
      </c>
      <c r="C1081" s="8">
        <f t="shared" si="417"/>
        <v>11</v>
      </c>
      <c r="D1081" s="8">
        <f t="shared" si="418"/>
        <v>15</v>
      </c>
      <c r="E1081" s="8" t="s">
        <v>30</v>
      </c>
      <c r="F1081" s="8">
        <v>1</v>
      </c>
      <c r="G1081">
        <v>2</v>
      </c>
      <c r="H1081" s="2" t="s">
        <v>0</v>
      </c>
      <c r="I1081" s="3">
        <v>5.14</v>
      </c>
      <c r="J1081" s="3">
        <v>72.900000000000006</v>
      </c>
      <c r="K1081" s="3">
        <v>8.3000000000000007</v>
      </c>
      <c r="M1081" s="3">
        <v>0.62</v>
      </c>
      <c r="N1081" s="3">
        <v>4.34</v>
      </c>
      <c r="O1081" s="3">
        <v>23.11</v>
      </c>
      <c r="P1081" s="3">
        <v>7.66</v>
      </c>
      <c r="Q1081" s="3">
        <v>1.65</v>
      </c>
      <c r="R1081" s="3">
        <v>0.43</v>
      </c>
      <c r="S1081" s="3">
        <v>0.31</v>
      </c>
      <c r="T1081" s="3">
        <v>0</v>
      </c>
      <c r="U1081" s="6">
        <f t="shared" si="429"/>
        <v>7</v>
      </c>
      <c r="W1081" s="6">
        <f t="shared" si="430"/>
        <v>17.489421720733425</v>
      </c>
      <c r="X1081" s="6">
        <f t="shared" si="431"/>
        <v>69.999999999999986</v>
      </c>
      <c r="Y1081" s="6">
        <f t="shared" si="432"/>
        <v>481.45833333333331</v>
      </c>
      <c r="Z1081" s="6">
        <f t="shared" si="433"/>
        <v>383</v>
      </c>
      <c r="AA1081" s="6">
        <f t="shared" si="434"/>
        <v>135.80246913580245</v>
      </c>
      <c r="AB1081" s="6">
        <f t="shared" si="435"/>
        <v>18.695652173913043</v>
      </c>
      <c r="AC1081" s="6">
        <f t="shared" si="436"/>
        <v>7.9304169864415437</v>
      </c>
      <c r="AD1081" s="6">
        <f t="shared" si="437"/>
        <v>0</v>
      </c>
      <c r="AE1081" s="6">
        <f t="shared" si="438"/>
        <v>4.0024193548387093</v>
      </c>
    </row>
    <row r="1082" spans="1:31" x14ac:dyDescent="0.15">
      <c r="A1082" s="38">
        <v>38306</v>
      </c>
      <c r="B1082" s="8">
        <f t="shared" si="416"/>
        <v>2004</v>
      </c>
      <c r="C1082" s="8">
        <f t="shared" si="417"/>
        <v>11</v>
      </c>
      <c r="D1082" s="8">
        <f t="shared" si="418"/>
        <v>15</v>
      </c>
      <c r="E1082" s="8" t="s">
        <v>30</v>
      </c>
      <c r="F1082" s="8">
        <v>2</v>
      </c>
      <c r="G1082">
        <v>7</v>
      </c>
      <c r="H1082" s="2" t="s">
        <v>2</v>
      </c>
      <c r="I1082" s="3">
        <v>4.34</v>
      </c>
      <c r="J1082" s="3">
        <v>219</v>
      </c>
      <c r="K1082" s="3">
        <v>66.8</v>
      </c>
      <c r="M1082" s="3">
        <v>0.51</v>
      </c>
      <c r="N1082" s="3">
        <v>34.97</v>
      </c>
      <c r="O1082" s="3">
        <v>62.7</v>
      </c>
      <c r="P1082" s="3">
        <v>6.99</v>
      </c>
      <c r="Q1082" s="3">
        <v>1.49</v>
      </c>
      <c r="R1082" s="3">
        <v>0.36</v>
      </c>
      <c r="S1082" s="3">
        <v>0.4</v>
      </c>
      <c r="T1082" s="3">
        <v>0</v>
      </c>
      <c r="U1082" s="6">
        <f t="shared" si="429"/>
        <v>68.568627450980387</v>
      </c>
      <c r="W1082" s="6">
        <f t="shared" si="430"/>
        <v>14.386459802538786</v>
      </c>
      <c r="X1082" s="6">
        <f t="shared" si="431"/>
        <v>564.0322580645161</v>
      </c>
      <c r="Y1082" s="6">
        <f t="shared" si="432"/>
        <v>1306.2500000000002</v>
      </c>
      <c r="Z1082" s="6">
        <f t="shared" si="433"/>
        <v>349.50000000000006</v>
      </c>
      <c r="AA1082" s="6">
        <f t="shared" si="434"/>
        <v>122.63374485596708</v>
      </c>
      <c r="AB1082" s="6">
        <f t="shared" si="435"/>
        <v>15.652173913043477</v>
      </c>
      <c r="AC1082" s="6">
        <f t="shared" si="436"/>
        <v>10.232796111537478</v>
      </c>
      <c r="AD1082" s="6">
        <f t="shared" si="437"/>
        <v>0</v>
      </c>
      <c r="AE1082" s="6">
        <f t="shared" si="438"/>
        <v>39.205771663504109</v>
      </c>
    </row>
    <row r="1083" spans="1:31" x14ac:dyDescent="0.15">
      <c r="A1083" s="38">
        <v>38306</v>
      </c>
      <c r="B1083" s="8">
        <f t="shared" si="416"/>
        <v>2004</v>
      </c>
      <c r="C1083" s="8">
        <f t="shared" si="417"/>
        <v>11</v>
      </c>
      <c r="D1083" s="8">
        <f t="shared" si="418"/>
        <v>15</v>
      </c>
      <c r="E1083" s="8" t="s">
        <v>30</v>
      </c>
      <c r="F1083" s="8">
        <v>4</v>
      </c>
      <c r="G1083">
        <v>14</v>
      </c>
      <c r="H1083" s="2" t="s">
        <v>2</v>
      </c>
      <c r="I1083" s="3">
        <v>4.41</v>
      </c>
      <c r="J1083" s="3">
        <v>244</v>
      </c>
      <c r="K1083" s="3">
        <v>52.3</v>
      </c>
      <c r="M1083" s="3">
        <v>0.59</v>
      </c>
      <c r="N1083" s="3">
        <v>77.47</v>
      </c>
      <c r="O1083" s="3">
        <v>30.4</v>
      </c>
      <c r="P1083" s="3">
        <v>8.61</v>
      </c>
      <c r="Q1083" s="3">
        <v>6.06</v>
      </c>
      <c r="R1083" s="3">
        <v>0.35</v>
      </c>
      <c r="S1083" s="3">
        <v>1.28</v>
      </c>
      <c r="T1083" s="3">
        <v>0</v>
      </c>
      <c r="U1083" s="6">
        <f t="shared" si="429"/>
        <v>131.30508474576271</v>
      </c>
      <c r="W1083" s="6">
        <f t="shared" si="430"/>
        <v>16.643159379407614</v>
      </c>
      <c r="X1083" s="6">
        <f t="shared" si="431"/>
        <v>1249.516129032258</v>
      </c>
      <c r="Y1083" s="6">
        <f t="shared" si="432"/>
        <v>633.33333333333326</v>
      </c>
      <c r="Z1083" s="6">
        <f t="shared" si="433"/>
        <v>430.5</v>
      </c>
      <c r="AA1083" s="6">
        <f t="shared" si="434"/>
        <v>498.76543209876542</v>
      </c>
      <c r="AB1083" s="6">
        <f t="shared" si="435"/>
        <v>15.217391304347824</v>
      </c>
      <c r="AC1083" s="6">
        <f t="shared" si="436"/>
        <v>32.744947556919925</v>
      </c>
      <c r="AD1083" s="6">
        <f t="shared" si="437"/>
        <v>0</v>
      </c>
      <c r="AE1083" s="6">
        <f t="shared" si="438"/>
        <v>75.076858939311109</v>
      </c>
    </row>
    <row r="1084" spans="1:31" x14ac:dyDescent="0.15">
      <c r="A1084" s="38">
        <v>38306</v>
      </c>
      <c r="B1084" s="8">
        <f t="shared" si="416"/>
        <v>2004</v>
      </c>
      <c r="C1084" s="8">
        <f t="shared" si="417"/>
        <v>11</v>
      </c>
      <c r="D1084" s="8">
        <f t="shared" si="418"/>
        <v>15</v>
      </c>
      <c r="E1084" s="8" t="s">
        <v>29</v>
      </c>
      <c r="F1084" s="8">
        <v>1</v>
      </c>
      <c r="G1084">
        <v>1</v>
      </c>
      <c r="H1084" s="2" t="s">
        <v>0</v>
      </c>
      <c r="I1084" s="3">
        <v>4.5</v>
      </c>
      <c r="J1084" s="3">
        <v>240</v>
      </c>
    </row>
    <row r="1085" spans="1:31" x14ac:dyDescent="0.15">
      <c r="A1085" s="38">
        <v>38306</v>
      </c>
      <c r="B1085" s="8">
        <f t="shared" si="416"/>
        <v>2004</v>
      </c>
      <c r="C1085" s="8">
        <f t="shared" si="417"/>
        <v>11</v>
      </c>
      <c r="D1085" s="8">
        <f t="shared" si="418"/>
        <v>15</v>
      </c>
      <c r="E1085" s="8" t="s">
        <v>29</v>
      </c>
      <c r="F1085" s="8">
        <v>1</v>
      </c>
      <c r="G1085">
        <v>1</v>
      </c>
      <c r="H1085" s="2" t="s">
        <v>1</v>
      </c>
      <c r="I1085" s="3">
        <v>4.3600000000000003</v>
      </c>
      <c r="J1085" s="3">
        <v>188</v>
      </c>
    </row>
    <row r="1086" spans="1:31" x14ac:dyDescent="0.15">
      <c r="A1086" s="38">
        <v>38306</v>
      </c>
      <c r="B1086" s="8">
        <f t="shared" si="416"/>
        <v>2004</v>
      </c>
      <c r="C1086" s="8">
        <f t="shared" si="417"/>
        <v>11</v>
      </c>
      <c r="D1086" s="8">
        <f t="shared" si="418"/>
        <v>15</v>
      </c>
      <c r="E1086" s="8" t="s">
        <v>30</v>
      </c>
      <c r="F1086" s="8">
        <v>1</v>
      </c>
      <c r="G1086">
        <v>2</v>
      </c>
      <c r="H1086" s="2" t="s">
        <v>1</v>
      </c>
      <c r="I1086" s="3">
        <v>4.47</v>
      </c>
      <c r="J1086" s="3">
        <v>104.4</v>
      </c>
    </row>
    <row r="1087" spans="1:31" x14ac:dyDescent="0.15">
      <c r="A1087" s="38">
        <v>38306</v>
      </c>
      <c r="B1087" s="8">
        <f t="shared" si="416"/>
        <v>2004</v>
      </c>
      <c r="C1087" s="8">
        <f t="shared" si="417"/>
        <v>11</v>
      </c>
      <c r="D1087" s="8">
        <f t="shared" si="418"/>
        <v>15</v>
      </c>
      <c r="E1087" s="8" t="s">
        <v>31</v>
      </c>
      <c r="F1087" s="8">
        <v>1</v>
      </c>
      <c r="G1087">
        <v>3</v>
      </c>
      <c r="H1087" s="2" t="s">
        <v>2</v>
      </c>
      <c r="I1087" s="3">
        <v>5.34</v>
      </c>
      <c r="J1087" s="3">
        <v>26.1</v>
      </c>
    </row>
    <row r="1088" spans="1:31" x14ac:dyDescent="0.15">
      <c r="A1088" s="38">
        <v>38306</v>
      </c>
      <c r="B1088" s="8">
        <f t="shared" si="416"/>
        <v>2004</v>
      </c>
      <c r="C1088" s="8">
        <f t="shared" si="417"/>
        <v>11</v>
      </c>
      <c r="D1088" s="8">
        <f t="shared" si="418"/>
        <v>15</v>
      </c>
      <c r="E1088" s="8" t="s">
        <v>31</v>
      </c>
      <c r="F1088" s="8">
        <v>1</v>
      </c>
      <c r="G1088">
        <v>3</v>
      </c>
      <c r="H1088" s="2" t="s">
        <v>1</v>
      </c>
      <c r="I1088" s="3">
        <v>5.27</v>
      </c>
      <c r="J1088" s="3">
        <v>28.9</v>
      </c>
    </row>
    <row r="1089" spans="1:31" x14ac:dyDescent="0.15">
      <c r="A1089" s="38">
        <v>38306</v>
      </c>
      <c r="B1089" s="8">
        <f t="shared" si="416"/>
        <v>2004</v>
      </c>
      <c r="C1089" s="8">
        <f t="shared" si="417"/>
        <v>11</v>
      </c>
      <c r="D1089" s="8">
        <f t="shared" si="418"/>
        <v>15</v>
      </c>
      <c r="E1089" s="8" t="s">
        <v>32</v>
      </c>
      <c r="F1089" s="8">
        <v>1</v>
      </c>
      <c r="G1089">
        <v>4</v>
      </c>
      <c r="H1089" s="2" t="s">
        <v>0</v>
      </c>
      <c r="I1089" s="3">
        <v>5.84</v>
      </c>
      <c r="J1089" s="3">
        <v>43.2</v>
      </c>
    </row>
    <row r="1090" spans="1:31" x14ac:dyDescent="0.15">
      <c r="A1090" s="38">
        <v>38306</v>
      </c>
      <c r="B1090" s="8">
        <f t="shared" si="416"/>
        <v>2004</v>
      </c>
      <c r="C1090" s="8">
        <f t="shared" si="417"/>
        <v>11</v>
      </c>
      <c r="D1090" s="8">
        <f t="shared" si="418"/>
        <v>15</v>
      </c>
      <c r="E1090" s="8" t="s">
        <v>32</v>
      </c>
      <c r="F1090" s="8">
        <v>1</v>
      </c>
      <c r="G1090">
        <v>4</v>
      </c>
      <c r="H1090" s="2" t="s">
        <v>1</v>
      </c>
      <c r="I1090" s="3">
        <v>5.6</v>
      </c>
      <c r="J1090" s="3">
        <v>32.6</v>
      </c>
    </row>
    <row r="1091" spans="1:31" x14ac:dyDescent="0.15">
      <c r="A1091" s="38">
        <v>38306</v>
      </c>
      <c r="B1091" s="8">
        <f t="shared" si="416"/>
        <v>2004</v>
      </c>
      <c r="C1091" s="8">
        <f t="shared" si="417"/>
        <v>11</v>
      </c>
      <c r="D1091" s="8">
        <f t="shared" si="418"/>
        <v>15</v>
      </c>
      <c r="E1091" s="8" t="s">
        <v>29</v>
      </c>
      <c r="F1091" s="8">
        <v>4</v>
      </c>
      <c r="G1091">
        <v>13</v>
      </c>
      <c r="H1091" s="2" t="s">
        <v>2</v>
      </c>
      <c r="I1091" s="3">
        <v>4.43</v>
      </c>
      <c r="J1091" s="3">
        <v>177</v>
      </c>
    </row>
    <row r="1092" spans="1:31" x14ac:dyDescent="0.15">
      <c r="A1092" s="38">
        <v>38329</v>
      </c>
      <c r="B1092" s="8">
        <f t="shared" si="416"/>
        <v>2004</v>
      </c>
      <c r="C1092" s="8">
        <f t="shared" si="417"/>
        <v>12</v>
      </c>
      <c r="D1092" s="8">
        <f t="shared" si="418"/>
        <v>8</v>
      </c>
      <c r="E1092" s="8" t="s">
        <v>31</v>
      </c>
      <c r="F1092" s="8">
        <v>1</v>
      </c>
      <c r="G1092">
        <v>3</v>
      </c>
      <c r="H1092" s="2" t="s">
        <v>1</v>
      </c>
      <c r="I1092" s="3">
        <v>5.41</v>
      </c>
      <c r="J1092" s="3">
        <v>25</v>
      </c>
      <c r="K1092" s="3">
        <v>5.5</v>
      </c>
      <c r="M1092" s="3">
        <v>0.87</v>
      </c>
      <c r="N1092" s="3">
        <v>0.31</v>
      </c>
      <c r="O1092" s="3">
        <v>7.99</v>
      </c>
      <c r="P1092" s="3">
        <v>2.0299999999999998</v>
      </c>
      <c r="Q1092" s="3">
        <v>0.48</v>
      </c>
      <c r="R1092" s="3">
        <v>0.34</v>
      </c>
      <c r="S1092" s="3">
        <v>0.2</v>
      </c>
      <c r="T1092" s="3">
        <v>0</v>
      </c>
      <c r="U1092" s="6">
        <f t="shared" ref="U1092:U1099" si="439">(N1092/M1092)</f>
        <v>0.35632183908045978</v>
      </c>
      <c r="W1092" s="6">
        <f t="shared" ref="W1092:W1099" si="440">(M1092/35.45)*1000</f>
        <v>24.541607898448518</v>
      </c>
      <c r="X1092" s="6">
        <f t="shared" ref="X1092:X1099" si="441">(N1092/62)*1000</f>
        <v>5</v>
      </c>
      <c r="Y1092" s="6">
        <f t="shared" ref="Y1092:Y1099" si="442">(O1092/96)*1000*2</f>
        <v>166.45833333333334</v>
      </c>
      <c r="Z1092" s="6">
        <f t="shared" ref="Z1092:Z1099" si="443">(P1092/40)*1000*2</f>
        <v>101.5</v>
      </c>
      <c r="AA1092" s="6">
        <f t="shared" ref="AA1092:AA1099" si="444">(Q1092/24.3)*1000*2</f>
        <v>39.506172839506171</v>
      </c>
      <c r="AB1092" s="6">
        <f t="shared" ref="AB1092:AB1099" si="445">(R1092/23)*1000</f>
        <v>14.782608695652176</v>
      </c>
      <c r="AC1092" s="6">
        <f t="shared" ref="AC1092:AC1099" si="446">(S1092/39.09)*1000</f>
        <v>5.1163980557687392</v>
      </c>
      <c r="AD1092" s="6">
        <f t="shared" ref="AD1092:AD1099" si="447">(T1092/18)*1000</f>
        <v>0</v>
      </c>
      <c r="AE1092" s="6">
        <f t="shared" ref="AE1092:AE1099" si="448">(X1092/W1092)</f>
        <v>0.20373563218390806</v>
      </c>
    </row>
    <row r="1093" spans="1:31" x14ac:dyDescent="0.15">
      <c r="A1093" s="38">
        <v>38329</v>
      </c>
      <c r="B1093" s="8">
        <f t="shared" si="416"/>
        <v>2004</v>
      </c>
      <c r="C1093" s="8">
        <f t="shared" si="417"/>
        <v>12</v>
      </c>
      <c r="D1093" s="8">
        <f t="shared" si="418"/>
        <v>8</v>
      </c>
      <c r="E1093" s="8" t="s">
        <v>32</v>
      </c>
      <c r="F1093" s="8">
        <v>1</v>
      </c>
      <c r="G1093">
        <v>4</v>
      </c>
      <c r="H1093" s="2" t="s">
        <v>2</v>
      </c>
      <c r="I1093" s="3">
        <v>6.01</v>
      </c>
      <c r="J1093" s="3">
        <v>35.299999999999997</v>
      </c>
      <c r="K1093" s="3">
        <v>2.4</v>
      </c>
      <c r="M1093" s="3">
        <v>0.55000000000000004</v>
      </c>
      <c r="N1093" s="3">
        <v>0.53</v>
      </c>
      <c r="O1093" s="3">
        <v>11.81</v>
      </c>
      <c r="P1093" s="3">
        <v>4.28</v>
      </c>
      <c r="Q1093" s="3">
        <v>0.42</v>
      </c>
      <c r="R1093" s="3">
        <v>0.49</v>
      </c>
      <c r="S1093" s="3">
        <v>1.18</v>
      </c>
      <c r="T1093" s="3">
        <v>0</v>
      </c>
      <c r="U1093" s="6">
        <f t="shared" si="439"/>
        <v>0.96363636363636362</v>
      </c>
      <c r="W1093" s="6">
        <f t="shared" si="440"/>
        <v>15.514809590973202</v>
      </c>
      <c r="X1093" s="6">
        <f t="shared" si="441"/>
        <v>8.5483870967741939</v>
      </c>
      <c r="Y1093" s="6">
        <f t="shared" si="442"/>
        <v>246.04166666666669</v>
      </c>
      <c r="Z1093" s="6">
        <f t="shared" si="443"/>
        <v>214.00000000000003</v>
      </c>
      <c r="AA1093" s="6">
        <f t="shared" si="444"/>
        <v>34.567901234567898</v>
      </c>
      <c r="AB1093" s="6">
        <f t="shared" si="445"/>
        <v>21.304347826086957</v>
      </c>
      <c r="AC1093" s="6">
        <f t="shared" si="446"/>
        <v>30.186748529035555</v>
      </c>
      <c r="AD1093" s="6">
        <f t="shared" si="447"/>
        <v>0</v>
      </c>
      <c r="AE1093" s="6">
        <f t="shared" si="448"/>
        <v>0.55098240469208215</v>
      </c>
    </row>
    <row r="1094" spans="1:31" x14ac:dyDescent="0.15">
      <c r="A1094" s="38">
        <v>38329</v>
      </c>
      <c r="B1094" s="8">
        <f t="shared" si="416"/>
        <v>2004</v>
      </c>
      <c r="C1094" s="8">
        <f t="shared" si="417"/>
        <v>12</v>
      </c>
      <c r="D1094" s="8">
        <f t="shared" si="418"/>
        <v>8</v>
      </c>
      <c r="E1094" s="8" t="s">
        <v>31</v>
      </c>
      <c r="F1094" s="8">
        <v>1</v>
      </c>
      <c r="G1094">
        <v>3</v>
      </c>
      <c r="H1094" s="2" t="s">
        <v>2</v>
      </c>
      <c r="I1094" s="3">
        <v>5.5</v>
      </c>
      <c r="J1094" s="3">
        <v>23.1</v>
      </c>
      <c r="K1094" s="3">
        <v>3.6</v>
      </c>
      <c r="M1094" s="3">
        <v>0.34</v>
      </c>
      <c r="N1094" s="3">
        <v>1.24</v>
      </c>
      <c r="O1094" s="3">
        <v>7.4</v>
      </c>
      <c r="P1094" s="3">
        <v>2.2599999999999998</v>
      </c>
      <c r="Q1094" s="3">
        <v>0.28999999999999998</v>
      </c>
      <c r="R1094" s="3">
        <v>0.28000000000000003</v>
      </c>
      <c r="S1094" s="3">
        <v>0.19</v>
      </c>
      <c r="T1094" s="3">
        <v>0</v>
      </c>
      <c r="U1094" s="6">
        <f t="shared" si="439"/>
        <v>3.6470588235294117</v>
      </c>
      <c r="W1094" s="6">
        <f t="shared" si="440"/>
        <v>9.590973201692524</v>
      </c>
      <c r="X1094" s="6">
        <f t="shared" si="441"/>
        <v>20</v>
      </c>
      <c r="Y1094" s="6">
        <f t="shared" si="442"/>
        <v>154.16666666666669</v>
      </c>
      <c r="Z1094" s="6">
        <f t="shared" si="443"/>
        <v>112.99999999999999</v>
      </c>
      <c r="AA1094" s="6">
        <f t="shared" si="444"/>
        <v>23.868312757201643</v>
      </c>
      <c r="AB1094" s="6">
        <f t="shared" si="445"/>
        <v>12.173913043478262</v>
      </c>
      <c r="AC1094" s="6">
        <f t="shared" si="446"/>
        <v>4.8605781529803007</v>
      </c>
      <c r="AD1094" s="6">
        <f t="shared" si="447"/>
        <v>0</v>
      </c>
      <c r="AE1094" s="6">
        <f t="shared" si="448"/>
        <v>2.085294117647059</v>
      </c>
    </row>
    <row r="1095" spans="1:31" x14ac:dyDescent="0.15">
      <c r="A1095" s="38">
        <v>38329</v>
      </c>
      <c r="B1095" s="8">
        <f t="shared" si="416"/>
        <v>2004</v>
      </c>
      <c r="C1095" s="8">
        <f t="shared" si="417"/>
        <v>12</v>
      </c>
      <c r="D1095" s="8">
        <f t="shared" si="418"/>
        <v>8</v>
      </c>
      <c r="E1095" s="8" t="s">
        <v>29</v>
      </c>
      <c r="F1095" s="8">
        <v>1</v>
      </c>
      <c r="G1095">
        <v>1</v>
      </c>
      <c r="H1095" s="2" t="s">
        <v>1</v>
      </c>
      <c r="I1095" s="3">
        <v>4.3499999999999996</v>
      </c>
      <c r="J1095" s="3">
        <v>206</v>
      </c>
      <c r="K1095" s="3">
        <v>77.599999999999994</v>
      </c>
      <c r="M1095" s="3">
        <v>0.36</v>
      </c>
      <c r="N1095" s="3">
        <v>3.76</v>
      </c>
      <c r="O1095" s="3">
        <v>8.0399999999999991</v>
      </c>
      <c r="P1095" s="3">
        <v>6.61</v>
      </c>
      <c r="Q1095" s="3">
        <v>0.47</v>
      </c>
      <c r="R1095" s="3">
        <v>0.34</v>
      </c>
      <c r="S1095" s="3">
        <v>1.05</v>
      </c>
      <c r="T1095" s="3">
        <v>0</v>
      </c>
      <c r="U1095" s="6">
        <f t="shared" si="439"/>
        <v>10.444444444444445</v>
      </c>
      <c r="W1095" s="6">
        <f t="shared" si="440"/>
        <v>10.15514809590973</v>
      </c>
      <c r="X1095" s="6">
        <f t="shared" si="441"/>
        <v>60.645161290322577</v>
      </c>
      <c r="Y1095" s="6">
        <f t="shared" si="442"/>
        <v>167.49999999999997</v>
      </c>
      <c r="Z1095" s="6">
        <f t="shared" si="443"/>
        <v>330.5</v>
      </c>
      <c r="AA1095" s="6">
        <f t="shared" si="444"/>
        <v>38.68312757201646</v>
      </c>
      <c r="AB1095" s="6">
        <f t="shared" si="445"/>
        <v>14.782608695652176</v>
      </c>
      <c r="AC1095" s="6">
        <f t="shared" si="446"/>
        <v>26.861089792785876</v>
      </c>
      <c r="AD1095" s="6">
        <f t="shared" si="447"/>
        <v>0</v>
      </c>
      <c r="AE1095" s="6">
        <f t="shared" si="448"/>
        <v>5.9718637992831543</v>
      </c>
    </row>
    <row r="1096" spans="1:31" x14ac:dyDescent="0.15">
      <c r="A1096" s="38">
        <v>38329</v>
      </c>
      <c r="B1096" s="8">
        <f t="shared" si="416"/>
        <v>2004</v>
      </c>
      <c r="C1096" s="8">
        <f t="shared" si="417"/>
        <v>12</v>
      </c>
      <c r="D1096" s="8">
        <f t="shared" si="418"/>
        <v>8</v>
      </c>
      <c r="E1096" s="8" t="s">
        <v>30</v>
      </c>
      <c r="F1096" s="8">
        <v>1</v>
      </c>
      <c r="G1096">
        <v>2</v>
      </c>
      <c r="H1096" s="2" t="s">
        <v>2</v>
      </c>
      <c r="I1096" s="3">
        <v>4.96</v>
      </c>
      <c r="J1096" s="3">
        <v>31.4</v>
      </c>
      <c r="K1096" s="3">
        <v>6.4</v>
      </c>
      <c r="M1096" s="3">
        <v>0.35</v>
      </c>
      <c r="N1096" s="3">
        <v>3.72</v>
      </c>
      <c r="O1096" s="3">
        <v>7.92</v>
      </c>
      <c r="P1096" s="3">
        <v>1.77</v>
      </c>
      <c r="Q1096" s="3">
        <v>0.36</v>
      </c>
      <c r="R1096" s="3">
        <v>0.15</v>
      </c>
      <c r="S1096" s="3">
        <v>0.78</v>
      </c>
      <c r="T1096" s="3">
        <v>0</v>
      </c>
      <c r="U1096" s="6">
        <f t="shared" si="439"/>
        <v>10.62857142857143</v>
      </c>
      <c r="W1096" s="6">
        <f t="shared" si="440"/>
        <v>9.8730606488011272</v>
      </c>
      <c r="X1096" s="6">
        <f t="shared" si="441"/>
        <v>60.000000000000007</v>
      </c>
      <c r="Y1096" s="6">
        <f t="shared" si="442"/>
        <v>165</v>
      </c>
      <c r="Z1096" s="6">
        <f t="shared" si="443"/>
        <v>88.5</v>
      </c>
      <c r="AA1096" s="6">
        <f t="shared" si="444"/>
        <v>29.629629629629626</v>
      </c>
      <c r="AB1096" s="6">
        <f t="shared" si="445"/>
        <v>6.5217391304347823</v>
      </c>
      <c r="AC1096" s="6">
        <f t="shared" si="446"/>
        <v>19.953952417498083</v>
      </c>
      <c r="AD1096" s="6">
        <f t="shared" si="447"/>
        <v>0</v>
      </c>
      <c r="AE1096" s="6">
        <f t="shared" si="448"/>
        <v>6.0771428571428583</v>
      </c>
    </row>
    <row r="1097" spans="1:31" x14ac:dyDescent="0.15">
      <c r="A1097" s="38">
        <v>38329</v>
      </c>
      <c r="B1097" s="8">
        <f t="shared" si="416"/>
        <v>2004</v>
      </c>
      <c r="C1097" s="8">
        <f t="shared" si="417"/>
        <v>12</v>
      </c>
      <c r="D1097" s="8">
        <f t="shared" si="418"/>
        <v>8</v>
      </c>
      <c r="E1097" s="8" t="s">
        <v>30</v>
      </c>
      <c r="F1097" s="8">
        <v>1</v>
      </c>
      <c r="G1097">
        <v>2</v>
      </c>
      <c r="H1097" s="2" t="s">
        <v>1</v>
      </c>
      <c r="I1097" s="3">
        <v>4.49</v>
      </c>
      <c r="J1097" s="3">
        <v>106.1</v>
      </c>
      <c r="K1097" s="3">
        <v>31.7</v>
      </c>
      <c r="M1097" s="3">
        <v>0.4</v>
      </c>
      <c r="N1097" s="3">
        <v>25.59</v>
      </c>
      <c r="O1097" s="3">
        <v>29.51</v>
      </c>
      <c r="P1097" s="3">
        <v>3.41</v>
      </c>
      <c r="Q1097" s="3">
        <v>0.74</v>
      </c>
      <c r="R1097" s="3">
        <v>0.27</v>
      </c>
      <c r="S1097" s="3">
        <v>0.8</v>
      </c>
      <c r="T1097" s="3">
        <v>0</v>
      </c>
      <c r="U1097" s="6">
        <f t="shared" si="439"/>
        <v>63.974999999999994</v>
      </c>
      <c r="W1097" s="6">
        <f t="shared" si="440"/>
        <v>11.283497884344147</v>
      </c>
      <c r="X1097" s="6">
        <f t="shared" si="441"/>
        <v>412.74193548387098</v>
      </c>
      <c r="Y1097" s="6">
        <f t="shared" si="442"/>
        <v>614.79166666666674</v>
      </c>
      <c r="Z1097" s="6">
        <f t="shared" si="443"/>
        <v>170.5</v>
      </c>
      <c r="AA1097" s="6">
        <f t="shared" si="444"/>
        <v>60.905349794238681</v>
      </c>
      <c r="AB1097" s="6">
        <f t="shared" si="445"/>
        <v>11.739130434782609</v>
      </c>
      <c r="AC1097" s="6">
        <f t="shared" si="446"/>
        <v>20.465592223074957</v>
      </c>
      <c r="AD1097" s="6">
        <f t="shared" si="447"/>
        <v>0</v>
      </c>
      <c r="AE1097" s="6">
        <f t="shared" si="448"/>
        <v>36.579254032258063</v>
      </c>
    </row>
    <row r="1098" spans="1:31" x14ac:dyDescent="0.15">
      <c r="A1098" s="38">
        <v>38329</v>
      </c>
      <c r="B1098" s="8">
        <f t="shared" ref="B1098:B1161" si="449">YEAR(A1098)</f>
        <v>2004</v>
      </c>
      <c r="C1098" s="8">
        <f t="shared" ref="C1098:C1161" si="450">MONTH(A1098)</f>
        <v>12</v>
      </c>
      <c r="D1098" s="8">
        <f t="shared" ref="D1098:D1161" si="451">DAY(A1098)</f>
        <v>8</v>
      </c>
      <c r="E1098" s="8" t="s">
        <v>30</v>
      </c>
      <c r="F1098" s="8">
        <v>4</v>
      </c>
      <c r="G1098">
        <v>14</v>
      </c>
      <c r="H1098" s="2" t="s">
        <v>2</v>
      </c>
      <c r="I1098" s="3">
        <v>4.5</v>
      </c>
      <c r="J1098" s="3">
        <v>190</v>
      </c>
      <c r="K1098" s="3">
        <v>43.4</v>
      </c>
      <c r="M1098" s="3">
        <v>0.55000000000000004</v>
      </c>
      <c r="N1098" s="3">
        <v>61.98</v>
      </c>
      <c r="O1098" s="3">
        <v>32.299999999999997</v>
      </c>
      <c r="P1098" s="3">
        <v>2.97</v>
      </c>
      <c r="Q1098" s="3">
        <v>5.22</v>
      </c>
      <c r="R1098" s="3">
        <v>0.33</v>
      </c>
      <c r="S1098" s="3">
        <v>1.08</v>
      </c>
      <c r="T1098" s="3">
        <v>0</v>
      </c>
      <c r="U1098" s="6">
        <f t="shared" si="439"/>
        <v>112.69090909090907</v>
      </c>
      <c r="W1098" s="6">
        <f t="shared" si="440"/>
        <v>15.514809590973202</v>
      </c>
      <c r="X1098" s="6">
        <f t="shared" si="441"/>
        <v>999.67741935483866</v>
      </c>
      <c r="Y1098" s="6">
        <f t="shared" si="442"/>
        <v>672.91666666666663</v>
      </c>
      <c r="Z1098" s="6">
        <f t="shared" si="443"/>
        <v>148.50000000000003</v>
      </c>
      <c r="AA1098" s="6">
        <f t="shared" si="444"/>
        <v>429.62962962962956</v>
      </c>
      <c r="AB1098" s="6">
        <f t="shared" si="445"/>
        <v>14.347826086956523</v>
      </c>
      <c r="AC1098" s="6">
        <f t="shared" si="446"/>
        <v>27.628549501151188</v>
      </c>
      <c r="AD1098" s="6">
        <f t="shared" si="447"/>
        <v>0</v>
      </c>
      <c r="AE1098" s="6">
        <f t="shared" si="448"/>
        <v>64.433753665689139</v>
      </c>
    </row>
    <row r="1099" spans="1:31" x14ac:dyDescent="0.15">
      <c r="A1099" s="38">
        <v>38329</v>
      </c>
      <c r="B1099" s="8">
        <f t="shared" si="449"/>
        <v>2004</v>
      </c>
      <c r="C1099" s="8">
        <f t="shared" si="450"/>
        <v>12</v>
      </c>
      <c r="D1099" s="8">
        <f t="shared" si="451"/>
        <v>8</v>
      </c>
      <c r="E1099" s="8" t="s">
        <v>30</v>
      </c>
      <c r="F1099" s="8">
        <v>2</v>
      </c>
      <c r="G1099">
        <v>7</v>
      </c>
      <c r="H1099" s="2" t="s">
        <v>1</v>
      </c>
      <c r="I1099" s="3">
        <v>4.4000000000000004</v>
      </c>
      <c r="J1099" s="3">
        <v>212</v>
      </c>
      <c r="K1099" s="3">
        <v>80.7</v>
      </c>
      <c r="M1099" s="3">
        <v>0.41</v>
      </c>
      <c r="N1099" s="3">
        <v>64.19</v>
      </c>
      <c r="O1099" s="3">
        <v>47.2</v>
      </c>
      <c r="P1099" s="3">
        <v>3.24</v>
      </c>
      <c r="Q1099" s="3">
        <v>0.76</v>
      </c>
      <c r="R1099" s="3">
        <v>0.39</v>
      </c>
      <c r="S1099" s="3">
        <v>0.94</v>
      </c>
      <c r="T1099" s="3">
        <v>0</v>
      </c>
      <c r="U1099" s="6">
        <f t="shared" si="439"/>
        <v>156.5609756097561</v>
      </c>
      <c r="W1099" s="6">
        <f t="shared" si="440"/>
        <v>11.565585331452748</v>
      </c>
      <c r="X1099" s="6">
        <f t="shared" si="441"/>
        <v>1035.3225806451615</v>
      </c>
      <c r="Y1099" s="6">
        <f t="shared" si="442"/>
        <v>983.33333333333337</v>
      </c>
      <c r="Z1099" s="6">
        <f t="shared" si="443"/>
        <v>162</v>
      </c>
      <c r="AA1099" s="6">
        <f t="shared" si="444"/>
        <v>62.55144032921811</v>
      </c>
      <c r="AB1099" s="6">
        <f t="shared" si="445"/>
        <v>16.956521739130437</v>
      </c>
      <c r="AC1099" s="6">
        <f t="shared" si="446"/>
        <v>24.04707086211307</v>
      </c>
      <c r="AD1099" s="6">
        <f t="shared" si="447"/>
        <v>0</v>
      </c>
      <c r="AE1099" s="6">
        <f t="shared" si="448"/>
        <v>89.517525570417021</v>
      </c>
    </row>
    <row r="1100" spans="1:31" x14ac:dyDescent="0.15">
      <c r="A1100" s="38">
        <v>38329</v>
      </c>
      <c r="B1100" s="8">
        <f t="shared" si="449"/>
        <v>2004</v>
      </c>
      <c r="C1100" s="8">
        <f t="shared" si="450"/>
        <v>12</v>
      </c>
      <c r="D1100" s="8">
        <f t="shared" si="451"/>
        <v>8</v>
      </c>
      <c r="E1100" s="8" t="s">
        <v>29</v>
      </c>
      <c r="F1100" s="8">
        <v>1</v>
      </c>
      <c r="G1100">
        <v>1</v>
      </c>
      <c r="H1100" s="2" t="s">
        <v>0</v>
      </c>
      <c r="I1100" s="3">
        <v>4.5199999999999996</v>
      </c>
      <c r="J1100" s="3">
        <v>245</v>
      </c>
      <c r="K1100" s="3">
        <v>26.5</v>
      </c>
    </row>
    <row r="1101" spans="1:31" x14ac:dyDescent="0.15">
      <c r="A1101" s="38">
        <v>38329</v>
      </c>
      <c r="B1101" s="8">
        <f t="shared" si="449"/>
        <v>2004</v>
      </c>
      <c r="C1101" s="8">
        <f t="shared" si="450"/>
        <v>12</v>
      </c>
      <c r="D1101" s="8">
        <f t="shared" si="451"/>
        <v>8</v>
      </c>
      <c r="E1101" s="8" t="s">
        <v>29</v>
      </c>
      <c r="F1101" s="8">
        <v>1</v>
      </c>
      <c r="G1101">
        <v>1</v>
      </c>
      <c r="H1101" s="2" t="s">
        <v>2</v>
      </c>
      <c r="I1101" s="3">
        <v>4.41</v>
      </c>
      <c r="J1101" s="3">
        <v>197</v>
      </c>
      <c r="K1101" s="3">
        <v>65.7</v>
      </c>
    </row>
    <row r="1102" spans="1:31" x14ac:dyDescent="0.15">
      <c r="A1102" s="38">
        <v>38329</v>
      </c>
      <c r="B1102" s="8">
        <f t="shared" si="449"/>
        <v>2004</v>
      </c>
      <c r="C1102" s="8">
        <f t="shared" si="450"/>
        <v>12</v>
      </c>
      <c r="D1102" s="8">
        <f t="shared" si="451"/>
        <v>8</v>
      </c>
      <c r="E1102" s="8" t="s">
        <v>30</v>
      </c>
      <c r="F1102" s="8">
        <v>1</v>
      </c>
      <c r="G1102">
        <v>2</v>
      </c>
      <c r="H1102" s="2" t="s">
        <v>0</v>
      </c>
      <c r="I1102" s="3">
        <v>5.15</v>
      </c>
      <c r="J1102" s="3">
        <v>69.7</v>
      </c>
      <c r="K1102" s="3">
        <v>7.2</v>
      </c>
    </row>
    <row r="1103" spans="1:31" x14ac:dyDescent="0.15">
      <c r="A1103" s="38">
        <v>38329</v>
      </c>
      <c r="B1103" s="8">
        <f t="shared" si="449"/>
        <v>2004</v>
      </c>
      <c r="C1103" s="8">
        <f t="shared" si="450"/>
        <v>12</v>
      </c>
      <c r="D1103" s="8">
        <f t="shared" si="451"/>
        <v>8</v>
      </c>
      <c r="E1103" s="8" t="s">
        <v>32</v>
      </c>
      <c r="F1103" s="8">
        <v>1</v>
      </c>
      <c r="G1103">
        <v>4</v>
      </c>
      <c r="H1103" s="2" t="s">
        <v>0</v>
      </c>
      <c r="I1103" s="3">
        <v>5.24</v>
      </c>
      <c r="J1103" s="3">
        <v>173</v>
      </c>
      <c r="K1103" s="3">
        <v>19.399999999999999</v>
      </c>
    </row>
    <row r="1104" spans="1:31" x14ac:dyDescent="0.15">
      <c r="A1104" s="38">
        <v>38329</v>
      </c>
      <c r="B1104" s="8">
        <f t="shared" si="449"/>
        <v>2004</v>
      </c>
      <c r="C1104" s="8">
        <f t="shared" si="450"/>
        <v>12</v>
      </c>
      <c r="D1104" s="8">
        <f t="shared" si="451"/>
        <v>8</v>
      </c>
      <c r="E1104" s="8" t="s">
        <v>31</v>
      </c>
      <c r="F1104" s="8">
        <v>2</v>
      </c>
      <c r="G1104">
        <v>5</v>
      </c>
      <c r="H1104" s="2" t="s">
        <v>2</v>
      </c>
      <c r="I1104" s="3">
        <v>5.77</v>
      </c>
      <c r="J1104" s="3">
        <v>32</v>
      </c>
    </row>
    <row r="1105" spans="1:31" x14ac:dyDescent="0.15">
      <c r="A1105" s="38">
        <v>38329</v>
      </c>
      <c r="B1105" s="8">
        <f t="shared" si="449"/>
        <v>2004</v>
      </c>
      <c r="C1105" s="8">
        <f t="shared" si="450"/>
        <v>12</v>
      </c>
      <c r="D1105" s="8">
        <f t="shared" si="451"/>
        <v>8</v>
      </c>
      <c r="E1105" s="8" t="s">
        <v>29</v>
      </c>
      <c r="F1105" s="8">
        <v>2</v>
      </c>
      <c r="G1105">
        <v>6</v>
      </c>
      <c r="H1105" s="2" t="s">
        <v>2</v>
      </c>
      <c r="I1105" s="3">
        <v>4.6100000000000003</v>
      </c>
      <c r="J1105" s="3">
        <v>186</v>
      </c>
      <c r="K1105" s="3">
        <v>20.7</v>
      </c>
    </row>
    <row r="1106" spans="1:31" x14ac:dyDescent="0.15">
      <c r="A1106" s="38">
        <v>38329</v>
      </c>
      <c r="B1106" s="8">
        <f t="shared" si="449"/>
        <v>2004</v>
      </c>
      <c r="C1106" s="8">
        <f t="shared" si="450"/>
        <v>12</v>
      </c>
      <c r="D1106" s="8">
        <f t="shared" si="451"/>
        <v>8</v>
      </c>
      <c r="E1106" s="8" t="s">
        <v>32</v>
      </c>
      <c r="F1106" s="8">
        <v>2</v>
      </c>
      <c r="G1106">
        <v>8</v>
      </c>
      <c r="H1106" s="2" t="s">
        <v>2</v>
      </c>
      <c r="I1106" s="3">
        <v>5.12</v>
      </c>
      <c r="J1106" s="3">
        <v>45.9</v>
      </c>
    </row>
    <row r="1107" spans="1:31" x14ac:dyDescent="0.15">
      <c r="A1107" s="38">
        <v>38329</v>
      </c>
      <c r="B1107" s="8">
        <f t="shared" si="449"/>
        <v>2004</v>
      </c>
      <c r="C1107" s="8">
        <f t="shared" si="450"/>
        <v>12</v>
      </c>
      <c r="D1107" s="8">
        <f t="shared" si="451"/>
        <v>8</v>
      </c>
      <c r="E1107" s="8" t="s">
        <v>29</v>
      </c>
      <c r="F1107" s="8">
        <v>3</v>
      </c>
      <c r="G1107">
        <v>10</v>
      </c>
      <c r="H1107" s="2" t="s">
        <v>1</v>
      </c>
      <c r="I1107" s="3">
        <v>4.42</v>
      </c>
      <c r="J1107" s="3">
        <v>278</v>
      </c>
    </row>
    <row r="1108" spans="1:31" x14ac:dyDescent="0.15">
      <c r="A1108" s="38">
        <v>38329</v>
      </c>
      <c r="B1108" s="8">
        <f t="shared" si="449"/>
        <v>2004</v>
      </c>
      <c r="C1108" s="8">
        <f t="shared" si="450"/>
        <v>12</v>
      </c>
      <c r="D1108" s="8">
        <f t="shared" si="451"/>
        <v>8</v>
      </c>
      <c r="E1108" s="8" t="s">
        <v>32</v>
      </c>
      <c r="F1108" s="8">
        <v>3</v>
      </c>
      <c r="G1108">
        <v>11</v>
      </c>
      <c r="H1108" s="2" t="s">
        <v>2</v>
      </c>
      <c r="I1108" s="3">
        <v>5.82</v>
      </c>
      <c r="J1108" s="3">
        <v>15.1</v>
      </c>
      <c r="K1108" s="3">
        <v>2</v>
      </c>
    </row>
    <row r="1109" spans="1:31" x14ac:dyDescent="0.15">
      <c r="A1109" s="38">
        <v>38329</v>
      </c>
      <c r="B1109" s="8">
        <f t="shared" si="449"/>
        <v>2004</v>
      </c>
      <c r="C1109" s="8">
        <f t="shared" si="450"/>
        <v>12</v>
      </c>
      <c r="D1109" s="8">
        <f t="shared" si="451"/>
        <v>8</v>
      </c>
      <c r="E1109" s="8" t="s">
        <v>31</v>
      </c>
      <c r="F1109" s="8">
        <v>3</v>
      </c>
      <c r="G1109">
        <v>12</v>
      </c>
      <c r="H1109" s="2" t="s">
        <v>0</v>
      </c>
      <c r="I1109" s="3">
        <v>5.23</v>
      </c>
      <c r="J1109" s="3">
        <v>22.9</v>
      </c>
      <c r="K1109" s="3">
        <v>5.6</v>
      </c>
    </row>
    <row r="1110" spans="1:31" x14ac:dyDescent="0.15">
      <c r="A1110" s="38">
        <v>38329</v>
      </c>
      <c r="B1110" s="8">
        <f t="shared" si="449"/>
        <v>2004</v>
      </c>
      <c r="C1110" s="8">
        <f t="shared" si="450"/>
        <v>12</v>
      </c>
      <c r="D1110" s="8">
        <f t="shared" si="451"/>
        <v>8</v>
      </c>
      <c r="E1110" s="8" t="s">
        <v>31</v>
      </c>
      <c r="F1110" s="8">
        <v>3</v>
      </c>
      <c r="G1110">
        <v>12</v>
      </c>
      <c r="H1110" s="2" t="s">
        <v>1</v>
      </c>
      <c r="I1110" s="3">
        <v>5.48</v>
      </c>
      <c r="J1110" s="3">
        <v>29.6</v>
      </c>
      <c r="K1110" s="3">
        <v>4.3</v>
      </c>
    </row>
    <row r="1111" spans="1:31" x14ac:dyDescent="0.15">
      <c r="A1111" s="38">
        <v>38329</v>
      </c>
      <c r="B1111" s="8">
        <f t="shared" si="449"/>
        <v>2004</v>
      </c>
      <c r="C1111" s="8">
        <f t="shared" si="450"/>
        <v>12</v>
      </c>
      <c r="D1111" s="8">
        <f t="shared" si="451"/>
        <v>8</v>
      </c>
      <c r="E1111" s="8" t="s">
        <v>29</v>
      </c>
      <c r="F1111" s="8">
        <v>4</v>
      </c>
      <c r="G1111">
        <v>13</v>
      </c>
      <c r="H1111" s="2" t="s">
        <v>0</v>
      </c>
      <c r="I1111" s="3">
        <v>4.47</v>
      </c>
      <c r="J1111" s="3">
        <v>134</v>
      </c>
    </row>
    <row r="1112" spans="1:31" x14ac:dyDescent="0.15">
      <c r="A1112" s="38">
        <v>38329</v>
      </c>
      <c r="B1112" s="8">
        <f t="shared" si="449"/>
        <v>2004</v>
      </c>
      <c r="C1112" s="8">
        <f t="shared" si="450"/>
        <v>12</v>
      </c>
      <c r="D1112" s="8">
        <f t="shared" si="451"/>
        <v>8</v>
      </c>
      <c r="E1112" s="8" t="s">
        <v>29</v>
      </c>
      <c r="F1112" s="8">
        <v>4</v>
      </c>
      <c r="G1112">
        <v>13</v>
      </c>
      <c r="H1112" s="2" t="s">
        <v>2</v>
      </c>
      <c r="I1112" s="3">
        <v>4.4400000000000004</v>
      </c>
      <c r="J1112" s="3">
        <v>152</v>
      </c>
      <c r="K1112" s="3">
        <v>64.900000000000006</v>
      </c>
    </row>
    <row r="1113" spans="1:31" x14ac:dyDescent="0.15">
      <c r="A1113" s="38">
        <v>38329</v>
      </c>
      <c r="B1113" s="8">
        <f t="shared" si="449"/>
        <v>2004</v>
      </c>
      <c r="C1113" s="8">
        <f t="shared" si="450"/>
        <v>12</v>
      </c>
      <c r="D1113" s="8">
        <f t="shared" si="451"/>
        <v>8</v>
      </c>
      <c r="E1113" s="8" t="s">
        <v>29</v>
      </c>
      <c r="F1113" s="8">
        <v>4</v>
      </c>
      <c r="G1113">
        <v>13</v>
      </c>
      <c r="H1113" s="2" t="s">
        <v>1</v>
      </c>
      <c r="I1113" s="3">
        <v>4.41</v>
      </c>
      <c r="J1113" s="3">
        <v>151</v>
      </c>
      <c r="K1113" s="3">
        <v>72.900000000000006</v>
      </c>
    </row>
    <row r="1114" spans="1:31" x14ac:dyDescent="0.15">
      <c r="A1114" s="38">
        <v>38329</v>
      </c>
      <c r="B1114" s="8">
        <f t="shared" si="449"/>
        <v>2004</v>
      </c>
      <c r="C1114" s="8">
        <f t="shared" si="450"/>
        <v>12</v>
      </c>
      <c r="D1114" s="8">
        <f t="shared" si="451"/>
        <v>8</v>
      </c>
      <c r="E1114" s="8" t="s">
        <v>30</v>
      </c>
      <c r="F1114" s="8">
        <v>4</v>
      </c>
      <c r="G1114">
        <v>14</v>
      </c>
      <c r="H1114" s="2" t="s">
        <v>0</v>
      </c>
      <c r="I1114" s="3">
        <v>4.9400000000000004</v>
      </c>
      <c r="J1114" s="3">
        <v>49</v>
      </c>
      <c r="K1114" s="3">
        <v>11.2</v>
      </c>
    </row>
    <row r="1115" spans="1:31" x14ac:dyDescent="0.15">
      <c r="A1115" s="38">
        <v>38329</v>
      </c>
      <c r="B1115" s="8">
        <f t="shared" si="449"/>
        <v>2004</v>
      </c>
      <c r="C1115" s="8">
        <f t="shared" si="450"/>
        <v>12</v>
      </c>
      <c r="D1115" s="8">
        <f t="shared" si="451"/>
        <v>8</v>
      </c>
      <c r="E1115" s="8" t="s">
        <v>30</v>
      </c>
      <c r="F1115" s="8">
        <v>4</v>
      </c>
      <c r="G1115">
        <v>14</v>
      </c>
      <c r="H1115" s="2" t="s">
        <v>1</v>
      </c>
      <c r="I1115" s="3">
        <v>4.51</v>
      </c>
      <c r="J1115" s="3">
        <v>124.9</v>
      </c>
      <c r="K1115" s="3">
        <v>45.2</v>
      </c>
    </row>
    <row r="1116" spans="1:31" x14ac:dyDescent="0.15">
      <c r="A1116" s="38">
        <v>38329</v>
      </c>
      <c r="B1116" s="8">
        <f t="shared" si="449"/>
        <v>2004</v>
      </c>
      <c r="C1116" s="8">
        <f t="shared" si="450"/>
        <v>12</v>
      </c>
      <c r="D1116" s="8">
        <f t="shared" si="451"/>
        <v>8</v>
      </c>
      <c r="E1116" s="8" t="s">
        <v>31</v>
      </c>
      <c r="F1116" s="8">
        <v>4</v>
      </c>
      <c r="G1116">
        <v>15</v>
      </c>
      <c r="H1116" s="2" t="s">
        <v>0</v>
      </c>
      <c r="I1116" s="3">
        <v>5.64</v>
      </c>
      <c r="J1116" s="3">
        <v>22.2</v>
      </c>
      <c r="K1116" s="3">
        <v>2.2000000000000002</v>
      </c>
    </row>
    <row r="1117" spans="1:31" x14ac:dyDescent="0.15">
      <c r="A1117" s="38">
        <v>38329</v>
      </c>
      <c r="B1117" s="8">
        <f t="shared" si="449"/>
        <v>2004</v>
      </c>
      <c r="C1117" s="8">
        <f t="shared" si="450"/>
        <v>12</v>
      </c>
      <c r="D1117" s="8">
        <f t="shared" si="451"/>
        <v>8</v>
      </c>
      <c r="E1117" s="8" t="s">
        <v>31</v>
      </c>
      <c r="F1117" s="8">
        <v>4</v>
      </c>
      <c r="G1117">
        <v>15</v>
      </c>
      <c r="H1117" s="2" t="s">
        <v>1</v>
      </c>
      <c r="I1117" s="3">
        <v>5.69</v>
      </c>
      <c r="J1117" s="3">
        <v>23.9</v>
      </c>
    </row>
    <row r="1118" spans="1:31" x14ac:dyDescent="0.15">
      <c r="A1118" s="38">
        <v>38378</v>
      </c>
      <c r="B1118" s="8">
        <f t="shared" si="449"/>
        <v>2005</v>
      </c>
      <c r="C1118" s="8">
        <f t="shared" si="450"/>
        <v>1</v>
      </c>
      <c r="D1118" s="8">
        <f t="shared" si="451"/>
        <v>26</v>
      </c>
      <c r="E1118" s="8" t="s">
        <v>32</v>
      </c>
      <c r="F1118" s="8">
        <v>3</v>
      </c>
      <c r="G1118">
        <v>11</v>
      </c>
      <c r="H1118" s="2" t="s">
        <v>2</v>
      </c>
      <c r="I1118" s="3">
        <v>5.36</v>
      </c>
      <c r="J1118" s="3">
        <v>15.4</v>
      </c>
      <c r="K1118" s="3">
        <v>5.3</v>
      </c>
      <c r="M1118" s="3">
        <v>0.78</v>
      </c>
      <c r="N1118" s="3">
        <v>0.49</v>
      </c>
      <c r="O1118" s="3">
        <v>4.17</v>
      </c>
      <c r="P1118" s="3">
        <v>1.03</v>
      </c>
      <c r="Q1118" s="3">
        <v>0.13</v>
      </c>
      <c r="R1118" s="3">
        <v>0.36</v>
      </c>
      <c r="S1118" s="3">
        <v>0.2</v>
      </c>
      <c r="T1118" s="3">
        <v>0</v>
      </c>
      <c r="U1118" s="6">
        <f t="shared" ref="U1118:U1130" si="452">(N1118/M1118)</f>
        <v>0.62820512820512819</v>
      </c>
      <c r="W1118" s="6">
        <f t="shared" ref="W1118:W1130" si="453">(M1118/35.45)*1000</f>
        <v>22.002820874471084</v>
      </c>
      <c r="X1118" s="6">
        <f t="shared" ref="X1118:X1130" si="454">(N1118/62)*1000</f>
        <v>7.9032258064516121</v>
      </c>
      <c r="Y1118" s="6">
        <f t="shared" ref="Y1118:Y1130" si="455">(O1118/96)*1000*2</f>
        <v>86.875</v>
      </c>
      <c r="Z1118" s="6">
        <f t="shared" ref="Z1118:Z1130" si="456">(P1118/40)*1000*2</f>
        <v>51.500000000000007</v>
      </c>
      <c r="AA1118" s="6">
        <f t="shared" ref="AA1118:AA1130" si="457">(Q1118/24.3)*1000*2</f>
        <v>10.699588477366255</v>
      </c>
      <c r="AB1118" s="6">
        <f t="shared" ref="AB1118:AB1130" si="458">(R1118/23)*1000</f>
        <v>15.652173913043477</v>
      </c>
      <c r="AC1118" s="6">
        <f t="shared" ref="AC1118:AC1130" si="459">(S1118/39.09)*1000</f>
        <v>5.1163980557687392</v>
      </c>
      <c r="AD1118" s="6">
        <f t="shared" ref="AD1118:AD1130" si="460">(T1118/18)*1000</f>
        <v>0</v>
      </c>
      <c r="AE1118" s="6">
        <f t="shared" ref="AE1118:AE1130" si="461">(X1118/W1118)</f>
        <v>0.35919148056244832</v>
      </c>
    </row>
    <row r="1119" spans="1:31" x14ac:dyDescent="0.15">
      <c r="A1119" s="38">
        <v>38378</v>
      </c>
      <c r="B1119" s="8">
        <f t="shared" si="449"/>
        <v>2005</v>
      </c>
      <c r="C1119" s="8">
        <f t="shared" si="450"/>
        <v>1</v>
      </c>
      <c r="D1119" s="8">
        <f t="shared" si="451"/>
        <v>26</v>
      </c>
      <c r="E1119" s="8" t="s">
        <v>31</v>
      </c>
      <c r="F1119" s="8">
        <v>4</v>
      </c>
      <c r="G1119">
        <v>15</v>
      </c>
      <c r="H1119" s="2" t="s">
        <v>0</v>
      </c>
      <c r="I1119" s="3">
        <v>5.52</v>
      </c>
      <c r="J1119" s="3">
        <v>22</v>
      </c>
      <c r="K1119" s="3">
        <v>6.1</v>
      </c>
      <c r="M1119" s="3">
        <v>0.46</v>
      </c>
      <c r="N1119" s="3">
        <v>0.31</v>
      </c>
      <c r="O1119" s="3">
        <v>6.08</v>
      </c>
      <c r="P1119" s="3">
        <v>1.51</v>
      </c>
      <c r="Q1119" s="3">
        <v>0.34</v>
      </c>
      <c r="R1119" s="3">
        <v>0.41</v>
      </c>
      <c r="S1119" s="3">
        <v>0.48</v>
      </c>
      <c r="T1119" s="3">
        <v>0</v>
      </c>
      <c r="U1119" s="6">
        <f t="shared" si="452"/>
        <v>0.67391304347826086</v>
      </c>
      <c r="W1119" s="6">
        <f t="shared" si="453"/>
        <v>12.976022566995768</v>
      </c>
      <c r="X1119" s="6">
        <f t="shared" si="454"/>
        <v>5</v>
      </c>
      <c r="Y1119" s="6">
        <f t="shared" si="455"/>
        <v>126.66666666666667</v>
      </c>
      <c r="Z1119" s="6">
        <f t="shared" si="456"/>
        <v>75.5</v>
      </c>
      <c r="AA1119" s="6">
        <f t="shared" si="457"/>
        <v>27.983539094650205</v>
      </c>
      <c r="AB1119" s="6">
        <f t="shared" si="458"/>
        <v>17.826086956521738</v>
      </c>
      <c r="AC1119" s="6">
        <f t="shared" si="459"/>
        <v>12.279355333844972</v>
      </c>
      <c r="AD1119" s="6">
        <f t="shared" si="460"/>
        <v>0</v>
      </c>
      <c r="AE1119" s="6">
        <f t="shared" si="461"/>
        <v>0.38532608695652176</v>
      </c>
    </row>
    <row r="1120" spans="1:31" x14ac:dyDescent="0.15">
      <c r="A1120" s="38">
        <v>38378</v>
      </c>
      <c r="B1120" s="8">
        <f t="shared" si="449"/>
        <v>2005</v>
      </c>
      <c r="C1120" s="8">
        <f t="shared" si="450"/>
        <v>1</v>
      </c>
      <c r="D1120" s="8">
        <f t="shared" si="451"/>
        <v>26</v>
      </c>
      <c r="E1120" s="8" t="s">
        <v>31</v>
      </c>
      <c r="F1120" s="8">
        <v>3</v>
      </c>
      <c r="G1120">
        <v>12</v>
      </c>
      <c r="H1120" s="2" t="s">
        <v>2</v>
      </c>
      <c r="I1120" s="3">
        <v>5.19</v>
      </c>
      <c r="J1120" s="3">
        <v>22.6</v>
      </c>
      <c r="K1120" s="3">
        <v>6.5</v>
      </c>
      <c r="M1120" s="3">
        <v>0.56000000000000005</v>
      </c>
      <c r="N1120" s="3">
        <v>0.49</v>
      </c>
      <c r="O1120" s="3">
        <v>7.25</v>
      </c>
      <c r="P1120" s="3">
        <v>1.32</v>
      </c>
      <c r="Q1120" s="3">
        <v>0.31</v>
      </c>
      <c r="R1120" s="3">
        <v>0.26</v>
      </c>
      <c r="S1120" s="3">
        <v>0.36</v>
      </c>
      <c r="T1120" s="3">
        <v>0</v>
      </c>
      <c r="U1120" s="6">
        <f t="shared" si="452"/>
        <v>0.87499999999999989</v>
      </c>
      <c r="W1120" s="6">
        <f t="shared" si="453"/>
        <v>15.796897038081806</v>
      </c>
      <c r="X1120" s="6">
        <f t="shared" si="454"/>
        <v>7.9032258064516121</v>
      </c>
      <c r="Y1120" s="6">
        <f t="shared" si="455"/>
        <v>151.04166666666666</v>
      </c>
      <c r="Z1120" s="6">
        <f t="shared" si="456"/>
        <v>66</v>
      </c>
      <c r="AA1120" s="6">
        <f t="shared" si="457"/>
        <v>25.514403292181068</v>
      </c>
      <c r="AB1120" s="6">
        <f t="shared" si="458"/>
        <v>11.304347826086957</v>
      </c>
      <c r="AC1120" s="6">
        <f t="shared" si="459"/>
        <v>9.209516500383728</v>
      </c>
      <c r="AD1120" s="6">
        <f t="shared" si="460"/>
        <v>0</v>
      </c>
      <c r="AE1120" s="6">
        <f t="shared" si="461"/>
        <v>0.50030241935483866</v>
      </c>
    </row>
    <row r="1121" spans="1:31" x14ac:dyDescent="0.15">
      <c r="A1121" s="38">
        <v>38378</v>
      </c>
      <c r="B1121" s="8">
        <f t="shared" si="449"/>
        <v>2005</v>
      </c>
      <c r="C1121" s="8">
        <f t="shared" si="450"/>
        <v>1</v>
      </c>
      <c r="D1121" s="8">
        <f t="shared" si="451"/>
        <v>26</v>
      </c>
      <c r="E1121" s="8" t="s">
        <v>31</v>
      </c>
      <c r="F1121" s="8">
        <v>3</v>
      </c>
      <c r="G1121">
        <v>12</v>
      </c>
      <c r="H1121" s="2" t="s">
        <v>1</v>
      </c>
      <c r="I1121" s="3">
        <v>5.2</v>
      </c>
      <c r="J1121" s="3">
        <v>31</v>
      </c>
      <c r="K1121" s="3">
        <v>6.5</v>
      </c>
      <c r="M1121" s="3">
        <v>0.84</v>
      </c>
      <c r="N1121" s="3">
        <v>2.39</v>
      </c>
      <c r="O1121" s="3">
        <v>7.96</v>
      </c>
      <c r="P1121" s="3">
        <v>1.47</v>
      </c>
      <c r="Q1121" s="3">
        <v>0.54</v>
      </c>
      <c r="R1121" s="3">
        <v>0.44</v>
      </c>
      <c r="S1121" s="3">
        <v>0.59</v>
      </c>
      <c r="T1121" s="3">
        <v>0</v>
      </c>
      <c r="U1121" s="6">
        <f t="shared" si="452"/>
        <v>2.8452380952380953</v>
      </c>
      <c r="W1121" s="6">
        <f t="shared" si="453"/>
        <v>23.695345557122707</v>
      </c>
      <c r="X1121" s="6">
        <f t="shared" si="454"/>
        <v>38.548387096774199</v>
      </c>
      <c r="Y1121" s="6">
        <f t="shared" si="455"/>
        <v>165.83333333333334</v>
      </c>
      <c r="Z1121" s="6">
        <f t="shared" si="456"/>
        <v>73.5</v>
      </c>
      <c r="AA1121" s="6">
        <f t="shared" si="457"/>
        <v>44.444444444444443</v>
      </c>
      <c r="AB1121" s="6">
        <f t="shared" si="458"/>
        <v>19.130434782608695</v>
      </c>
      <c r="AC1121" s="6">
        <f t="shared" si="459"/>
        <v>15.093374264517777</v>
      </c>
      <c r="AD1121" s="6">
        <f t="shared" si="460"/>
        <v>0</v>
      </c>
      <c r="AE1121" s="6">
        <f t="shared" si="461"/>
        <v>1.6268337173579113</v>
      </c>
    </row>
    <row r="1122" spans="1:31" x14ac:dyDescent="0.15">
      <c r="A1122" s="38">
        <v>38378</v>
      </c>
      <c r="B1122" s="8">
        <f t="shared" si="449"/>
        <v>2005</v>
      </c>
      <c r="C1122" s="8">
        <f t="shared" si="450"/>
        <v>1</v>
      </c>
      <c r="D1122" s="8">
        <f t="shared" si="451"/>
        <v>26</v>
      </c>
      <c r="E1122" s="8" t="s">
        <v>31</v>
      </c>
      <c r="F1122" s="8">
        <v>3</v>
      </c>
      <c r="G1122">
        <v>12</v>
      </c>
      <c r="H1122" s="2" t="s">
        <v>0</v>
      </c>
      <c r="I1122" s="3">
        <v>5.12</v>
      </c>
      <c r="J1122" s="3">
        <v>23.6</v>
      </c>
      <c r="K1122" s="3">
        <v>8.9</v>
      </c>
      <c r="M1122" s="3">
        <v>0.36</v>
      </c>
      <c r="N1122" s="3">
        <v>1.33</v>
      </c>
      <c r="O1122" s="3">
        <v>6.69</v>
      </c>
      <c r="P1122" s="3">
        <v>1.42</v>
      </c>
      <c r="Q1122" s="3">
        <v>0.2</v>
      </c>
      <c r="R1122" s="3">
        <v>0.26</v>
      </c>
      <c r="S1122" s="3">
        <v>0.2</v>
      </c>
      <c r="T1122" s="3">
        <v>0</v>
      </c>
      <c r="U1122" s="6">
        <f t="shared" si="452"/>
        <v>3.6944444444444446</v>
      </c>
      <c r="W1122" s="6">
        <f t="shared" si="453"/>
        <v>10.15514809590973</v>
      </c>
      <c r="X1122" s="6">
        <f t="shared" si="454"/>
        <v>21.451612903225808</v>
      </c>
      <c r="Y1122" s="6">
        <f t="shared" si="455"/>
        <v>139.375</v>
      </c>
      <c r="Z1122" s="6">
        <f t="shared" si="456"/>
        <v>71</v>
      </c>
      <c r="AA1122" s="6">
        <f t="shared" si="457"/>
        <v>16.460905349794238</v>
      </c>
      <c r="AB1122" s="6">
        <f t="shared" si="458"/>
        <v>11.304347826086957</v>
      </c>
      <c r="AC1122" s="6">
        <f t="shared" si="459"/>
        <v>5.1163980557687392</v>
      </c>
      <c r="AD1122" s="6">
        <f t="shared" si="460"/>
        <v>0</v>
      </c>
      <c r="AE1122" s="6">
        <f t="shared" si="461"/>
        <v>2.1123879928315419</v>
      </c>
    </row>
    <row r="1123" spans="1:31" x14ac:dyDescent="0.15">
      <c r="A1123" s="38">
        <v>38378</v>
      </c>
      <c r="B1123" s="8">
        <f t="shared" si="449"/>
        <v>2005</v>
      </c>
      <c r="C1123" s="8">
        <f t="shared" si="450"/>
        <v>1</v>
      </c>
      <c r="D1123" s="8">
        <f t="shared" si="451"/>
        <v>26</v>
      </c>
      <c r="E1123" s="8" t="s">
        <v>30</v>
      </c>
      <c r="F1123" s="8">
        <v>4</v>
      </c>
      <c r="G1123">
        <v>14</v>
      </c>
      <c r="H1123" s="2" t="s">
        <v>0</v>
      </c>
      <c r="I1123" s="3">
        <v>4.84</v>
      </c>
      <c r="J1123" s="3">
        <v>61.3</v>
      </c>
      <c r="K1123" s="3">
        <v>16.899999999999999</v>
      </c>
      <c r="M1123" s="3">
        <v>0.22</v>
      </c>
      <c r="N1123" s="3">
        <v>0.89</v>
      </c>
      <c r="O1123" s="3">
        <v>24.68</v>
      </c>
      <c r="P1123" s="3">
        <v>2.13</v>
      </c>
      <c r="Q1123" s="3">
        <v>0.77</v>
      </c>
      <c r="R1123" s="3">
        <v>0.35</v>
      </c>
      <c r="S1123" s="3">
        <v>0.25</v>
      </c>
      <c r="T1123" s="3">
        <v>0</v>
      </c>
      <c r="U1123" s="6">
        <f t="shared" si="452"/>
        <v>4.0454545454545459</v>
      </c>
      <c r="W1123" s="6">
        <f t="shared" si="453"/>
        <v>6.2059238363892799</v>
      </c>
      <c r="X1123" s="6">
        <f t="shared" si="454"/>
        <v>14.35483870967742</v>
      </c>
      <c r="Y1123" s="6">
        <f t="shared" si="455"/>
        <v>514.16666666666663</v>
      </c>
      <c r="Z1123" s="6">
        <f t="shared" si="456"/>
        <v>106.5</v>
      </c>
      <c r="AA1123" s="6">
        <f t="shared" si="457"/>
        <v>63.374485596707814</v>
      </c>
      <c r="AB1123" s="6">
        <f t="shared" si="458"/>
        <v>15.217391304347824</v>
      </c>
      <c r="AC1123" s="6">
        <f t="shared" si="459"/>
        <v>6.3954975697109226</v>
      </c>
      <c r="AD1123" s="6">
        <f t="shared" si="460"/>
        <v>0</v>
      </c>
      <c r="AE1123" s="6">
        <f t="shared" si="461"/>
        <v>2.31308651026393</v>
      </c>
    </row>
    <row r="1124" spans="1:31" x14ac:dyDescent="0.15">
      <c r="A1124" s="38">
        <v>38378</v>
      </c>
      <c r="B1124" s="8">
        <f t="shared" si="449"/>
        <v>2005</v>
      </c>
      <c r="C1124" s="8">
        <f t="shared" si="450"/>
        <v>1</v>
      </c>
      <c r="D1124" s="8">
        <f t="shared" si="451"/>
        <v>26</v>
      </c>
      <c r="E1124" s="8" t="s">
        <v>30</v>
      </c>
      <c r="F1124" s="8">
        <v>4</v>
      </c>
      <c r="G1124">
        <v>14</v>
      </c>
      <c r="H1124" s="2" t="s">
        <v>1</v>
      </c>
      <c r="I1124" s="3">
        <v>4.46</v>
      </c>
      <c r="J1124" s="3">
        <v>134</v>
      </c>
      <c r="K1124" s="3">
        <v>46.2</v>
      </c>
      <c r="M1124" s="3">
        <v>0.33</v>
      </c>
      <c r="N1124" s="3">
        <v>1.64</v>
      </c>
      <c r="O1124" s="3">
        <v>111.1</v>
      </c>
      <c r="P1124" s="3">
        <v>1.76</v>
      </c>
      <c r="Q1124" s="3">
        <v>0.51</v>
      </c>
      <c r="R1124" s="3">
        <v>0.25</v>
      </c>
      <c r="S1124" s="3">
        <v>3.72</v>
      </c>
      <c r="T1124" s="3">
        <v>0</v>
      </c>
      <c r="U1124" s="6">
        <f t="shared" si="452"/>
        <v>4.9696969696969688</v>
      </c>
      <c r="W1124" s="6">
        <f t="shared" si="453"/>
        <v>9.3088857545839208</v>
      </c>
      <c r="X1124" s="6">
        <f t="shared" si="454"/>
        <v>26.451612903225804</v>
      </c>
      <c r="Y1124" s="6">
        <f t="shared" si="455"/>
        <v>2314.583333333333</v>
      </c>
      <c r="Z1124" s="6">
        <f t="shared" si="456"/>
        <v>88</v>
      </c>
      <c r="AA1124" s="6">
        <f t="shared" si="457"/>
        <v>41.97530864197531</v>
      </c>
      <c r="AB1124" s="6">
        <f t="shared" si="458"/>
        <v>10.869565217391305</v>
      </c>
      <c r="AC1124" s="6">
        <f t="shared" si="459"/>
        <v>95.165003837298528</v>
      </c>
      <c r="AD1124" s="6">
        <f t="shared" si="460"/>
        <v>0</v>
      </c>
      <c r="AE1124" s="6">
        <f t="shared" si="461"/>
        <v>2.8415444770283478</v>
      </c>
    </row>
    <row r="1125" spans="1:31" x14ac:dyDescent="0.15">
      <c r="A1125" s="38">
        <v>38378</v>
      </c>
      <c r="B1125" s="8">
        <f t="shared" si="449"/>
        <v>2005</v>
      </c>
      <c r="C1125" s="8">
        <f t="shared" si="450"/>
        <v>1</v>
      </c>
      <c r="D1125" s="8">
        <f t="shared" si="451"/>
        <v>26</v>
      </c>
      <c r="E1125" s="8" t="s">
        <v>30</v>
      </c>
      <c r="F1125" s="8">
        <v>1</v>
      </c>
      <c r="G1125">
        <v>2</v>
      </c>
      <c r="H1125" s="2" t="s">
        <v>2</v>
      </c>
      <c r="I1125" s="3">
        <v>4.9400000000000004</v>
      </c>
      <c r="J1125" s="3">
        <v>54.8</v>
      </c>
      <c r="K1125" s="3">
        <v>8.4</v>
      </c>
      <c r="M1125" s="3">
        <v>0.64</v>
      </c>
      <c r="N1125" s="3">
        <v>10.050000000000001</v>
      </c>
      <c r="O1125" s="3">
        <v>14.1</v>
      </c>
      <c r="P1125" s="3">
        <v>4.84</v>
      </c>
      <c r="Q1125" s="3">
        <v>1.26</v>
      </c>
      <c r="R1125" s="3">
        <v>0.25</v>
      </c>
      <c r="S1125" s="3">
        <v>0.56999999999999995</v>
      </c>
      <c r="T1125" s="3">
        <v>0</v>
      </c>
      <c r="U1125" s="6">
        <f t="shared" si="452"/>
        <v>15.703125</v>
      </c>
      <c r="W1125" s="6">
        <f t="shared" si="453"/>
        <v>18.053596614950635</v>
      </c>
      <c r="X1125" s="6">
        <f t="shared" si="454"/>
        <v>162.09677419354841</v>
      </c>
      <c r="Y1125" s="6">
        <f t="shared" si="455"/>
        <v>293.75</v>
      </c>
      <c r="Z1125" s="6">
        <f t="shared" si="456"/>
        <v>242</v>
      </c>
      <c r="AA1125" s="6">
        <f t="shared" si="457"/>
        <v>103.7037037037037</v>
      </c>
      <c r="AB1125" s="6">
        <f t="shared" si="458"/>
        <v>10.869565217391305</v>
      </c>
      <c r="AC1125" s="6">
        <f t="shared" si="459"/>
        <v>14.581734458940904</v>
      </c>
      <c r="AD1125" s="6">
        <f t="shared" si="460"/>
        <v>0</v>
      </c>
      <c r="AE1125" s="6">
        <f t="shared" si="461"/>
        <v>8.9786416330645178</v>
      </c>
    </row>
    <row r="1126" spans="1:31" x14ac:dyDescent="0.15">
      <c r="A1126" s="38">
        <v>38378</v>
      </c>
      <c r="B1126" s="8">
        <f t="shared" si="449"/>
        <v>2005</v>
      </c>
      <c r="C1126" s="8">
        <f t="shared" si="450"/>
        <v>1</v>
      </c>
      <c r="D1126" s="8">
        <f t="shared" si="451"/>
        <v>26</v>
      </c>
      <c r="E1126" s="8" t="s">
        <v>29</v>
      </c>
      <c r="F1126" s="8">
        <v>4</v>
      </c>
      <c r="G1126">
        <v>13</v>
      </c>
      <c r="H1126" s="2" t="s">
        <v>0</v>
      </c>
      <c r="I1126" s="3">
        <v>4.3600000000000003</v>
      </c>
      <c r="J1126" s="3">
        <v>166</v>
      </c>
      <c r="K1126" s="3">
        <v>69</v>
      </c>
      <c r="M1126" s="3">
        <v>0.4</v>
      </c>
      <c r="N1126" s="3">
        <v>29.79</v>
      </c>
      <c r="O1126" s="3">
        <v>53</v>
      </c>
      <c r="P1126" s="3">
        <v>1.8</v>
      </c>
      <c r="Q1126" s="3">
        <v>0.19</v>
      </c>
      <c r="R1126" s="3">
        <v>0.4</v>
      </c>
      <c r="S1126" s="3">
        <v>0.73</v>
      </c>
      <c r="T1126" s="3">
        <v>0</v>
      </c>
      <c r="U1126" s="6">
        <f t="shared" si="452"/>
        <v>74.474999999999994</v>
      </c>
      <c r="W1126" s="6">
        <f t="shared" si="453"/>
        <v>11.283497884344147</v>
      </c>
      <c r="X1126" s="6">
        <f t="shared" si="454"/>
        <v>480.48387096774195</v>
      </c>
      <c r="Y1126" s="6">
        <f t="shared" si="455"/>
        <v>1104.1666666666667</v>
      </c>
      <c r="Z1126" s="6">
        <f t="shared" si="456"/>
        <v>90</v>
      </c>
      <c r="AA1126" s="6">
        <f t="shared" si="457"/>
        <v>15.637860082304528</v>
      </c>
      <c r="AB1126" s="6">
        <f t="shared" si="458"/>
        <v>17.391304347826086</v>
      </c>
      <c r="AC1126" s="6">
        <f t="shared" si="459"/>
        <v>18.674852903555895</v>
      </c>
      <c r="AD1126" s="6">
        <f t="shared" si="460"/>
        <v>0</v>
      </c>
      <c r="AE1126" s="6">
        <f t="shared" si="461"/>
        <v>42.582883064516132</v>
      </c>
    </row>
    <row r="1127" spans="1:31" x14ac:dyDescent="0.15">
      <c r="A1127" s="38">
        <v>38378</v>
      </c>
      <c r="B1127" s="8">
        <f t="shared" si="449"/>
        <v>2005</v>
      </c>
      <c r="C1127" s="8">
        <f t="shared" si="450"/>
        <v>1</v>
      </c>
      <c r="D1127" s="8">
        <f t="shared" si="451"/>
        <v>26</v>
      </c>
      <c r="E1127" s="8" t="s">
        <v>29</v>
      </c>
      <c r="F1127" s="8">
        <v>1</v>
      </c>
      <c r="G1127">
        <v>1</v>
      </c>
      <c r="H1127" s="2" t="s">
        <v>1</v>
      </c>
      <c r="I1127" s="3">
        <v>4.3</v>
      </c>
      <c r="J1127" s="3">
        <v>257</v>
      </c>
      <c r="M1127" s="3">
        <v>0.9</v>
      </c>
      <c r="N1127" s="3">
        <v>83.67</v>
      </c>
      <c r="O1127" s="3">
        <v>54.5</v>
      </c>
      <c r="P1127" s="3">
        <v>7.43</v>
      </c>
      <c r="Q1127" s="3">
        <v>0.55000000000000004</v>
      </c>
      <c r="R1127" s="3">
        <v>0.35</v>
      </c>
      <c r="S1127" s="3">
        <v>1.0900000000000001</v>
      </c>
      <c r="T1127" s="3">
        <v>0</v>
      </c>
      <c r="U1127" s="6">
        <f t="shared" si="452"/>
        <v>92.966666666666669</v>
      </c>
      <c r="W1127" s="6">
        <f t="shared" si="453"/>
        <v>25.38787023977433</v>
      </c>
      <c r="X1127" s="6">
        <f t="shared" si="454"/>
        <v>1349.516129032258</v>
      </c>
      <c r="Y1127" s="6">
        <f t="shared" si="455"/>
        <v>1135.4166666666667</v>
      </c>
      <c r="Z1127" s="6">
        <f t="shared" si="456"/>
        <v>371.5</v>
      </c>
      <c r="AA1127" s="6">
        <f t="shared" si="457"/>
        <v>45.267489711934161</v>
      </c>
      <c r="AB1127" s="6">
        <f t="shared" si="458"/>
        <v>15.217391304347824</v>
      </c>
      <c r="AC1127" s="6">
        <f t="shared" si="459"/>
        <v>27.884369403939626</v>
      </c>
      <c r="AD1127" s="6">
        <f t="shared" si="460"/>
        <v>0</v>
      </c>
      <c r="AE1127" s="6">
        <f t="shared" si="461"/>
        <v>53.155940860215054</v>
      </c>
    </row>
    <row r="1128" spans="1:31" x14ac:dyDescent="0.15">
      <c r="A1128" s="38">
        <v>38378</v>
      </c>
      <c r="B1128" s="8">
        <f t="shared" si="449"/>
        <v>2005</v>
      </c>
      <c r="C1128" s="8">
        <f t="shared" si="450"/>
        <v>1</v>
      </c>
      <c r="D1128" s="8">
        <f t="shared" si="451"/>
        <v>26</v>
      </c>
      <c r="E1128" s="8" t="s">
        <v>30</v>
      </c>
      <c r="F1128" s="8">
        <v>4</v>
      </c>
      <c r="G1128">
        <v>14</v>
      </c>
      <c r="H1128" s="2" t="s">
        <v>2</v>
      </c>
      <c r="I1128" s="3">
        <v>4.5</v>
      </c>
      <c r="J1128" s="3">
        <v>173</v>
      </c>
      <c r="K1128" s="3">
        <v>37.200000000000003</v>
      </c>
      <c r="M1128" s="3">
        <v>0.36</v>
      </c>
      <c r="N1128" s="3">
        <v>39.840000000000003</v>
      </c>
      <c r="O1128" s="3">
        <v>40</v>
      </c>
      <c r="P1128" s="3">
        <v>6.01</v>
      </c>
      <c r="Q1128" s="3">
        <v>5.35</v>
      </c>
      <c r="R1128" s="3">
        <v>0.26</v>
      </c>
      <c r="S1128" s="3">
        <v>0.94</v>
      </c>
      <c r="T1128" s="3">
        <v>0</v>
      </c>
      <c r="U1128" s="6">
        <f t="shared" si="452"/>
        <v>110.66666666666669</v>
      </c>
      <c r="W1128" s="6">
        <f t="shared" si="453"/>
        <v>10.15514809590973</v>
      </c>
      <c r="X1128" s="6">
        <f t="shared" si="454"/>
        <v>642.58064516129048</v>
      </c>
      <c r="Y1128" s="6">
        <f t="shared" si="455"/>
        <v>833.33333333333337</v>
      </c>
      <c r="Z1128" s="6">
        <f t="shared" si="456"/>
        <v>300.5</v>
      </c>
      <c r="AA1128" s="6">
        <f t="shared" si="457"/>
        <v>440.32921810699582</v>
      </c>
      <c r="AB1128" s="6">
        <f t="shared" si="458"/>
        <v>11.304347826086957</v>
      </c>
      <c r="AC1128" s="6">
        <f t="shared" si="459"/>
        <v>24.04707086211307</v>
      </c>
      <c r="AD1128" s="6">
        <f t="shared" si="460"/>
        <v>0</v>
      </c>
      <c r="AE1128" s="6">
        <f t="shared" si="461"/>
        <v>63.276344086021531</v>
      </c>
    </row>
    <row r="1129" spans="1:31" x14ac:dyDescent="0.15">
      <c r="A1129" s="38">
        <v>38378</v>
      </c>
      <c r="B1129" s="8">
        <f t="shared" si="449"/>
        <v>2005</v>
      </c>
      <c r="C1129" s="8">
        <f t="shared" si="450"/>
        <v>1</v>
      </c>
      <c r="D1129" s="8">
        <f t="shared" si="451"/>
        <v>26</v>
      </c>
      <c r="E1129" s="8" t="s">
        <v>30</v>
      </c>
      <c r="F1129" s="8">
        <v>2</v>
      </c>
      <c r="G1129">
        <v>7</v>
      </c>
      <c r="H1129" s="2" t="s">
        <v>2</v>
      </c>
      <c r="I1129" s="3">
        <v>4.32</v>
      </c>
      <c r="J1129" s="3">
        <v>225</v>
      </c>
      <c r="K1129" s="3">
        <v>78.7</v>
      </c>
      <c r="M1129" s="3">
        <v>0.46</v>
      </c>
      <c r="N1129" s="3">
        <v>59.32</v>
      </c>
      <c r="O1129" s="3">
        <v>59</v>
      </c>
      <c r="P1129" s="3">
        <v>6.38</v>
      </c>
      <c r="Q1129" s="3">
        <v>1.46</v>
      </c>
      <c r="R1129" s="3">
        <v>0.3</v>
      </c>
      <c r="S1129" s="3">
        <v>0.37</v>
      </c>
      <c r="T1129" s="3">
        <v>0</v>
      </c>
      <c r="U1129" s="6">
        <f t="shared" si="452"/>
        <v>128.95652173913044</v>
      </c>
      <c r="W1129" s="6">
        <f t="shared" si="453"/>
        <v>12.976022566995768</v>
      </c>
      <c r="X1129" s="6">
        <f t="shared" si="454"/>
        <v>956.77419354838707</v>
      </c>
      <c r="Y1129" s="6">
        <f t="shared" si="455"/>
        <v>1229.1666666666667</v>
      </c>
      <c r="Z1129" s="6">
        <f t="shared" si="456"/>
        <v>319</v>
      </c>
      <c r="AA1129" s="6">
        <f t="shared" si="457"/>
        <v>120.16460905349794</v>
      </c>
      <c r="AB1129" s="6">
        <f t="shared" si="458"/>
        <v>13.043478260869565</v>
      </c>
      <c r="AC1129" s="6">
        <f t="shared" si="459"/>
        <v>9.4653364031721647</v>
      </c>
      <c r="AD1129" s="6">
        <f t="shared" si="460"/>
        <v>0</v>
      </c>
      <c r="AE1129" s="6">
        <f t="shared" si="461"/>
        <v>73.734011220196351</v>
      </c>
    </row>
    <row r="1130" spans="1:31" x14ac:dyDescent="0.15">
      <c r="A1130" s="38">
        <v>38378</v>
      </c>
      <c r="B1130" s="8">
        <f t="shared" si="449"/>
        <v>2005</v>
      </c>
      <c r="C1130" s="8">
        <f t="shared" si="450"/>
        <v>1</v>
      </c>
      <c r="D1130" s="8">
        <f t="shared" si="451"/>
        <v>26</v>
      </c>
      <c r="E1130" s="8" t="s">
        <v>29</v>
      </c>
      <c r="F1130" s="8">
        <v>2</v>
      </c>
      <c r="G1130">
        <v>6</v>
      </c>
      <c r="H1130" s="2" t="s">
        <v>0</v>
      </c>
      <c r="I1130" s="3">
        <v>4.54</v>
      </c>
      <c r="J1130" s="3">
        <v>245</v>
      </c>
      <c r="K1130" s="3">
        <v>30.8</v>
      </c>
      <c r="M1130" s="3">
        <v>0.69</v>
      </c>
      <c r="N1130" s="3">
        <v>125.28</v>
      </c>
      <c r="O1130" s="3">
        <v>4.24</v>
      </c>
      <c r="P1130" s="3">
        <v>21.38</v>
      </c>
      <c r="Q1130" s="3">
        <v>2.56</v>
      </c>
      <c r="R1130" s="3">
        <v>0.4</v>
      </c>
      <c r="S1130" s="3">
        <v>2.25</v>
      </c>
      <c r="T1130" s="3">
        <v>0</v>
      </c>
      <c r="U1130" s="6">
        <f t="shared" si="452"/>
        <v>181.56521739130437</v>
      </c>
      <c r="W1130" s="6">
        <f t="shared" si="453"/>
        <v>19.464033850493649</v>
      </c>
      <c r="X1130" s="6">
        <f t="shared" si="454"/>
        <v>2020.6451612903224</v>
      </c>
      <c r="Y1130" s="6">
        <f t="shared" si="455"/>
        <v>88.333333333333329</v>
      </c>
      <c r="Z1130" s="6">
        <f t="shared" si="456"/>
        <v>1069</v>
      </c>
      <c r="AA1130" s="6">
        <f t="shared" si="457"/>
        <v>210.69958847736626</v>
      </c>
      <c r="AB1130" s="6">
        <f t="shared" si="458"/>
        <v>17.391304347826086</v>
      </c>
      <c r="AC1130" s="6">
        <f t="shared" si="459"/>
        <v>57.559478127398307</v>
      </c>
      <c r="AD1130" s="6">
        <f t="shared" si="460"/>
        <v>0</v>
      </c>
      <c r="AE1130" s="6">
        <f t="shared" si="461"/>
        <v>103.81430575035064</v>
      </c>
    </row>
    <row r="1131" spans="1:31" x14ac:dyDescent="0.15">
      <c r="A1131" s="38">
        <v>38378</v>
      </c>
      <c r="B1131" s="8">
        <f t="shared" si="449"/>
        <v>2005</v>
      </c>
      <c r="C1131" s="8">
        <f t="shared" si="450"/>
        <v>1</v>
      </c>
      <c r="D1131" s="8">
        <f t="shared" si="451"/>
        <v>26</v>
      </c>
      <c r="E1131" s="8" t="s">
        <v>29</v>
      </c>
      <c r="F1131" s="8">
        <v>1</v>
      </c>
      <c r="G1131">
        <v>1</v>
      </c>
      <c r="H1131" s="2" t="s">
        <v>2</v>
      </c>
      <c r="I1131" s="3">
        <v>4.3</v>
      </c>
      <c r="J1131" s="3">
        <v>257</v>
      </c>
      <c r="K1131" s="3">
        <v>93.7</v>
      </c>
    </row>
    <row r="1132" spans="1:31" x14ac:dyDescent="0.15">
      <c r="A1132" s="38">
        <v>38378</v>
      </c>
      <c r="B1132" s="8">
        <f t="shared" si="449"/>
        <v>2005</v>
      </c>
      <c r="C1132" s="8">
        <f t="shared" si="450"/>
        <v>1</v>
      </c>
      <c r="D1132" s="8">
        <f t="shared" si="451"/>
        <v>26</v>
      </c>
      <c r="E1132" s="8" t="s">
        <v>30</v>
      </c>
      <c r="F1132" s="8">
        <v>1</v>
      </c>
      <c r="G1132">
        <v>2</v>
      </c>
      <c r="H1132" s="2" t="s">
        <v>0</v>
      </c>
      <c r="I1132" s="3">
        <v>4.95</v>
      </c>
      <c r="J1132" s="3">
        <v>53.1</v>
      </c>
    </row>
    <row r="1133" spans="1:31" x14ac:dyDescent="0.15">
      <c r="A1133" s="38">
        <v>38378</v>
      </c>
      <c r="B1133" s="8">
        <f t="shared" si="449"/>
        <v>2005</v>
      </c>
      <c r="C1133" s="8">
        <f t="shared" si="450"/>
        <v>1</v>
      </c>
      <c r="D1133" s="8">
        <f t="shared" si="451"/>
        <v>26</v>
      </c>
      <c r="E1133" s="8" t="s">
        <v>30</v>
      </c>
      <c r="F1133" s="8">
        <v>1</v>
      </c>
      <c r="G1133">
        <v>2</v>
      </c>
      <c r="H1133" s="2" t="s">
        <v>1</v>
      </c>
      <c r="I1133" s="3">
        <v>4.42</v>
      </c>
      <c r="J1133" s="3">
        <v>126.5</v>
      </c>
      <c r="K1133" s="3">
        <v>42.7</v>
      </c>
    </row>
    <row r="1134" spans="1:31" x14ac:dyDescent="0.15">
      <c r="A1134" s="38">
        <v>38378</v>
      </c>
      <c r="B1134" s="8">
        <f t="shared" si="449"/>
        <v>2005</v>
      </c>
      <c r="C1134" s="8">
        <f t="shared" si="450"/>
        <v>1</v>
      </c>
      <c r="D1134" s="8">
        <f t="shared" si="451"/>
        <v>26</v>
      </c>
      <c r="E1134" s="8" t="s">
        <v>31</v>
      </c>
      <c r="F1134" s="8">
        <v>1</v>
      </c>
      <c r="G1134">
        <v>3</v>
      </c>
      <c r="H1134" s="2" t="s">
        <v>2</v>
      </c>
      <c r="I1134" s="3">
        <v>5.24</v>
      </c>
      <c r="J1134" s="3">
        <v>25.2</v>
      </c>
      <c r="K1134" s="3">
        <v>14.9</v>
      </c>
    </row>
    <row r="1135" spans="1:31" x14ac:dyDescent="0.15">
      <c r="A1135" s="38">
        <v>38378</v>
      </c>
      <c r="B1135" s="8">
        <f t="shared" si="449"/>
        <v>2005</v>
      </c>
      <c r="C1135" s="8">
        <f t="shared" si="450"/>
        <v>1</v>
      </c>
      <c r="D1135" s="8">
        <f t="shared" si="451"/>
        <v>26</v>
      </c>
      <c r="E1135" s="8" t="s">
        <v>31</v>
      </c>
      <c r="F1135" s="8">
        <v>1</v>
      </c>
      <c r="G1135">
        <v>3</v>
      </c>
      <c r="H1135" s="2" t="s">
        <v>1</v>
      </c>
      <c r="I1135" s="3">
        <v>5.14</v>
      </c>
      <c r="J1135" s="3">
        <v>23.7</v>
      </c>
      <c r="K1135" s="3">
        <v>9.3000000000000007</v>
      </c>
    </row>
    <row r="1136" spans="1:31" x14ac:dyDescent="0.15">
      <c r="A1136" s="38">
        <v>38378</v>
      </c>
      <c r="B1136" s="8">
        <f t="shared" si="449"/>
        <v>2005</v>
      </c>
      <c r="C1136" s="8">
        <f t="shared" si="450"/>
        <v>1</v>
      </c>
      <c r="D1136" s="8">
        <f t="shared" si="451"/>
        <v>26</v>
      </c>
      <c r="E1136" s="8" t="s">
        <v>32</v>
      </c>
      <c r="F1136" s="8">
        <v>1</v>
      </c>
      <c r="G1136">
        <v>4</v>
      </c>
      <c r="H1136" s="2" t="s">
        <v>0</v>
      </c>
      <c r="I1136" s="3">
        <v>5.26</v>
      </c>
      <c r="J1136" s="3">
        <v>112.7</v>
      </c>
      <c r="K1136" s="3">
        <v>15.5</v>
      </c>
    </row>
    <row r="1137" spans="1:31" x14ac:dyDescent="0.15">
      <c r="A1137" s="38">
        <v>38378</v>
      </c>
      <c r="B1137" s="8">
        <f t="shared" si="449"/>
        <v>2005</v>
      </c>
      <c r="C1137" s="8">
        <f t="shared" si="450"/>
        <v>1</v>
      </c>
      <c r="D1137" s="8">
        <f t="shared" si="451"/>
        <v>26</v>
      </c>
      <c r="E1137" s="8" t="s">
        <v>32</v>
      </c>
      <c r="F1137" s="8">
        <v>1</v>
      </c>
      <c r="G1137">
        <v>4</v>
      </c>
      <c r="H1137" s="2" t="s">
        <v>2</v>
      </c>
      <c r="I1137" s="3">
        <v>5.56</v>
      </c>
      <c r="J1137" s="3">
        <v>34.6</v>
      </c>
      <c r="K1137" s="3">
        <v>7.4</v>
      </c>
    </row>
    <row r="1138" spans="1:31" x14ac:dyDescent="0.15">
      <c r="A1138" s="38">
        <v>38378</v>
      </c>
      <c r="B1138" s="8">
        <f t="shared" si="449"/>
        <v>2005</v>
      </c>
      <c r="C1138" s="8">
        <f t="shared" si="450"/>
        <v>1</v>
      </c>
      <c r="D1138" s="8">
        <f t="shared" si="451"/>
        <v>26</v>
      </c>
      <c r="E1138" s="8" t="s">
        <v>30</v>
      </c>
      <c r="F1138" s="8">
        <v>2</v>
      </c>
      <c r="G1138">
        <v>7</v>
      </c>
      <c r="H1138" s="2" t="s">
        <v>0</v>
      </c>
      <c r="I1138" s="3">
        <v>4.8099999999999996</v>
      </c>
      <c r="J1138" s="3">
        <v>94</v>
      </c>
      <c r="K1138" s="3">
        <v>22.4</v>
      </c>
    </row>
    <row r="1139" spans="1:31" x14ac:dyDescent="0.15">
      <c r="A1139" s="38">
        <v>38378</v>
      </c>
      <c r="B1139" s="8">
        <f t="shared" si="449"/>
        <v>2005</v>
      </c>
      <c r="C1139" s="8">
        <f t="shared" si="450"/>
        <v>1</v>
      </c>
      <c r="D1139" s="8">
        <f t="shared" si="451"/>
        <v>26</v>
      </c>
      <c r="E1139" s="8" t="s">
        <v>30</v>
      </c>
      <c r="F1139" s="8">
        <v>2</v>
      </c>
      <c r="G1139">
        <v>7</v>
      </c>
      <c r="H1139" s="2" t="s">
        <v>1</v>
      </c>
      <c r="I1139" s="3">
        <v>4.4400000000000004</v>
      </c>
      <c r="J1139" s="3">
        <v>220</v>
      </c>
      <c r="K1139" s="3">
        <v>82.4</v>
      </c>
    </row>
    <row r="1140" spans="1:31" x14ac:dyDescent="0.15">
      <c r="A1140" s="38">
        <v>38378</v>
      </c>
      <c r="B1140" s="8">
        <f t="shared" si="449"/>
        <v>2005</v>
      </c>
      <c r="C1140" s="8">
        <f t="shared" si="450"/>
        <v>1</v>
      </c>
      <c r="D1140" s="8">
        <f t="shared" si="451"/>
        <v>26</v>
      </c>
      <c r="E1140" s="8" t="s">
        <v>32</v>
      </c>
      <c r="F1140" s="8">
        <v>2</v>
      </c>
      <c r="G1140">
        <v>8</v>
      </c>
      <c r="H1140" s="2" t="s">
        <v>2</v>
      </c>
      <c r="I1140" s="3">
        <v>5.12</v>
      </c>
      <c r="J1140" s="3">
        <v>32.700000000000003</v>
      </c>
      <c r="K1140" s="3">
        <v>10.7</v>
      </c>
    </row>
    <row r="1141" spans="1:31" x14ac:dyDescent="0.15">
      <c r="A1141" s="38">
        <v>38378</v>
      </c>
      <c r="B1141" s="8">
        <f t="shared" si="449"/>
        <v>2005</v>
      </c>
      <c r="C1141" s="8">
        <f t="shared" si="450"/>
        <v>1</v>
      </c>
      <c r="D1141" s="8">
        <f t="shared" si="451"/>
        <v>26</v>
      </c>
      <c r="E1141" s="8" t="s">
        <v>29</v>
      </c>
      <c r="F1141" s="8">
        <v>4</v>
      </c>
      <c r="G1141">
        <v>13</v>
      </c>
      <c r="H1141" s="2" t="s">
        <v>2</v>
      </c>
      <c r="I1141" s="3">
        <v>4.32</v>
      </c>
      <c r="J1141" s="3">
        <v>150</v>
      </c>
      <c r="K1141" s="3">
        <v>73.099999999999994</v>
      </c>
    </row>
    <row r="1142" spans="1:31" x14ac:dyDescent="0.15">
      <c r="A1142" s="38">
        <v>38378</v>
      </c>
      <c r="B1142" s="8">
        <f t="shared" si="449"/>
        <v>2005</v>
      </c>
      <c r="C1142" s="8">
        <f t="shared" si="450"/>
        <v>1</v>
      </c>
      <c r="D1142" s="8">
        <f t="shared" si="451"/>
        <v>26</v>
      </c>
      <c r="E1142" s="8" t="s">
        <v>29</v>
      </c>
      <c r="F1142" s="8">
        <v>4</v>
      </c>
      <c r="G1142">
        <v>13</v>
      </c>
      <c r="H1142" s="2" t="s">
        <v>1</v>
      </c>
      <c r="I1142" s="3">
        <v>4.4000000000000004</v>
      </c>
      <c r="J1142" s="3">
        <v>153</v>
      </c>
      <c r="K1142" s="3">
        <v>69.2</v>
      </c>
    </row>
    <row r="1143" spans="1:31" x14ac:dyDescent="0.15">
      <c r="A1143" s="38">
        <v>38378</v>
      </c>
      <c r="B1143" s="8">
        <f t="shared" si="449"/>
        <v>2005</v>
      </c>
      <c r="C1143" s="8">
        <f t="shared" si="450"/>
        <v>1</v>
      </c>
      <c r="D1143" s="8">
        <f t="shared" si="451"/>
        <v>26</v>
      </c>
      <c r="E1143" s="8" t="s">
        <v>31</v>
      </c>
      <c r="F1143" s="8">
        <v>4</v>
      </c>
      <c r="G1143">
        <v>15</v>
      </c>
      <c r="H1143" s="2" t="s">
        <v>2</v>
      </c>
      <c r="I1143" s="3">
        <v>5.24</v>
      </c>
      <c r="J1143" s="3">
        <v>30.8</v>
      </c>
      <c r="K1143" s="3">
        <v>7.8</v>
      </c>
    </row>
    <row r="1144" spans="1:31" x14ac:dyDescent="0.15">
      <c r="A1144" s="38">
        <v>38399</v>
      </c>
      <c r="B1144" s="8">
        <f t="shared" si="449"/>
        <v>2005</v>
      </c>
      <c r="C1144" s="8">
        <f t="shared" si="450"/>
        <v>2</v>
      </c>
      <c r="D1144" s="8">
        <f t="shared" si="451"/>
        <v>16</v>
      </c>
      <c r="E1144" s="8" t="s">
        <v>30</v>
      </c>
      <c r="F1144" s="8">
        <v>4</v>
      </c>
      <c r="G1144">
        <v>14</v>
      </c>
      <c r="H1144" s="2" t="s">
        <v>1</v>
      </c>
      <c r="I1144" s="3">
        <v>4.43</v>
      </c>
      <c r="J1144" s="3">
        <v>137</v>
      </c>
      <c r="K1144" s="3">
        <v>48.3</v>
      </c>
      <c r="M1144" s="3">
        <v>0.84</v>
      </c>
      <c r="N1144" s="3">
        <v>7.04</v>
      </c>
      <c r="O1144" s="3">
        <v>51.8</v>
      </c>
      <c r="P1144" s="3">
        <v>2.06</v>
      </c>
      <c r="Q1144" s="3">
        <v>0.61</v>
      </c>
      <c r="R1144" s="3">
        <v>0.24</v>
      </c>
      <c r="S1144" s="3">
        <v>3.36</v>
      </c>
      <c r="T1144" s="3">
        <v>0</v>
      </c>
      <c r="U1144" s="6">
        <f>(N1144/M1144)</f>
        <v>8.3809523809523814</v>
      </c>
      <c r="W1144" s="6">
        <f>(M1144/35.45)*1000</f>
        <v>23.695345557122707</v>
      </c>
      <c r="X1144" s="6">
        <f>(N1144/62)*1000</f>
        <v>113.54838709677421</v>
      </c>
      <c r="Y1144" s="6">
        <f>(O1144/96)*1000*2</f>
        <v>1079.1666666666665</v>
      </c>
      <c r="Z1144" s="6">
        <f>(P1144/40)*1000*2</f>
        <v>103.00000000000001</v>
      </c>
      <c r="AA1144" s="6">
        <f>(Q1144/24.3)*1000*2</f>
        <v>50.205761316872426</v>
      </c>
      <c r="AB1144" s="6">
        <f>(R1144/23)*1000</f>
        <v>10.434782608695651</v>
      </c>
      <c r="AC1144" s="6">
        <f>(S1144/39.09)*1000</f>
        <v>85.9554873369148</v>
      </c>
      <c r="AD1144" s="6">
        <f>(T1144/18)*1000</f>
        <v>0</v>
      </c>
      <c r="AE1144" s="6">
        <f>(X1144/W1144)</f>
        <v>4.7920122887864833</v>
      </c>
    </row>
    <row r="1145" spans="1:31" x14ac:dyDescent="0.15">
      <c r="A1145" s="38">
        <v>38399</v>
      </c>
      <c r="B1145" s="8">
        <f t="shared" si="449"/>
        <v>2005</v>
      </c>
      <c r="C1145" s="8">
        <f t="shared" si="450"/>
        <v>2</v>
      </c>
      <c r="D1145" s="8">
        <f t="shared" si="451"/>
        <v>16</v>
      </c>
      <c r="E1145" s="8" t="s">
        <v>29</v>
      </c>
      <c r="F1145" s="8">
        <v>1</v>
      </c>
      <c r="G1145">
        <v>1</v>
      </c>
      <c r="H1145" s="2" t="s">
        <v>0</v>
      </c>
      <c r="I1145" s="3">
        <v>4.33</v>
      </c>
      <c r="J1145" s="3">
        <v>333</v>
      </c>
      <c r="K1145" s="3">
        <v>35.9</v>
      </c>
    </row>
    <row r="1146" spans="1:31" x14ac:dyDescent="0.15">
      <c r="A1146" s="38">
        <v>38399</v>
      </c>
      <c r="B1146" s="8">
        <f t="shared" si="449"/>
        <v>2005</v>
      </c>
      <c r="C1146" s="8">
        <f t="shared" si="450"/>
        <v>2</v>
      </c>
      <c r="D1146" s="8">
        <f t="shared" si="451"/>
        <v>16</v>
      </c>
      <c r="E1146" s="8" t="s">
        <v>29</v>
      </c>
      <c r="F1146" s="8">
        <v>1</v>
      </c>
      <c r="G1146">
        <v>1</v>
      </c>
      <c r="H1146" s="2" t="s">
        <v>2</v>
      </c>
      <c r="I1146" s="3">
        <v>4.1100000000000003</v>
      </c>
      <c r="J1146" s="3">
        <v>282</v>
      </c>
      <c r="K1146" s="3">
        <v>100.4</v>
      </c>
    </row>
    <row r="1147" spans="1:31" x14ac:dyDescent="0.15">
      <c r="A1147" s="38">
        <v>38399</v>
      </c>
      <c r="B1147" s="8">
        <f t="shared" si="449"/>
        <v>2005</v>
      </c>
      <c r="C1147" s="8">
        <f t="shared" si="450"/>
        <v>2</v>
      </c>
      <c r="D1147" s="8">
        <f t="shared" si="451"/>
        <v>16</v>
      </c>
      <c r="E1147" s="8" t="s">
        <v>29</v>
      </c>
      <c r="F1147" s="8">
        <v>1</v>
      </c>
      <c r="G1147">
        <v>1</v>
      </c>
      <c r="H1147" s="2" t="s">
        <v>1</v>
      </c>
      <c r="I1147" s="3">
        <v>4.18</v>
      </c>
      <c r="J1147" s="3">
        <v>291</v>
      </c>
    </row>
    <row r="1148" spans="1:31" x14ac:dyDescent="0.15">
      <c r="A1148" s="38">
        <v>38399</v>
      </c>
      <c r="B1148" s="8">
        <f t="shared" si="449"/>
        <v>2005</v>
      </c>
      <c r="C1148" s="8">
        <f t="shared" si="450"/>
        <v>2</v>
      </c>
      <c r="D1148" s="8">
        <f t="shared" si="451"/>
        <v>16</v>
      </c>
      <c r="E1148" s="8" t="s">
        <v>30</v>
      </c>
      <c r="F1148" s="8">
        <v>1</v>
      </c>
      <c r="G1148">
        <v>2</v>
      </c>
      <c r="H1148" s="2" t="s">
        <v>2</v>
      </c>
      <c r="I1148" s="3">
        <v>4.76</v>
      </c>
      <c r="J1148" s="3">
        <v>33.299999999999997</v>
      </c>
      <c r="K1148" s="3">
        <v>9.6999999999999993</v>
      </c>
    </row>
    <row r="1149" spans="1:31" x14ac:dyDescent="0.15">
      <c r="A1149" s="38">
        <v>38399</v>
      </c>
      <c r="B1149" s="8">
        <f t="shared" si="449"/>
        <v>2005</v>
      </c>
      <c r="C1149" s="8">
        <f t="shared" si="450"/>
        <v>2</v>
      </c>
      <c r="D1149" s="8">
        <f t="shared" si="451"/>
        <v>16</v>
      </c>
      <c r="E1149" s="8" t="s">
        <v>30</v>
      </c>
      <c r="F1149" s="8">
        <v>1</v>
      </c>
      <c r="G1149">
        <v>2</v>
      </c>
      <c r="H1149" s="2" t="s">
        <v>1</v>
      </c>
      <c r="I1149" s="3">
        <v>4.28</v>
      </c>
      <c r="J1149" s="3">
        <v>166</v>
      </c>
      <c r="K1149" s="3">
        <v>51.9</v>
      </c>
    </row>
    <row r="1150" spans="1:31" x14ac:dyDescent="0.15">
      <c r="A1150" s="38">
        <v>38399</v>
      </c>
      <c r="B1150" s="8">
        <f t="shared" si="449"/>
        <v>2005</v>
      </c>
      <c r="C1150" s="8">
        <f t="shared" si="450"/>
        <v>2</v>
      </c>
      <c r="D1150" s="8">
        <f t="shared" si="451"/>
        <v>16</v>
      </c>
      <c r="E1150" s="8" t="s">
        <v>31</v>
      </c>
      <c r="F1150" s="8">
        <v>1</v>
      </c>
      <c r="G1150">
        <v>3</v>
      </c>
      <c r="H1150" s="2" t="s">
        <v>2</v>
      </c>
      <c r="I1150" s="3">
        <v>5.18</v>
      </c>
      <c r="J1150" s="3">
        <v>24.7</v>
      </c>
    </row>
    <row r="1151" spans="1:31" x14ac:dyDescent="0.15">
      <c r="A1151" s="38">
        <v>38399</v>
      </c>
      <c r="B1151" s="8">
        <f t="shared" si="449"/>
        <v>2005</v>
      </c>
      <c r="C1151" s="8">
        <f t="shared" si="450"/>
        <v>2</v>
      </c>
      <c r="D1151" s="8">
        <f t="shared" si="451"/>
        <v>16</v>
      </c>
      <c r="E1151" s="8" t="s">
        <v>32</v>
      </c>
      <c r="F1151" s="8">
        <v>1</v>
      </c>
      <c r="G1151">
        <v>4</v>
      </c>
      <c r="H1151" s="2" t="s">
        <v>0</v>
      </c>
      <c r="I1151" s="3">
        <v>5.19</v>
      </c>
      <c r="J1151" s="3">
        <v>93</v>
      </c>
      <c r="K1151" s="3">
        <v>11.9</v>
      </c>
    </row>
    <row r="1152" spans="1:31" x14ac:dyDescent="0.15">
      <c r="A1152" s="38">
        <v>38399</v>
      </c>
      <c r="B1152" s="8">
        <f t="shared" si="449"/>
        <v>2005</v>
      </c>
      <c r="C1152" s="8">
        <f t="shared" si="450"/>
        <v>2</v>
      </c>
      <c r="D1152" s="8">
        <f t="shared" si="451"/>
        <v>16</v>
      </c>
      <c r="E1152" s="8" t="s">
        <v>32</v>
      </c>
      <c r="F1152" s="8">
        <v>1</v>
      </c>
      <c r="G1152">
        <v>4</v>
      </c>
      <c r="H1152" s="2" t="s">
        <v>2</v>
      </c>
      <c r="I1152" s="3">
        <v>5.45</v>
      </c>
      <c r="J1152" s="3">
        <v>30.5</v>
      </c>
      <c r="K1152" s="3">
        <v>5.7</v>
      </c>
    </row>
    <row r="1153" spans="1:30" x14ac:dyDescent="0.15">
      <c r="A1153" s="38">
        <v>38399</v>
      </c>
      <c r="B1153" s="8">
        <f t="shared" si="449"/>
        <v>2005</v>
      </c>
      <c r="C1153" s="8">
        <f t="shared" si="450"/>
        <v>2</v>
      </c>
      <c r="D1153" s="8">
        <f t="shared" si="451"/>
        <v>16</v>
      </c>
      <c r="E1153" s="8" t="s">
        <v>32</v>
      </c>
      <c r="F1153" s="8">
        <v>1</v>
      </c>
      <c r="G1153">
        <v>4</v>
      </c>
      <c r="H1153" s="2" t="s">
        <v>1</v>
      </c>
      <c r="I1153" s="3">
        <v>5.32</v>
      </c>
      <c r="J1153" s="3">
        <v>23</v>
      </c>
    </row>
    <row r="1154" spans="1:30" x14ac:dyDescent="0.15">
      <c r="A1154" s="38">
        <v>38399</v>
      </c>
      <c r="B1154" s="8">
        <f t="shared" si="449"/>
        <v>2005</v>
      </c>
      <c r="C1154" s="8">
        <f t="shared" si="450"/>
        <v>2</v>
      </c>
      <c r="D1154" s="8">
        <f t="shared" si="451"/>
        <v>16</v>
      </c>
      <c r="E1154" s="8" t="s">
        <v>31</v>
      </c>
      <c r="F1154" s="8">
        <v>2</v>
      </c>
      <c r="G1154">
        <v>5</v>
      </c>
      <c r="H1154" s="2" t="s">
        <v>2</v>
      </c>
      <c r="I1154" s="3">
        <v>5.44</v>
      </c>
      <c r="J1154" s="3">
        <v>18.600000000000001</v>
      </c>
      <c r="K1154" s="3">
        <v>4.8</v>
      </c>
    </row>
    <row r="1155" spans="1:30" x14ac:dyDescent="0.15">
      <c r="A1155" s="38">
        <v>38399</v>
      </c>
      <c r="B1155" s="8">
        <f t="shared" si="449"/>
        <v>2005</v>
      </c>
      <c r="C1155" s="8">
        <f t="shared" si="450"/>
        <v>2</v>
      </c>
      <c r="D1155" s="8">
        <f t="shared" si="451"/>
        <v>16</v>
      </c>
      <c r="E1155" s="8" t="s">
        <v>31</v>
      </c>
      <c r="F1155" s="8">
        <v>2</v>
      </c>
      <c r="G1155">
        <v>5</v>
      </c>
      <c r="H1155" s="2" t="s">
        <v>1</v>
      </c>
      <c r="I1155" s="3">
        <v>4.7</v>
      </c>
      <c r="J1155" s="3">
        <v>38.9</v>
      </c>
      <c r="K1155" s="3">
        <v>16.600000000000001</v>
      </c>
    </row>
    <row r="1156" spans="1:30" x14ac:dyDescent="0.15">
      <c r="A1156" s="38">
        <v>38399</v>
      </c>
      <c r="B1156" s="8">
        <f t="shared" si="449"/>
        <v>2005</v>
      </c>
      <c r="C1156" s="8">
        <f t="shared" si="450"/>
        <v>2</v>
      </c>
      <c r="D1156" s="8">
        <f t="shared" si="451"/>
        <v>16</v>
      </c>
      <c r="E1156" s="8" t="s">
        <v>30</v>
      </c>
      <c r="F1156" s="8">
        <v>2</v>
      </c>
      <c r="G1156">
        <v>7</v>
      </c>
      <c r="H1156" s="2" t="s">
        <v>2</v>
      </c>
      <c r="I1156" s="3">
        <v>4.29</v>
      </c>
      <c r="J1156" s="3">
        <v>245</v>
      </c>
      <c r="K1156" s="3">
        <v>84.8</v>
      </c>
    </row>
    <row r="1157" spans="1:30" x14ac:dyDescent="0.15">
      <c r="A1157" s="38">
        <v>38399</v>
      </c>
      <c r="B1157" s="8">
        <f t="shared" si="449"/>
        <v>2005</v>
      </c>
      <c r="C1157" s="8">
        <f t="shared" si="450"/>
        <v>2</v>
      </c>
      <c r="D1157" s="8">
        <f t="shared" si="451"/>
        <v>16</v>
      </c>
      <c r="E1157" s="8" t="s">
        <v>30</v>
      </c>
      <c r="F1157" s="8">
        <v>2</v>
      </c>
      <c r="G1157">
        <v>7</v>
      </c>
      <c r="H1157" s="2" t="s">
        <v>1</v>
      </c>
      <c r="I1157" s="3">
        <v>4.3099999999999996</v>
      </c>
      <c r="J1157" s="3">
        <v>213</v>
      </c>
      <c r="K1157" s="3">
        <v>81.8</v>
      </c>
    </row>
    <row r="1158" spans="1:30" x14ac:dyDescent="0.15">
      <c r="A1158" s="38">
        <v>38399</v>
      </c>
      <c r="B1158" s="8">
        <f t="shared" si="449"/>
        <v>2005</v>
      </c>
      <c r="C1158" s="8">
        <f t="shared" si="450"/>
        <v>2</v>
      </c>
      <c r="D1158" s="8">
        <f t="shared" si="451"/>
        <v>16</v>
      </c>
      <c r="E1158" s="8" t="s">
        <v>32</v>
      </c>
      <c r="F1158" s="8">
        <v>2</v>
      </c>
      <c r="G1158">
        <v>8</v>
      </c>
      <c r="H1158" s="2" t="s">
        <v>0</v>
      </c>
      <c r="I1158" s="3">
        <v>4.7300000000000004</v>
      </c>
      <c r="J1158" s="3">
        <v>30.5</v>
      </c>
    </row>
    <row r="1159" spans="1:30" x14ac:dyDescent="0.15">
      <c r="A1159" s="38">
        <v>38399</v>
      </c>
      <c r="B1159" s="8">
        <f t="shared" si="449"/>
        <v>2005</v>
      </c>
      <c r="C1159" s="8">
        <f t="shared" si="450"/>
        <v>2</v>
      </c>
      <c r="D1159" s="8">
        <f t="shared" si="451"/>
        <v>16</v>
      </c>
      <c r="E1159" s="8" t="s">
        <v>32</v>
      </c>
      <c r="F1159" s="8">
        <v>2</v>
      </c>
      <c r="G1159">
        <v>8</v>
      </c>
      <c r="H1159" s="2" t="s">
        <v>2</v>
      </c>
      <c r="I1159" s="3">
        <v>4.91</v>
      </c>
      <c r="J1159" s="3">
        <v>25.3</v>
      </c>
    </row>
    <row r="1160" spans="1:30" x14ac:dyDescent="0.15">
      <c r="A1160" s="38">
        <v>38399</v>
      </c>
      <c r="B1160" s="8">
        <f t="shared" si="449"/>
        <v>2005</v>
      </c>
      <c r="C1160" s="8">
        <f t="shared" si="450"/>
        <v>2</v>
      </c>
      <c r="D1160" s="8">
        <f t="shared" si="451"/>
        <v>16</v>
      </c>
      <c r="E1160" s="8" t="s">
        <v>30</v>
      </c>
      <c r="F1160" s="8">
        <v>3</v>
      </c>
      <c r="G1160">
        <v>9</v>
      </c>
      <c r="H1160" s="2" t="s">
        <v>2</v>
      </c>
      <c r="I1160" s="3">
        <v>4.4800000000000004</v>
      </c>
      <c r="J1160" s="3">
        <v>270</v>
      </c>
      <c r="K1160" s="3">
        <v>58.9</v>
      </c>
    </row>
    <row r="1161" spans="1:30" x14ac:dyDescent="0.15">
      <c r="A1161" s="38">
        <v>38399</v>
      </c>
      <c r="B1161" s="8">
        <f t="shared" si="449"/>
        <v>2005</v>
      </c>
      <c r="C1161" s="8">
        <f t="shared" si="450"/>
        <v>2</v>
      </c>
      <c r="D1161" s="8">
        <f t="shared" si="451"/>
        <v>16</v>
      </c>
      <c r="E1161" s="8" t="s">
        <v>29</v>
      </c>
      <c r="F1161" s="8">
        <v>3</v>
      </c>
      <c r="G1161">
        <v>10</v>
      </c>
      <c r="H1161" s="2" t="s">
        <v>0</v>
      </c>
      <c r="I1161" s="3">
        <v>4.37</v>
      </c>
      <c r="J1161" s="3">
        <v>274</v>
      </c>
    </row>
    <row r="1162" spans="1:30" x14ac:dyDescent="0.15">
      <c r="A1162" s="38">
        <v>38399</v>
      </c>
      <c r="B1162" s="8">
        <f t="shared" ref="B1162:B1225" si="462">YEAR(A1162)</f>
        <v>2005</v>
      </c>
      <c r="C1162" s="8">
        <f t="shared" ref="C1162:C1225" si="463">MONTH(A1162)</f>
        <v>2</v>
      </c>
      <c r="D1162" s="8">
        <f t="shared" ref="D1162:D1225" si="464">DAY(A1162)</f>
        <v>16</v>
      </c>
      <c r="E1162" s="8" t="s">
        <v>29</v>
      </c>
      <c r="F1162" s="8">
        <v>3</v>
      </c>
      <c r="G1162">
        <v>10</v>
      </c>
      <c r="H1162" s="2" t="s">
        <v>2</v>
      </c>
      <c r="I1162" s="3">
        <v>4.33</v>
      </c>
      <c r="J1162" s="3">
        <v>234</v>
      </c>
    </row>
    <row r="1163" spans="1:30" x14ac:dyDescent="0.15">
      <c r="A1163" s="38">
        <v>38399</v>
      </c>
      <c r="B1163" s="8">
        <f t="shared" si="462"/>
        <v>2005</v>
      </c>
      <c r="C1163" s="8">
        <f t="shared" si="463"/>
        <v>2</v>
      </c>
      <c r="D1163" s="8">
        <f t="shared" si="464"/>
        <v>16</v>
      </c>
      <c r="E1163" s="8" t="s">
        <v>29</v>
      </c>
      <c r="F1163" s="8">
        <v>3</v>
      </c>
      <c r="G1163">
        <v>10</v>
      </c>
      <c r="H1163" s="2" t="s">
        <v>1</v>
      </c>
      <c r="I1163" s="3">
        <v>4.3</v>
      </c>
      <c r="J1163" s="3">
        <v>220</v>
      </c>
      <c r="K1163" s="3">
        <v>82.4</v>
      </c>
      <c r="M1163" s="3">
        <v>0</v>
      </c>
      <c r="N1163" s="3">
        <v>57.55</v>
      </c>
      <c r="O1163" s="3">
        <v>51.5</v>
      </c>
      <c r="P1163" s="3">
        <v>3.69</v>
      </c>
      <c r="Q1163" s="3">
        <v>0.38</v>
      </c>
      <c r="R1163" s="3">
        <v>0.27</v>
      </c>
      <c r="S1163" s="3">
        <v>1.87</v>
      </c>
      <c r="T1163" s="3">
        <v>0.04</v>
      </c>
      <c r="W1163" s="6">
        <f>(M1163/35.45)*1000</f>
        <v>0</v>
      </c>
      <c r="X1163" s="6">
        <f>(N1163/62)*1000</f>
        <v>928.22580645161293</v>
      </c>
      <c r="Y1163" s="6">
        <f>(O1163/96)*1000*2</f>
        <v>1072.9166666666667</v>
      </c>
      <c r="Z1163" s="6">
        <f>(P1163/40)*1000*2</f>
        <v>184.5</v>
      </c>
      <c r="AA1163" s="6">
        <f>(Q1163/24.3)*1000*2</f>
        <v>31.275720164609055</v>
      </c>
      <c r="AB1163" s="6">
        <f>(R1163/23)*1000</f>
        <v>11.739130434782609</v>
      </c>
      <c r="AC1163" s="6">
        <f>(S1163/39.09)*1000</f>
        <v>47.838321821437702</v>
      </c>
      <c r="AD1163" s="6">
        <f>(T1163/18)*1000</f>
        <v>2.2222222222222223</v>
      </c>
    </row>
    <row r="1164" spans="1:30" x14ac:dyDescent="0.15">
      <c r="A1164" s="38">
        <v>38399</v>
      </c>
      <c r="B1164" s="8">
        <f t="shared" si="462"/>
        <v>2005</v>
      </c>
      <c r="C1164" s="8">
        <f t="shared" si="463"/>
        <v>2</v>
      </c>
      <c r="D1164" s="8">
        <f t="shared" si="464"/>
        <v>16</v>
      </c>
      <c r="E1164" s="8" t="s">
        <v>32</v>
      </c>
      <c r="F1164" s="8">
        <v>3</v>
      </c>
      <c r="G1164">
        <v>11</v>
      </c>
      <c r="H1164" s="2" t="s">
        <v>0</v>
      </c>
      <c r="I1164" s="3">
        <v>5.0199999999999996</v>
      </c>
      <c r="J1164" s="3">
        <v>31.2</v>
      </c>
      <c r="K1164" s="3">
        <v>4.0999999999999996</v>
      </c>
    </row>
    <row r="1165" spans="1:30" x14ac:dyDescent="0.15">
      <c r="A1165" s="38">
        <v>38399</v>
      </c>
      <c r="B1165" s="8">
        <f t="shared" si="462"/>
        <v>2005</v>
      </c>
      <c r="C1165" s="8">
        <f t="shared" si="463"/>
        <v>2</v>
      </c>
      <c r="D1165" s="8">
        <f t="shared" si="464"/>
        <v>16</v>
      </c>
      <c r="E1165" s="8" t="s">
        <v>32</v>
      </c>
      <c r="F1165" s="8">
        <v>3</v>
      </c>
      <c r="G1165">
        <v>11</v>
      </c>
      <c r="H1165" s="2" t="s">
        <v>1</v>
      </c>
      <c r="I1165" s="3">
        <v>6.1</v>
      </c>
      <c r="J1165" s="3">
        <v>21.8</v>
      </c>
    </row>
    <row r="1166" spans="1:30" x14ac:dyDescent="0.15">
      <c r="A1166" s="38">
        <v>38399</v>
      </c>
      <c r="B1166" s="8">
        <f t="shared" si="462"/>
        <v>2005</v>
      </c>
      <c r="C1166" s="8">
        <f t="shared" si="463"/>
        <v>2</v>
      </c>
      <c r="D1166" s="8">
        <f t="shared" si="464"/>
        <v>16</v>
      </c>
      <c r="E1166" s="8" t="s">
        <v>31</v>
      </c>
      <c r="F1166" s="8">
        <v>3</v>
      </c>
      <c r="G1166">
        <v>12</v>
      </c>
      <c r="H1166" s="2" t="s">
        <v>0</v>
      </c>
      <c r="I1166" s="3">
        <v>5.49</v>
      </c>
      <c r="J1166" s="3">
        <v>27.9</v>
      </c>
      <c r="K1166" s="3">
        <v>5.6</v>
      </c>
    </row>
    <row r="1167" spans="1:30" x14ac:dyDescent="0.15">
      <c r="A1167" s="38">
        <v>38399</v>
      </c>
      <c r="B1167" s="8">
        <f t="shared" si="462"/>
        <v>2005</v>
      </c>
      <c r="C1167" s="8">
        <f t="shared" si="463"/>
        <v>2</v>
      </c>
      <c r="D1167" s="8">
        <f t="shared" si="464"/>
        <v>16</v>
      </c>
      <c r="E1167" s="8" t="s">
        <v>29</v>
      </c>
      <c r="F1167" s="8">
        <v>4</v>
      </c>
      <c r="G1167">
        <v>13</v>
      </c>
      <c r="H1167" s="2" t="s">
        <v>2</v>
      </c>
      <c r="I1167" s="3">
        <v>4.3899999999999997</v>
      </c>
      <c r="J1167" s="3">
        <v>154.1</v>
      </c>
      <c r="K1167" s="3">
        <v>66.900000000000006</v>
      </c>
      <c r="M1167" s="3">
        <v>0</v>
      </c>
      <c r="N1167" s="3">
        <v>21.87</v>
      </c>
      <c r="O1167" s="3">
        <v>53.4</v>
      </c>
      <c r="P1167" s="3">
        <v>1.72</v>
      </c>
      <c r="Q1167" s="3">
        <v>0.13</v>
      </c>
      <c r="R1167" s="3">
        <v>0.33</v>
      </c>
      <c r="S1167" s="3">
        <v>0.71</v>
      </c>
      <c r="T1167" s="3">
        <v>0</v>
      </c>
      <c r="W1167" s="6">
        <f>(M1167/35.45)*1000</f>
        <v>0</v>
      </c>
      <c r="X1167" s="6">
        <f>(N1167/62)*1000</f>
        <v>352.74193548387103</v>
      </c>
      <c r="Y1167" s="6">
        <f>(O1167/96)*1000*2</f>
        <v>1112.5</v>
      </c>
      <c r="Z1167" s="6">
        <f>(P1167/40)*1000*2</f>
        <v>86</v>
      </c>
      <c r="AA1167" s="6">
        <f>(Q1167/24.3)*1000*2</f>
        <v>10.699588477366255</v>
      </c>
      <c r="AB1167" s="6">
        <f>(R1167/23)*1000</f>
        <v>14.347826086956523</v>
      </c>
      <c r="AC1167" s="6">
        <f>(S1167/39.09)*1000</f>
        <v>18.163213097979021</v>
      </c>
      <c r="AD1167" s="6">
        <f>(T1167/18)*1000</f>
        <v>0</v>
      </c>
    </row>
    <row r="1168" spans="1:30" x14ac:dyDescent="0.15">
      <c r="A1168" s="38">
        <v>38399</v>
      </c>
      <c r="B1168" s="8">
        <f t="shared" si="462"/>
        <v>2005</v>
      </c>
      <c r="C1168" s="8">
        <f t="shared" si="463"/>
        <v>2</v>
      </c>
      <c r="D1168" s="8">
        <f t="shared" si="464"/>
        <v>16</v>
      </c>
      <c r="E1168" s="8" t="s">
        <v>29</v>
      </c>
      <c r="F1168" s="8">
        <v>4</v>
      </c>
      <c r="G1168">
        <v>13</v>
      </c>
      <c r="H1168" s="2" t="s">
        <v>1</v>
      </c>
      <c r="I1168" s="3">
        <v>4.38</v>
      </c>
      <c r="J1168" s="3">
        <v>147</v>
      </c>
      <c r="K1168" s="3">
        <v>66</v>
      </c>
    </row>
    <row r="1169" spans="1:31" x14ac:dyDescent="0.15">
      <c r="A1169" s="38">
        <v>38399</v>
      </c>
      <c r="B1169" s="8">
        <f t="shared" si="462"/>
        <v>2005</v>
      </c>
      <c r="C1169" s="8">
        <f t="shared" si="463"/>
        <v>2</v>
      </c>
      <c r="D1169" s="8">
        <f t="shared" si="464"/>
        <v>16</v>
      </c>
      <c r="E1169" s="8" t="s">
        <v>30</v>
      </c>
      <c r="F1169" s="8">
        <v>4</v>
      </c>
      <c r="G1169">
        <v>14</v>
      </c>
      <c r="H1169" s="2" t="s">
        <v>0</v>
      </c>
      <c r="I1169" s="3">
        <v>4.82</v>
      </c>
      <c r="J1169" s="3">
        <v>64.2</v>
      </c>
      <c r="K1169" s="3">
        <v>19.2</v>
      </c>
    </row>
    <row r="1170" spans="1:31" x14ac:dyDescent="0.15">
      <c r="A1170" s="38">
        <v>38399</v>
      </c>
      <c r="B1170" s="8">
        <f t="shared" si="462"/>
        <v>2005</v>
      </c>
      <c r="C1170" s="8">
        <f t="shared" si="463"/>
        <v>2</v>
      </c>
      <c r="D1170" s="8">
        <f t="shared" si="464"/>
        <v>16</v>
      </c>
      <c r="E1170" s="8" t="s">
        <v>30</v>
      </c>
      <c r="F1170" s="8">
        <v>4</v>
      </c>
      <c r="G1170">
        <v>14</v>
      </c>
      <c r="H1170" s="2" t="s">
        <v>2</v>
      </c>
      <c r="I1170" s="3">
        <v>4.53</v>
      </c>
      <c r="J1170" s="3">
        <v>171</v>
      </c>
      <c r="K1170" s="3">
        <v>37.4</v>
      </c>
    </row>
    <row r="1171" spans="1:31" x14ac:dyDescent="0.15">
      <c r="A1171" s="38">
        <v>38399</v>
      </c>
      <c r="B1171" s="8">
        <f t="shared" si="462"/>
        <v>2005</v>
      </c>
      <c r="C1171" s="8">
        <f t="shared" si="463"/>
        <v>2</v>
      </c>
      <c r="D1171" s="8">
        <f t="shared" si="464"/>
        <v>16</v>
      </c>
      <c r="E1171" s="8" t="s">
        <v>31</v>
      </c>
      <c r="F1171" s="8">
        <v>4</v>
      </c>
      <c r="G1171">
        <v>15</v>
      </c>
      <c r="H1171" s="2" t="s">
        <v>0</v>
      </c>
      <c r="I1171" s="3">
        <v>5.35</v>
      </c>
      <c r="J1171" s="3">
        <v>21.8</v>
      </c>
      <c r="K1171" s="3">
        <v>7.6</v>
      </c>
    </row>
    <row r="1172" spans="1:31" x14ac:dyDescent="0.15">
      <c r="A1172" s="38">
        <v>38399</v>
      </c>
      <c r="B1172" s="8">
        <f t="shared" si="462"/>
        <v>2005</v>
      </c>
      <c r="C1172" s="8">
        <f t="shared" si="463"/>
        <v>2</v>
      </c>
      <c r="D1172" s="8">
        <f t="shared" si="464"/>
        <v>16</v>
      </c>
      <c r="E1172" s="8" t="s">
        <v>31</v>
      </c>
      <c r="F1172" s="8">
        <v>4</v>
      </c>
      <c r="G1172">
        <v>15</v>
      </c>
      <c r="H1172" s="2" t="s">
        <v>2</v>
      </c>
      <c r="I1172" s="3">
        <v>5.09</v>
      </c>
      <c r="J1172" s="3">
        <v>27.7</v>
      </c>
      <c r="K1172" s="3">
        <v>7.2</v>
      </c>
    </row>
    <row r="1173" spans="1:31" x14ac:dyDescent="0.15">
      <c r="A1173" s="38">
        <v>38399</v>
      </c>
      <c r="B1173" s="8">
        <f t="shared" si="462"/>
        <v>2005</v>
      </c>
      <c r="C1173" s="8">
        <f t="shared" si="463"/>
        <v>2</v>
      </c>
      <c r="D1173" s="8">
        <f t="shared" si="464"/>
        <v>16</v>
      </c>
      <c r="E1173" s="8" t="s">
        <v>31</v>
      </c>
      <c r="F1173" s="8">
        <v>4</v>
      </c>
      <c r="G1173">
        <v>15</v>
      </c>
      <c r="H1173" s="2" t="s">
        <v>1</v>
      </c>
      <c r="I1173" s="3">
        <v>5.28</v>
      </c>
      <c r="J1173" s="3">
        <v>26.9</v>
      </c>
      <c r="K1173" s="3">
        <v>6</v>
      </c>
    </row>
    <row r="1174" spans="1:31" x14ac:dyDescent="0.15">
      <c r="A1174" s="38">
        <v>38399</v>
      </c>
      <c r="B1174" s="8">
        <f t="shared" si="462"/>
        <v>2005</v>
      </c>
      <c r="C1174" s="8">
        <f t="shared" si="463"/>
        <v>2</v>
      </c>
      <c r="D1174" s="8">
        <f t="shared" si="464"/>
        <v>16</v>
      </c>
      <c r="E1174" s="8" t="s">
        <v>32</v>
      </c>
      <c r="F1174" s="8">
        <v>4</v>
      </c>
      <c r="G1174">
        <v>16</v>
      </c>
      <c r="H1174" s="2" t="s">
        <v>1</v>
      </c>
      <c r="I1174" s="3">
        <v>5.2</v>
      </c>
      <c r="J1174" s="3">
        <v>31.2</v>
      </c>
      <c r="K1174" s="3">
        <v>5.5</v>
      </c>
    </row>
    <row r="1175" spans="1:31" x14ac:dyDescent="0.15">
      <c r="A1175" s="38">
        <v>38432</v>
      </c>
      <c r="B1175" s="8">
        <f t="shared" si="462"/>
        <v>2005</v>
      </c>
      <c r="C1175" s="8">
        <f t="shared" si="463"/>
        <v>3</v>
      </c>
      <c r="D1175" s="8">
        <f t="shared" si="464"/>
        <v>21</v>
      </c>
      <c r="E1175" s="8" t="s">
        <v>31</v>
      </c>
      <c r="F1175" s="8">
        <v>1</v>
      </c>
      <c r="G1175">
        <v>3</v>
      </c>
      <c r="H1175" s="2" t="s">
        <v>2</v>
      </c>
      <c r="I1175" s="3">
        <v>5.35</v>
      </c>
      <c r="J1175" s="3">
        <v>25.5</v>
      </c>
      <c r="L1175" s="3">
        <v>33.979999999999997</v>
      </c>
      <c r="M1175" s="3">
        <v>1.17</v>
      </c>
      <c r="N1175" s="3">
        <v>0.57999999999999996</v>
      </c>
      <c r="O1175" s="3">
        <v>7.38</v>
      </c>
      <c r="P1175" s="3">
        <v>1.99</v>
      </c>
      <c r="Q1175" s="3">
        <v>0.52</v>
      </c>
      <c r="R1175" s="3">
        <v>0.24</v>
      </c>
      <c r="S1175" s="3">
        <v>0.13</v>
      </c>
      <c r="T1175" s="3">
        <v>0</v>
      </c>
      <c r="U1175" s="6">
        <f t="shared" ref="U1175:U1190" si="465">(N1175/M1175)</f>
        <v>0.49572649572649574</v>
      </c>
      <c r="W1175" s="6">
        <f t="shared" ref="W1175:W1190" si="466">(M1175/35.45)*1000</f>
        <v>33.004231311706626</v>
      </c>
      <c r="X1175" s="6">
        <f t="shared" ref="X1175:X1190" si="467">(N1175/62)*1000</f>
        <v>9.3548387096774182</v>
      </c>
      <c r="Y1175" s="6">
        <f t="shared" ref="Y1175:Y1190" si="468">(O1175/96)*1000*2</f>
        <v>153.75</v>
      </c>
      <c r="Z1175" s="6">
        <f t="shared" ref="Z1175:Z1190" si="469">(P1175/40)*1000*2</f>
        <v>99.5</v>
      </c>
      <c r="AA1175" s="6">
        <f t="shared" ref="AA1175:AA1190" si="470">(Q1175/24.3)*1000*2</f>
        <v>42.798353909465021</v>
      </c>
      <c r="AB1175" s="6">
        <f t="shared" ref="AB1175:AB1190" si="471">(R1175/23)*1000</f>
        <v>10.434782608695651</v>
      </c>
      <c r="AC1175" s="6">
        <f t="shared" ref="AC1175:AC1190" si="472">(S1175/39.09)*1000</f>
        <v>3.3256587362496801</v>
      </c>
      <c r="AD1175" s="6">
        <f t="shared" ref="AD1175:AD1190" si="473">(T1175/18)*1000</f>
        <v>0</v>
      </c>
      <c r="AE1175" s="6">
        <f t="shared" ref="AE1175:AE1190" si="474">(X1175/W1175)</f>
        <v>0.28344361731458506</v>
      </c>
    </row>
    <row r="1176" spans="1:31" x14ac:dyDescent="0.15">
      <c r="A1176" s="38">
        <v>38432</v>
      </c>
      <c r="B1176" s="8">
        <f t="shared" si="462"/>
        <v>2005</v>
      </c>
      <c r="C1176" s="8">
        <f t="shared" si="463"/>
        <v>3</v>
      </c>
      <c r="D1176" s="8">
        <f t="shared" si="464"/>
        <v>21</v>
      </c>
      <c r="E1176" s="8" t="s">
        <v>32</v>
      </c>
      <c r="F1176" s="8">
        <v>3</v>
      </c>
      <c r="G1176">
        <v>11</v>
      </c>
      <c r="H1176" s="2" t="s">
        <v>2</v>
      </c>
      <c r="I1176" s="3">
        <v>5.29</v>
      </c>
      <c r="J1176" s="3">
        <v>15.1</v>
      </c>
      <c r="L1176" s="3">
        <v>26.39</v>
      </c>
      <c r="M1176" s="3">
        <v>0.78</v>
      </c>
      <c r="N1176" s="3">
        <v>0.62</v>
      </c>
      <c r="O1176" s="3">
        <v>3.95</v>
      </c>
      <c r="P1176" s="3">
        <v>0.92</v>
      </c>
      <c r="Q1176" s="3">
        <v>0.13</v>
      </c>
      <c r="R1176" s="3">
        <v>0.31</v>
      </c>
      <c r="S1176" s="3">
        <v>0.16</v>
      </c>
      <c r="T1176" s="3">
        <v>0.03</v>
      </c>
      <c r="U1176" s="6">
        <f t="shared" si="465"/>
        <v>0.79487179487179482</v>
      </c>
      <c r="W1176" s="6">
        <f t="shared" si="466"/>
        <v>22.002820874471084</v>
      </c>
      <c r="X1176" s="6">
        <f t="shared" si="467"/>
        <v>10</v>
      </c>
      <c r="Y1176" s="6">
        <f t="shared" si="468"/>
        <v>82.291666666666671</v>
      </c>
      <c r="Z1176" s="6">
        <f t="shared" si="469"/>
        <v>46</v>
      </c>
      <c r="AA1176" s="6">
        <f t="shared" si="470"/>
        <v>10.699588477366255</v>
      </c>
      <c r="AB1176" s="6">
        <f t="shared" si="471"/>
        <v>13.478260869565217</v>
      </c>
      <c r="AC1176" s="6">
        <f t="shared" si="472"/>
        <v>4.0931184446149906</v>
      </c>
      <c r="AD1176" s="6">
        <f t="shared" si="473"/>
        <v>1.6666666666666665</v>
      </c>
      <c r="AE1176" s="6">
        <f t="shared" si="474"/>
        <v>0.45448717948717954</v>
      </c>
    </row>
    <row r="1177" spans="1:31" x14ac:dyDescent="0.15">
      <c r="A1177" s="38">
        <v>38432</v>
      </c>
      <c r="B1177" s="8">
        <f t="shared" si="462"/>
        <v>2005</v>
      </c>
      <c r="C1177" s="8">
        <f t="shared" si="463"/>
        <v>3</v>
      </c>
      <c r="D1177" s="8">
        <f t="shared" si="464"/>
        <v>21</v>
      </c>
      <c r="E1177" s="8" t="s">
        <v>32</v>
      </c>
      <c r="F1177" s="8">
        <v>4</v>
      </c>
      <c r="G1177">
        <v>16</v>
      </c>
      <c r="H1177" s="2" t="s">
        <v>1</v>
      </c>
      <c r="I1177" s="3">
        <v>4.95</v>
      </c>
      <c r="J1177" s="3">
        <v>27.7</v>
      </c>
      <c r="L1177" s="3">
        <v>2.58</v>
      </c>
      <c r="M1177" s="3">
        <v>0.63</v>
      </c>
      <c r="N1177" s="3">
        <v>0.84</v>
      </c>
      <c r="O1177" s="3">
        <v>8.2100000000000009</v>
      </c>
      <c r="P1177" s="3">
        <v>1.64</v>
      </c>
      <c r="Q1177" s="3">
        <v>0.42</v>
      </c>
      <c r="R1177" s="3">
        <v>0.3</v>
      </c>
      <c r="S1177" s="3">
        <v>0.24</v>
      </c>
      <c r="T1177" s="3">
        <v>0.04</v>
      </c>
      <c r="U1177" s="6">
        <f t="shared" si="465"/>
        <v>1.3333333333333333</v>
      </c>
      <c r="W1177" s="6">
        <f t="shared" si="466"/>
        <v>17.77150916784203</v>
      </c>
      <c r="X1177" s="6">
        <f t="shared" si="467"/>
        <v>13.548387096774194</v>
      </c>
      <c r="Y1177" s="6">
        <f t="shared" si="468"/>
        <v>171.04166666666669</v>
      </c>
      <c r="Z1177" s="6">
        <f t="shared" si="469"/>
        <v>81.999999999999986</v>
      </c>
      <c r="AA1177" s="6">
        <f t="shared" si="470"/>
        <v>34.567901234567898</v>
      </c>
      <c r="AB1177" s="6">
        <f t="shared" si="471"/>
        <v>13.043478260869565</v>
      </c>
      <c r="AC1177" s="6">
        <f t="shared" si="472"/>
        <v>6.139677666922486</v>
      </c>
      <c r="AD1177" s="6">
        <f t="shared" si="473"/>
        <v>2.2222222222222223</v>
      </c>
      <c r="AE1177" s="6">
        <f t="shared" si="474"/>
        <v>0.76236559139784954</v>
      </c>
    </row>
    <row r="1178" spans="1:31" x14ac:dyDescent="0.15">
      <c r="A1178" s="38">
        <v>38432</v>
      </c>
      <c r="B1178" s="8">
        <f t="shared" si="462"/>
        <v>2005</v>
      </c>
      <c r="C1178" s="8">
        <f t="shared" si="463"/>
        <v>3</v>
      </c>
      <c r="D1178" s="8">
        <f t="shared" si="464"/>
        <v>21</v>
      </c>
      <c r="E1178" s="8" t="s">
        <v>32</v>
      </c>
      <c r="F1178" s="8">
        <v>1</v>
      </c>
      <c r="G1178">
        <v>4</v>
      </c>
      <c r="H1178" s="2" t="s">
        <v>1</v>
      </c>
      <c r="I1178" s="3">
        <v>5.33</v>
      </c>
      <c r="J1178" s="3">
        <v>26.1</v>
      </c>
      <c r="L1178" s="3">
        <v>37.659999999999997</v>
      </c>
      <c r="M1178" s="3">
        <v>0.56999999999999995</v>
      </c>
      <c r="N1178" s="3">
        <v>1.24</v>
      </c>
      <c r="O1178" s="3">
        <v>7.55</v>
      </c>
      <c r="P1178" s="3">
        <v>2.09</v>
      </c>
      <c r="Q1178" s="3">
        <v>0.49</v>
      </c>
      <c r="R1178" s="3">
        <v>0.34</v>
      </c>
      <c r="S1178" s="3">
        <v>0.2</v>
      </c>
      <c r="T1178" s="3">
        <v>0</v>
      </c>
      <c r="U1178" s="6">
        <f t="shared" si="465"/>
        <v>2.1754385964912282</v>
      </c>
      <c r="W1178" s="6">
        <f t="shared" si="466"/>
        <v>16.078984485190407</v>
      </c>
      <c r="X1178" s="6">
        <f t="shared" si="467"/>
        <v>20</v>
      </c>
      <c r="Y1178" s="6">
        <f t="shared" si="468"/>
        <v>157.29166666666666</v>
      </c>
      <c r="Z1178" s="6">
        <f t="shared" si="469"/>
        <v>104.5</v>
      </c>
      <c r="AA1178" s="6">
        <f t="shared" si="470"/>
        <v>40.329218106995881</v>
      </c>
      <c r="AB1178" s="6">
        <f t="shared" si="471"/>
        <v>14.782608695652176</v>
      </c>
      <c r="AC1178" s="6">
        <f t="shared" si="472"/>
        <v>5.1163980557687392</v>
      </c>
      <c r="AD1178" s="6">
        <f t="shared" si="473"/>
        <v>0</v>
      </c>
      <c r="AE1178" s="6">
        <f t="shared" si="474"/>
        <v>1.2438596491228071</v>
      </c>
    </row>
    <row r="1179" spans="1:31" x14ac:dyDescent="0.15">
      <c r="A1179" s="38">
        <v>38432</v>
      </c>
      <c r="B1179" s="8">
        <f t="shared" si="462"/>
        <v>2005</v>
      </c>
      <c r="C1179" s="8">
        <f t="shared" si="463"/>
        <v>3</v>
      </c>
      <c r="D1179" s="8">
        <f t="shared" si="464"/>
        <v>21</v>
      </c>
      <c r="E1179" s="8" t="s">
        <v>31</v>
      </c>
      <c r="F1179" s="8">
        <v>2</v>
      </c>
      <c r="G1179">
        <v>5</v>
      </c>
      <c r="H1179" s="2" t="s">
        <v>0</v>
      </c>
      <c r="I1179" s="3">
        <v>5.69</v>
      </c>
      <c r="J1179" s="3">
        <v>21.2</v>
      </c>
      <c r="L1179" s="3">
        <v>37.92</v>
      </c>
      <c r="M1179" s="3">
        <v>0.3</v>
      </c>
      <c r="N1179" s="3">
        <v>0.97</v>
      </c>
      <c r="O1179" s="3">
        <v>5.95</v>
      </c>
      <c r="P1179" s="3">
        <v>1.8</v>
      </c>
      <c r="Q1179" s="3">
        <v>0.27</v>
      </c>
      <c r="R1179" s="3">
        <v>0.79</v>
      </c>
      <c r="S1179" s="3">
        <v>0.14000000000000001</v>
      </c>
      <c r="T1179" s="3">
        <v>0.03</v>
      </c>
      <c r="U1179" s="6">
        <f t="shared" si="465"/>
        <v>3.2333333333333334</v>
      </c>
      <c r="W1179" s="6">
        <f t="shared" si="466"/>
        <v>8.4626234132581093</v>
      </c>
      <c r="X1179" s="6">
        <f t="shared" si="467"/>
        <v>15.64516129032258</v>
      </c>
      <c r="Y1179" s="6">
        <f t="shared" si="468"/>
        <v>123.95833333333334</v>
      </c>
      <c r="Z1179" s="6">
        <f t="shared" si="469"/>
        <v>90</v>
      </c>
      <c r="AA1179" s="6">
        <f t="shared" si="470"/>
        <v>22.222222222222221</v>
      </c>
      <c r="AB1179" s="6">
        <f t="shared" si="471"/>
        <v>34.347826086956523</v>
      </c>
      <c r="AC1179" s="6">
        <f t="shared" si="472"/>
        <v>3.5814786390381173</v>
      </c>
      <c r="AD1179" s="6">
        <f t="shared" si="473"/>
        <v>1.6666666666666665</v>
      </c>
      <c r="AE1179" s="6">
        <f t="shared" si="474"/>
        <v>1.8487365591397851</v>
      </c>
    </row>
    <row r="1180" spans="1:31" x14ac:dyDescent="0.15">
      <c r="A1180" s="38">
        <v>38432</v>
      </c>
      <c r="B1180" s="8">
        <f t="shared" si="462"/>
        <v>2005</v>
      </c>
      <c r="C1180" s="8">
        <f t="shared" si="463"/>
        <v>3</v>
      </c>
      <c r="D1180" s="8">
        <f t="shared" si="464"/>
        <v>21</v>
      </c>
      <c r="E1180" s="8" t="s">
        <v>31</v>
      </c>
      <c r="F1180" s="8">
        <v>3</v>
      </c>
      <c r="G1180">
        <v>12</v>
      </c>
      <c r="H1180" s="2" t="s">
        <v>1</v>
      </c>
      <c r="I1180" s="3">
        <v>5.07</v>
      </c>
      <c r="J1180" s="3">
        <v>30.2</v>
      </c>
      <c r="L1180" s="3">
        <v>31.71</v>
      </c>
      <c r="M1180" s="3">
        <v>0.73</v>
      </c>
      <c r="N1180" s="3">
        <v>2.4300000000000002</v>
      </c>
      <c r="O1180" s="3">
        <v>7.42</v>
      </c>
      <c r="P1180" s="3">
        <v>1.35</v>
      </c>
      <c r="Q1180" s="3">
        <v>0.45</v>
      </c>
      <c r="R1180" s="3">
        <v>0.32</v>
      </c>
      <c r="S1180" s="3">
        <v>0.44</v>
      </c>
      <c r="T1180" s="3">
        <v>0.05</v>
      </c>
      <c r="U1180" s="6">
        <f t="shared" si="465"/>
        <v>3.3287671232876717</v>
      </c>
      <c r="W1180" s="6">
        <f t="shared" si="466"/>
        <v>20.592383638928066</v>
      </c>
      <c r="X1180" s="6">
        <f t="shared" si="467"/>
        <v>39.193548387096783</v>
      </c>
      <c r="Y1180" s="6">
        <f t="shared" si="468"/>
        <v>154.58333333333331</v>
      </c>
      <c r="Z1180" s="6">
        <f t="shared" si="469"/>
        <v>67.5</v>
      </c>
      <c r="AA1180" s="6">
        <f t="shared" si="470"/>
        <v>37.037037037037038</v>
      </c>
      <c r="AB1180" s="6">
        <f t="shared" si="471"/>
        <v>13.913043478260871</v>
      </c>
      <c r="AC1180" s="6">
        <f t="shared" si="472"/>
        <v>11.256075722691223</v>
      </c>
      <c r="AD1180" s="6">
        <f t="shared" si="473"/>
        <v>2.7777777777777777</v>
      </c>
      <c r="AE1180" s="6">
        <f t="shared" si="474"/>
        <v>1.9033031374281932</v>
      </c>
    </row>
    <row r="1181" spans="1:31" x14ac:dyDescent="0.15">
      <c r="A1181" s="38">
        <v>38432</v>
      </c>
      <c r="B1181" s="8">
        <f t="shared" si="462"/>
        <v>2005</v>
      </c>
      <c r="C1181" s="8">
        <f t="shared" si="463"/>
        <v>3</v>
      </c>
      <c r="D1181" s="8">
        <f t="shared" si="464"/>
        <v>21</v>
      </c>
      <c r="E1181" s="8" t="s">
        <v>30</v>
      </c>
      <c r="F1181" s="8">
        <v>1</v>
      </c>
      <c r="G1181">
        <v>2</v>
      </c>
      <c r="H1181" s="2" t="s">
        <v>2</v>
      </c>
      <c r="I1181" s="3">
        <v>4.76</v>
      </c>
      <c r="J1181" s="3">
        <v>37.700000000000003</v>
      </c>
      <c r="L1181" s="3">
        <v>25.55</v>
      </c>
      <c r="M1181" s="3">
        <v>0.51</v>
      </c>
      <c r="N1181" s="3">
        <v>6.37</v>
      </c>
      <c r="O1181" s="3">
        <v>6.6</v>
      </c>
      <c r="P1181" s="3">
        <v>1.44</v>
      </c>
      <c r="Q1181" s="3">
        <v>0.36</v>
      </c>
      <c r="R1181" s="3">
        <v>0.12</v>
      </c>
      <c r="S1181" s="3">
        <v>0.73</v>
      </c>
      <c r="T1181" s="3">
        <v>0</v>
      </c>
      <c r="U1181" s="6">
        <f t="shared" si="465"/>
        <v>12.490196078431373</v>
      </c>
      <c r="W1181" s="6">
        <f t="shared" si="466"/>
        <v>14.386459802538786</v>
      </c>
      <c r="X1181" s="6">
        <f t="shared" si="467"/>
        <v>102.74193548387096</v>
      </c>
      <c r="Y1181" s="6">
        <f t="shared" si="468"/>
        <v>137.49999999999997</v>
      </c>
      <c r="Z1181" s="6">
        <f t="shared" si="469"/>
        <v>72</v>
      </c>
      <c r="AA1181" s="6">
        <f t="shared" si="470"/>
        <v>29.629629629629626</v>
      </c>
      <c r="AB1181" s="6">
        <f t="shared" si="471"/>
        <v>5.2173913043478253</v>
      </c>
      <c r="AC1181" s="6">
        <f t="shared" si="472"/>
        <v>18.674852903555895</v>
      </c>
      <c r="AD1181" s="6">
        <f t="shared" si="473"/>
        <v>0</v>
      </c>
      <c r="AE1181" s="6">
        <f t="shared" si="474"/>
        <v>7.1415717900063251</v>
      </c>
    </row>
    <row r="1182" spans="1:31" x14ac:dyDescent="0.15">
      <c r="A1182" s="38">
        <v>38432</v>
      </c>
      <c r="B1182" s="8">
        <f t="shared" si="462"/>
        <v>2005</v>
      </c>
      <c r="C1182" s="8">
        <f t="shared" si="463"/>
        <v>3</v>
      </c>
      <c r="D1182" s="8">
        <f t="shared" si="464"/>
        <v>21</v>
      </c>
      <c r="E1182" s="8" t="s">
        <v>32</v>
      </c>
      <c r="F1182" s="8">
        <v>1</v>
      </c>
      <c r="G1182">
        <v>4</v>
      </c>
      <c r="H1182" s="2" t="s">
        <v>0</v>
      </c>
      <c r="I1182" s="3">
        <v>5.43</v>
      </c>
      <c r="J1182" s="3">
        <v>89</v>
      </c>
      <c r="L1182" s="3">
        <v>68.02</v>
      </c>
      <c r="M1182" s="3">
        <v>1.43</v>
      </c>
      <c r="N1182" s="3">
        <v>27.8</v>
      </c>
      <c r="O1182" s="3">
        <v>12.75</v>
      </c>
      <c r="P1182" s="3">
        <v>8.52</v>
      </c>
      <c r="Q1182" s="3">
        <v>1.62</v>
      </c>
      <c r="R1182" s="3">
        <v>0.34</v>
      </c>
      <c r="S1182" s="3">
        <v>3.12</v>
      </c>
      <c r="T1182" s="3">
        <v>0.03</v>
      </c>
      <c r="U1182" s="6">
        <f t="shared" si="465"/>
        <v>19.440559440559444</v>
      </c>
      <c r="W1182" s="6">
        <f t="shared" si="466"/>
        <v>40.33850493653032</v>
      </c>
      <c r="X1182" s="6">
        <f t="shared" si="467"/>
        <v>448.38709677419359</v>
      </c>
      <c r="Y1182" s="6">
        <f t="shared" si="468"/>
        <v>265.625</v>
      </c>
      <c r="Z1182" s="6">
        <f t="shared" si="469"/>
        <v>426</v>
      </c>
      <c r="AA1182" s="6">
        <f t="shared" si="470"/>
        <v>133.33333333333334</v>
      </c>
      <c r="AB1182" s="6">
        <f t="shared" si="471"/>
        <v>14.782608695652176</v>
      </c>
      <c r="AC1182" s="6">
        <f t="shared" si="472"/>
        <v>79.815809669992333</v>
      </c>
      <c r="AD1182" s="6">
        <f t="shared" si="473"/>
        <v>1.6666666666666665</v>
      </c>
      <c r="AE1182" s="6">
        <f t="shared" si="474"/>
        <v>11.115610196255361</v>
      </c>
    </row>
    <row r="1183" spans="1:31" x14ac:dyDescent="0.15">
      <c r="A1183" s="38">
        <v>38432</v>
      </c>
      <c r="B1183" s="8">
        <f t="shared" si="462"/>
        <v>2005</v>
      </c>
      <c r="C1183" s="8">
        <f t="shared" si="463"/>
        <v>3</v>
      </c>
      <c r="D1183" s="8">
        <f t="shared" si="464"/>
        <v>21</v>
      </c>
      <c r="E1183" s="8" t="s">
        <v>31</v>
      </c>
      <c r="F1183" s="8">
        <v>2</v>
      </c>
      <c r="G1183">
        <v>5</v>
      </c>
      <c r="H1183" s="2" t="s">
        <v>1</v>
      </c>
      <c r="I1183" s="3">
        <v>4.74</v>
      </c>
      <c r="J1183" s="3">
        <v>58.9</v>
      </c>
      <c r="L1183" s="3">
        <v>23.38</v>
      </c>
      <c r="M1183" s="3">
        <v>0.7</v>
      </c>
      <c r="N1183" s="3">
        <v>19.97</v>
      </c>
      <c r="O1183" s="3">
        <v>5.07</v>
      </c>
      <c r="P1183" s="3">
        <v>2.44</v>
      </c>
      <c r="Q1183" s="3">
        <v>0.21</v>
      </c>
      <c r="R1183" s="3">
        <v>0.55000000000000004</v>
      </c>
      <c r="S1183" s="3">
        <v>0.22</v>
      </c>
      <c r="T1183" s="3">
        <v>0.05</v>
      </c>
      <c r="U1183" s="6">
        <f t="shared" si="465"/>
        <v>28.528571428571428</v>
      </c>
      <c r="W1183" s="6">
        <f t="shared" si="466"/>
        <v>19.746121297602254</v>
      </c>
      <c r="X1183" s="6">
        <f t="shared" si="467"/>
        <v>322.09677419354836</v>
      </c>
      <c r="Y1183" s="6">
        <f t="shared" si="468"/>
        <v>105.62500000000001</v>
      </c>
      <c r="Z1183" s="6">
        <f t="shared" si="469"/>
        <v>122</v>
      </c>
      <c r="AA1183" s="6">
        <f t="shared" si="470"/>
        <v>17.283950617283949</v>
      </c>
      <c r="AB1183" s="6">
        <f t="shared" si="471"/>
        <v>23.913043478260871</v>
      </c>
      <c r="AC1183" s="6">
        <f t="shared" si="472"/>
        <v>5.6280378613456117</v>
      </c>
      <c r="AD1183" s="6">
        <f t="shared" si="473"/>
        <v>2.7777777777777777</v>
      </c>
      <c r="AE1183" s="6">
        <f t="shared" si="474"/>
        <v>16.311900921658985</v>
      </c>
    </row>
    <row r="1184" spans="1:31" x14ac:dyDescent="0.15">
      <c r="A1184" s="38">
        <v>38432</v>
      </c>
      <c r="B1184" s="8">
        <f t="shared" si="462"/>
        <v>2005</v>
      </c>
      <c r="C1184" s="8">
        <f t="shared" si="463"/>
        <v>3</v>
      </c>
      <c r="D1184" s="8">
        <f t="shared" si="464"/>
        <v>21</v>
      </c>
      <c r="E1184" s="8" t="s">
        <v>30</v>
      </c>
      <c r="F1184" s="8">
        <v>1</v>
      </c>
      <c r="G1184">
        <v>2</v>
      </c>
      <c r="H1184" s="2" t="s">
        <v>0</v>
      </c>
      <c r="I1184" s="3">
        <v>4.91</v>
      </c>
      <c r="J1184" s="3">
        <v>125.1</v>
      </c>
      <c r="L1184" s="3">
        <v>21.94</v>
      </c>
      <c r="M1184" s="3">
        <v>1.0900000000000001</v>
      </c>
      <c r="N1184" s="3">
        <v>41.61</v>
      </c>
      <c r="O1184" s="3">
        <v>17.03</v>
      </c>
      <c r="P1184" s="3">
        <v>12.02</v>
      </c>
      <c r="Q1184" s="3">
        <v>3.41</v>
      </c>
      <c r="R1184" s="3">
        <v>0.4</v>
      </c>
      <c r="S1184" s="3">
        <v>0.32</v>
      </c>
      <c r="T1184" s="3">
        <v>0</v>
      </c>
      <c r="U1184" s="6">
        <f t="shared" si="465"/>
        <v>38.174311926605505</v>
      </c>
      <c r="W1184" s="6">
        <f t="shared" si="466"/>
        <v>30.7475317348378</v>
      </c>
      <c r="X1184" s="6">
        <f t="shared" si="467"/>
        <v>671.12903225806451</v>
      </c>
      <c r="Y1184" s="6">
        <f t="shared" si="468"/>
        <v>354.79166666666669</v>
      </c>
      <c r="Z1184" s="6">
        <f t="shared" si="469"/>
        <v>601</v>
      </c>
      <c r="AA1184" s="6">
        <f t="shared" si="470"/>
        <v>280.65843621399176</v>
      </c>
      <c r="AB1184" s="6">
        <f t="shared" si="471"/>
        <v>17.391304347826086</v>
      </c>
      <c r="AC1184" s="6">
        <f t="shared" si="472"/>
        <v>8.1862368892299813</v>
      </c>
      <c r="AD1184" s="6">
        <f t="shared" si="473"/>
        <v>0</v>
      </c>
      <c r="AE1184" s="6">
        <f t="shared" si="474"/>
        <v>21.827086416099437</v>
      </c>
    </row>
    <row r="1185" spans="1:31" x14ac:dyDescent="0.15">
      <c r="A1185" s="38">
        <v>38432</v>
      </c>
      <c r="B1185" s="8">
        <f t="shared" si="462"/>
        <v>2005</v>
      </c>
      <c r="C1185" s="8">
        <f t="shared" si="463"/>
        <v>3</v>
      </c>
      <c r="D1185" s="8">
        <f t="shared" si="464"/>
        <v>21</v>
      </c>
      <c r="E1185" s="8" t="s">
        <v>29</v>
      </c>
      <c r="F1185" s="8">
        <v>2</v>
      </c>
      <c r="G1185">
        <v>6</v>
      </c>
      <c r="H1185" s="2" t="s">
        <v>0</v>
      </c>
      <c r="I1185" s="3">
        <v>4.62</v>
      </c>
      <c r="J1185" s="3">
        <v>99.5</v>
      </c>
      <c r="L1185" s="3">
        <v>4.3099999999999996</v>
      </c>
      <c r="M1185" s="3">
        <v>0.45</v>
      </c>
      <c r="N1185" s="3">
        <v>39.4</v>
      </c>
      <c r="O1185" s="3">
        <v>5.16</v>
      </c>
      <c r="P1185" s="3">
        <v>7.61</v>
      </c>
      <c r="Q1185" s="3">
        <v>0.85</v>
      </c>
      <c r="R1185" s="3">
        <v>0.19</v>
      </c>
      <c r="S1185" s="3">
        <v>1.28</v>
      </c>
      <c r="T1185" s="3">
        <v>0.05</v>
      </c>
      <c r="U1185" s="6">
        <f t="shared" si="465"/>
        <v>87.555555555555557</v>
      </c>
      <c r="W1185" s="6">
        <f t="shared" si="466"/>
        <v>12.693935119887165</v>
      </c>
      <c r="X1185" s="6">
        <f t="shared" si="467"/>
        <v>635.48387096774195</v>
      </c>
      <c r="Y1185" s="6">
        <f t="shared" si="468"/>
        <v>107.5</v>
      </c>
      <c r="Z1185" s="6">
        <f t="shared" si="469"/>
        <v>380.5</v>
      </c>
      <c r="AA1185" s="6">
        <f t="shared" si="470"/>
        <v>69.958847736625515</v>
      </c>
      <c r="AB1185" s="6">
        <f t="shared" si="471"/>
        <v>8.2608695652173907</v>
      </c>
      <c r="AC1185" s="6">
        <f t="shared" si="472"/>
        <v>32.744947556919925</v>
      </c>
      <c r="AD1185" s="6">
        <f t="shared" si="473"/>
        <v>2.7777777777777777</v>
      </c>
      <c r="AE1185" s="6">
        <f t="shared" si="474"/>
        <v>50.062007168458784</v>
      </c>
    </row>
    <row r="1186" spans="1:31" x14ac:dyDescent="0.15">
      <c r="A1186" s="38">
        <v>38432</v>
      </c>
      <c r="B1186" s="8">
        <f t="shared" si="462"/>
        <v>2005</v>
      </c>
      <c r="C1186" s="8">
        <f t="shared" si="463"/>
        <v>3</v>
      </c>
      <c r="D1186" s="8">
        <f t="shared" si="464"/>
        <v>21</v>
      </c>
      <c r="E1186" s="8" t="s">
        <v>30</v>
      </c>
      <c r="F1186" s="8">
        <v>4</v>
      </c>
      <c r="G1186">
        <v>14</v>
      </c>
      <c r="H1186" s="2" t="s">
        <v>2</v>
      </c>
      <c r="I1186" s="3">
        <v>4.45</v>
      </c>
      <c r="J1186" s="3">
        <v>185</v>
      </c>
      <c r="L1186" s="3">
        <v>12.11</v>
      </c>
      <c r="M1186" s="3">
        <v>0.39</v>
      </c>
      <c r="N1186" s="3">
        <v>35.42</v>
      </c>
      <c r="O1186" s="3">
        <v>49</v>
      </c>
      <c r="P1186" s="3">
        <v>6.06</v>
      </c>
      <c r="Q1186" s="3">
        <v>4.82</v>
      </c>
      <c r="R1186" s="3">
        <v>0.23</v>
      </c>
      <c r="S1186" s="3">
        <v>0.74</v>
      </c>
      <c r="T1186" s="3">
        <v>0.08</v>
      </c>
      <c r="U1186" s="6">
        <f t="shared" si="465"/>
        <v>90.820512820512818</v>
      </c>
      <c r="W1186" s="6">
        <f t="shared" si="466"/>
        <v>11.001410437235542</v>
      </c>
      <c r="X1186" s="6">
        <f t="shared" si="467"/>
        <v>571.29032258064512</v>
      </c>
      <c r="Y1186" s="6">
        <f t="shared" si="468"/>
        <v>1020.8333333333333</v>
      </c>
      <c r="Z1186" s="6">
        <f t="shared" si="469"/>
        <v>303</v>
      </c>
      <c r="AA1186" s="6">
        <f t="shared" si="470"/>
        <v>396.70781893004113</v>
      </c>
      <c r="AB1186" s="6">
        <f t="shared" si="471"/>
        <v>10</v>
      </c>
      <c r="AC1186" s="6">
        <f t="shared" si="472"/>
        <v>18.930672806344329</v>
      </c>
      <c r="AD1186" s="6">
        <f t="shared" si="473"/>
        <v>4.4444444444444446</v>
      </c>
      <c r="AE1186" s="6">
        <f t="shared" si="474"/>
        <v>51.928825475599673</v>
      </c>
    </row>
    <row r="1187" spans="1:31" x14ac:dyDescent="0.15">
      <c r="A1187" s="38">
        <v>38432</v>
      </c>
      <c r="B1187" s="8">
        <f t="shared" si="462"/>
        <v>2005</v>
      </c>
      <c r="C1187" s="8">
        <f t="shared" si="463"/>
        <v>3</v>
      </c>
      <c r="D1187" s="8">
        <f t="shared" si="464"/>
        <v>21</v>
      </c>
      <c r="E1187" s="8" t="s">
        <v>30</v>
      </c>
      <c r="F1187" s="8">
        <v>1</v>
      </c>
      <c r="G1187">
        <v>2</v>
      </c>
      <c r="H1187" s="2" t="s">
        <v>1</v>
      </c>
      <c r="I1187" s="3">
        <v>4.3099999999999996</v>
      </c>
      <c r="J1187" s="3">
        <v>168</v>
      </c>
      <c r="L1187" s="3">
        <v>-7.72</v>
      </c>
      <c r="M1187" s="3">
        <v>0.54</v>
      </c>
      <c r="N1187" s="3">
        <v>52.24</v>
      </c>
      <c r="O1187" s="3">
        <v>26</v>
      </c>
      <c r="P1187" s="3">
        <v>3.64</v>
      </c>
      <c r="Q1187" s="3">
        <v>1.1000000000000001</v>
      </c>
      <c r="R1187" s="3">
        <v>0.2</v>
      </c>
      <c r="S1187" s="3">
        <v>0.73</v>
      </c>
      <c r="T1187" s="3">
        <v>0</v>
      </c>
      <c r="U1187" s="6">
        <f t="shared" si="465"/>
        <v>96.740740740740733</v>
      </c>
      <c r="W1187" s="6">
        <f t="shared" si="466"/>
        <v>15.232722143864597</v>
      </c>
      <c r="X1187" s="6">
        <f t="shared" si="467"/>
        <v>842.58064516129036</v>
      </c>
      <c r="Y1187" s="6">
        <f t="shared" si="468"/>
        <v>541.66666666666663</v>
      </c>
      <c r="Z1187" s="6">
        <f t="shared" si="469"/>
        <v>182</v>
      </c>
      <c r="AA1187" s="6">
        <f t="shared" si="470"/>
        <v>90.534979423868322</v>
      </c>
      <c r="AB1187" s="6">
        <f t="shared" si="471"/>
        <v>8.695652173913043</v>
      </c>
      <c r="AC1187" s="6">
        <f t="shared" si="472"/>
        <v>18.674852903555895</v>
      </c>
      <c r="AD1187" s="6">
        <f t="shared" si="473"/>
        <v>0</v>
      </c>
      <c r="AE1187" s="6">
        <f t="shared" si="474"/>
        <v>55.313859020310638</v>
      </c>
    </row>
    <row r="1188" spans="1:31" x14ac:dyDescent="0.15">
      <c r="A1188" s="38">
        <v>38432</v>
      </c>
      <c r="B1188" s="8">
        <f t="shared" si="462"/>
        <v>2005</v>
      </c>
      <c r="C1188" s="8">
        <f t="shared" si="463"/>
        <v>3</v>
      </c>
      <c r="D1188" s="8">
        <f t="shared" si="464"/>
        <v>21</v>
      </c>
      <c r="E1188" s="8" t="s">
        <v>29</v>
      </c>
      <c r="F1188" s="8">
        <v>3</v>
      </c>
      <c r="G1188">
        <v>10</v>
      </c>
      <c r="H1188" s="2" t="s">
        <v>1</v>
      </c>
      <c r="I1188" s="3">
        <v>4.2699999999999996</v>
      </c>
      <c r="J1188" s="3">
        <v>201</v>
      </c>
      <c r="L1188" s="3">
        <v>9.44</v>
      </c>
      <c r="M1188" s="3">
        <v>0.34</v>
      </c>
      <c r="N1188" s="3">
        <v>38.51</v>
      </c>
      <c r="O1188" s="3">
        <v>61.4</v>
      </c>
      <c r="P1188" s="3">
        <v>2.73</v>
      </c>
      <c r="Q1188" s="3">
        <v>0.25</v>
      </c>
      <c r="R1188" s="3">
        <v>0.2</v>
      </c>
      <c r="S1188" s="3">
        <v>1.93</v>
      </c>
      <c r="T1188" s="3">
        <v>0.18</v>
      </c>
      <c r="U1188" s="6">
        <f t="shared" si="465"/>
        <v>113.26470588235293</v>
      </c>
      <c r="W1188" s="6">
        <f t="shared" si="466"/>
        <v>9.590973201692524</v>
      </c>
      <c r="X1188" s="6">
        <f t="shared" si="467"/>
        <v>621.12903225806451</v>
      </c>
      <c r="Y1188" s="6">
        <f t="shared" si="468"/>
        <v>1279.1666666666665</v>
      </c>
      <c r="Z1188" s="6">
        <f t="shared" si="469"/>
        <v>136.5</v>
      </c>
      <c r="AA1188" s="6">
        <f t="shared" si="470"/>
        <v>20.5761316872428</v>
      </c>
      <c r="AB1188" s="6">
        <f t="shared" si="471"/>
        <v>8.695652173913043</v>
      </c>
      <c r="AC1188" s="6">
        <f t="shared" si="472"/>
        <v>49.373241238168326</v>
      </c>
      <c r="AD1188" s="6">
        <f t="shared" si="473"/>
        <v>10</v>
      </c>
      <c r="AE1188" s="6">
        <f t="shared" si="474"/>
        <v>64.761835863377613</v>
      </c>
    </row>
    <row r="1189" spans="1:31" x14ac:dyDescent="0.15">
      <c r="A1189" s="38">
        <v>38432</v>
      </c>
      <c r="B1189" s="8">
        <f t="shared" si="462"/>
        <v>2005</v>
      </c>
      <c r="C1189" s="8">
        <f t="shared" si="463"/>
        <v>3</v>
      </c>
      <c r="D1189" s="8">
        <f t="shared" si="464"/>
        <v>21</v>
      </c>
      <c r="E1189" s="8" t="s">
        <v>29</v>
      </c>
      <c r="F1189" s="8">
        <v>1</v>
      </c>
      <c r="G1189">
        <v>1</v>
      </c>
      <c r="H1189" s="2" t="s">
        <v>1</v>
      </c>
      <c r="I1189" s="3">
        <v>4.2</v>
      </c>
      <c r="J1189" s="3">
        <v>308</v>
      </c>
      <c r="L1189" s="3">
        <v>16.77</v>
      </c>
      <c r="M1189" s="3">
        <v>0.83</v>
      </c>
      <c r="N1189" s="3">
        <v>94.74</v>
      </c>
      <c r="O1189" s="3">
        <v>66.599999999999994</v>
      </c>
      <c r="P1189" s="3">
        <v>7.76</v>
      </c>
      <c r="Q1189" s="3">
        <v>0.56999999999999995</v>
      </c>
      <c r="R1189" s="3">
        <v>0.3</v>
      </c>
      <c r="S1189" s="3">
        <v>0.94</v>
      </c>
      <c r="T1189" s="3">
        <v>0</v>
      </c>
      <c r="U1189" s="6">
        <f t="shared" si="465"/>
        <v>114.14457831325301</v>
      </c>
      <c r="W1189" s="6">
        <f t="shared" si="466"/>
        <v>23.413258110014102</v>
      </c>
      <c r="X1189" s="6">
        <f t="shared" si="467"/>
        <v>1528.0645161290322</v>
      </c>
      <c r="Y1189" s="6">
        <f t="shared" si="468"/>
        <v>1387.5</v>
      </c>
      <c r="Z1189" s="6">
        <f t="shared" si="469"/>
        <v>388</v>
      </c>
      <c r="AA1189" s="6">
        <f t="shared" si="470"/>
        <v>46.913580246913575</v>
      </c>
      <c r="AB1189" s="6">
        <f t="shared" si="471"/>
        <v>13.043478260869565</v>
      </c>
      <c r="AC1189" s="6">
        <f t="shared" si="472"/>
        <v>24.04707086211307</v>
      </c>
      <c r="AD1189" s="6">
        <f t="shared" si="473"/>
        <v>0</v>
      </c>
      <c r="AE1189" s="6">
        <f t="shared" si="474"/>
        <v>65.264924212980958</v>
      </c>
    </row>
    <row r="1190" spans="1:31" x14ac:dyDescent="0.15">
      <c r="A1190" s="38">
        <v>38432</v>
      </c>
      <c r="B1190" s="8">
        <f t="shared" si="462"/>
        <v>2005</v>
      </c>
      <c r="C1190" s="8">
        <f t="shared" si="463"/>
        <v>3</v>
      </c>
      <c r="D1190" s="8">
        <f t="shared" si="464"/>
        <v>21</v>
      </c>
      <c r="E1190" s="8" t="s">
        <v>29</v>
      </c>
      <c r="F1190" s="8">
        <v>1</v>
      </c>
      <c r="G1190">
        <v>1</v>
      </c>
      <c r="H1190" s="2" t="s">
        <v>0</v>
      </c>
      <c r="I1190" s="3">
        <v>4.41</v>
      </c>
      <c r="J1190" s="3">
        <v>308</v>
      </c>
      <c r="L1190" s="3">
        <v>-2.2000000000000002</v>
      </c>
      <c r="M1190" s="3">
        <v>0.77</v>
      </c>
      <c r="N1190" s="3">
        <v>143.43</v>
      </c>
      <c r="O1190" s="3">
        <v>15.06</v>
      </c>
      <c r="P1190" s="3">
        <v>29.92</v>
      </c>
      <c r="Q1190" s="3">
        <v>4.82</v>
      </c>
      <c r="R1190" s="3">
        <v>0.31</v>
      </c>
      <c r="S1190" s="3">
        <v>0.54</v>
      </c>
      <c r="T1190" s="3">
        <v>0</v>
      </c>
      <c r="U1190" s="6">
        <f t="shared" si="465"/>
        <v>186.27272727272728</v>
      </c>
      <c r="W1190" s="6">
        <f t="shared" si="466"/>
        <v>21.720733427362482</v>
      </c>
      <c r="X1190" s="6">
        <f t="shared" si="467"/>
        <v>2313.3870967741937</v>
      </c>
      <c r="Y1190" s="6">
        <f t="shared" si="468"/>
        <v>313.75000000000006</v>
      </c>
      <c r="Z1190" s="6">
        <f t="shared" si="469"/>
        <v>1496</v>
      </c>
      <c r="AA1190" s="6">
        <f t="shared" si="470"/>
        <v>396.70781893004113</v>
      </c>
      <c r="AB1190" s="6">
        <f t="shared" si="471"/>
        <v>13.478260869565217</v>
      </c>
      <c r="AC1190" s="6">
        <f t="shared" si="472"/>
        <v>13.814274750575594</v>
      </c>
      <c r="AD1190" s="6">
        <f t="shared" si="473"/>
        <v>0</v>
      </c>
      <c r="AE1190" s="6">
        <f t="shared" si="474"/>
        <v>106.5059384164223</v>
      </c>
    </row>
    <row r="1191" spans="1:31" x14ac:dyDescent="0.15">
      <c r="A1191" s="38">
        <v>38432</v>
      </c>
      <c r="B1191" s="8">
        <f t="shared" si="462"/>
        <v>2005</v>
      </c>
      <c r="C1191" s="8">
        <f t="shared" si="463"/>
        <v>3</v>
      </c>
      <c r="D1191" s="8">
        <f t="shared" si="464"/>
        <v>21</v>
      </c>
      <c r="E1191" s="8" t="s">
        <v>29</v>
      </c>
      <c r="F1191" s="8">
        <v>1</v>
      </c>
      <c r="G1191">
        <v>1</v>
      </c>
      <c r="H1191" s="2" t="s">
        <v>2</v>
      </c>
      <c r="I1191" s="3">
        <v>4.17</v>
      </c>
      <c r="J1191" s="3">
        <v>305</v>
      </c>
      <c r="L1191" s="3">
        <v>-10.8</v>
      </c>
    </row>
    <row r="1192" spans="1:31" x14ac:dyDescent="0.15">
      <c r="A1192" s="38">
        <v>38432</v>
      </c>
      <c r="B1192" s="8">
        <f t="shared" si="462"/>
        <v>2005</v>
      </c>
      <c r="C1192" s="8">
        <f t="shared" si="463"/>
        <v>3</v>
      </c>
      <c r="D1192" s="8">
        <f t="shared" si="464"/>
        <v>21</v>
      </c>
      <c r="E1192" s="8" t="s">
        <v>30</v>
      </c>
      <c r="F1192" s="8">
        <v>2</v>
      </c>
      <c r="G1192">
        <v>7</v>
      </c>
      <c r="H1192" s="2" t="s">
        <v>0</v>
      </c>
      <c r="I1192" s="3">
        <v>4.55</v>
      </c>
      <c r="J1192" s="3">
        <v>98.9</v>
      </c>
      <c r="L1192" s="3">
        <v>10.52</v>
      </c>
    </row>
    <row r="1193" spans="1:31" x14ac:dyDescent="0.15">
      <c r="A1193" s="38">
        <v>38432</v>
      </c>
      <c r="B1193" s="8">
        <f t="shared" si="462"/>
        <v>2005</v>
      </c>
      <c r="C1193" s="8">
        <f t="shared" si="463"/>
        <v>3</v>
      </c>
      <c r="D1193" s="8">
        <f t="shared" si="464"/>
        <v>21</v>
      </c>
      <c r="E1193" s="8" t="s">
        <v>30</v>
      </c>
      <c r="F1193" s="8">
        <v>2</v>
      </c>
      <c r="G1193">
        <v>7</v>
      </c>
      <c r="H1193" s="2" t="s">
        <v>1</v>
      </c>
      <c r="I1193" s="3">
        <v>4.24</v>
      </c>
      <c r="J1193" s="3">
        <v>235</v>
      </c>
      <c r="L1193" s="3">
        <v>4.6399999999999997</v>
      </c>
      <c r="M1193" s="3">
        <v>0</v>
      </c>
      <c r="N1193" s="3">
        <v>59.32</v>
      </c>
      <c r="O1193" s="3">
        <v>55.4</v>
      </c>
      <c r="P1193" s="3">
        <v>3.29</v>
      </c>
      <c r="Q1193" s="3">
        <v>0.6</v>
      </c>
      <c r="R1193" s="3">
        <v>0.24</v>
      </c>
      <c r="S1193" s="3">
        <v>0.62</v>
      </c>
      <c r="T1193" s="3">
        <v>0</v>
      </c>
      <c r="W1193" s="6">
        <f>(M1193/35.45)*1000</f>
        <v>0</v>
      </c>
      <c r="X1193" s="6">
        <f>(N1193/62)*1000</f>
        <v>956.77419354838707</v>
      </c>
      <c r="Y1193" s="6">
        <f>(O1193/96)*1000*2</f>
        <v>1154.1666666666665</v>
      </c>
      <c r="Z1193" s="6">
        <f>(P1193/40)*1000*2</f>
        <v>164.5</v>
      </c>
      <c r="AA1193" s="6">
        <f>(Q1193/24.3)*1000*2</f>
        <v>49.382716049382715</v>
      </c>
      <c r="AB1193" s="6">
        <f>(R1193/23)*1000</f>
        <v>10.434782608695651</v>
      </c>
      <c r="AC1193" s="6">
        <f>(S1193/39.09)*1000</f>
        <v>15.860833972883087</v>
      </c>
      <c r="AD1193" s="6">
        <f>(T1193/18)*1000</f>
        <v>0</v>
      </c>
    </row>
    <row r="1194" spans="1:31" x14ac:dyDescent="0.15">
      <c r="A1194" s="38">
        <v>38432</v>
      </c>
      <c r="B1194" s="8">
        <f t="shared" si="462"/>
        <v>2005</v>
      </c>
      <c r="C1194" s="8">
        <f t="shared" si="463"/>
        <v>3</v>
      </c>
      <c r="D1194" s="8">
        <f t="shared" si="464"/>
        <v>21</v>
      </c>
      <c r="E1194" s="8" t="s">
        <v>32</v>
      </c>
      <c r="F1194" s="8">
        <v>2</v>
      </c>
      <c r="G1194">
        <v>8</v>
      </c>
      <c r="H1194" s="2" t="s">
        <v>0</v>
      </c>
      <c r="I1194" s="3">
        <v>4.72</v>
      </c>
      <c r="J1194" s="3">
        <v>36.5</v>
      </c>
      <c r="L1194" s="3">
        <v>20.420000000000002</v>
      </c>
    </row>
    <row r="1195" spans="1:31" x14ac:dyDescent="0.15">
      <c r="A1195" s="38">
        <v>38432</v>
      </c>
      <c r="B1195" s="8">
        <f t="shared" si="462"/>
        <v>2005</v>
      </c>
      <c r="C1195" s="8">
        <f t="shared" si="463"/>
        <v>3</v>
      </c>
      <c r="D1195" s="8">
        <f t="shared" si="464"/>
        <v>21</v>
      </c>
      <c r="E1195" s="8" t="s">
        <v>32</v>
      </c>
      <c r="F1195" s="8">
        <v>2</v>
      </c>
      <c r="G1195">
        <v>8</v>
      </c>
      <c r="H1195" s="2" t="s">
        <v>2</v>
      </c>
      <c r="I1195" s="3">
        <v>4.92</v>
      </c>
      <c r="J1195" s="3">
        <v>26.6</v>
      </c>
      <c r="L1195" s="3">
        <v>24.59</v>
      </c>
    </row>
    <row r="1196" spans="1:31" x14ac:dyDescent="0.15">
      <c r="A1196" s="38">
        <v>38432</v>
      </c>
      <c r="B1196" s="8">
        <f t="shared" si="462"/>
        <v>2005</v>
      </c>
      <c r="C1196" s="8">
        <f t="shared" si="463"/>
        <v>3</v>
      </c>
      <c r="D1196" s="8">
        <f t="shared" si="464"/>
        <v>21</v>
      </c>
      <c r="E1196" s="8" t="s">
        <v>30</v>
      </c>
      <c r="F1196" s="8">
        <v>3</v>
      </c>
      <c r="G1196">
        <v>9</v>
      </c>
      <c r="H1196" s="2" t="s">
        <v>2</v>
      </c>
      <c r="I1196" s="3">
        <v>4.3</v>
      </c>
      <c r="J1196" s="3">
        <v>307</v>
      </c>
    </row>
    <row r="1197" spans="1:31" x14ac:dyDescent="0.15">
      <c r="A1197" s="38">
        <v>38432</v>
      </c>
      <c r="B1197" s="8">
        <f t="shared" si="462"/>
        <v>2005</v>
      </c>
      <c r="C1197" s="8">
        <f t="shared" si="463"/>
        <v>3</v>
      </c>
      <c r="D1197" s="8">
        <f t="shared" si="464"/>
        <v>21</v>
      </c>
      <c r="E1197" s="8" t="s">
        <v>29</v>
      </c>
      <c r="F1197" s="8">
        <v>3</v>
      </c>
      <c r="G1197">
        <v>10</v>
      </c>
      <c r="H1197" s="2" t="s">
        <v>2</v>
      </c>
      <c r="I1197" s="3">
        <v>4.25</v>
      </c>
      <c r="J1197" s="3">
        <v>226</v>
      </c>
    </row>
    <row r="1198" spans="1:31" x14ac:dyDescent="0.15">
      <c r="A1198" s="38">
        <v>38432</v>
      </c>
      <c r="B1198" s="8">
        <f t="shared" si="462"/>
        <v>2005</v>
      </c>
      <c r="C1198" s="8">
        <f t="shared" si="463"/>
        <v>3</v>
      </c>
      <c r="D1198" s="8">
        <f t="shared" si="464"/>
        <v>21</v>
      </c>
      <c r="E1198" s="8" t="s">
        <v>31</v>
      </c>
      <c r="F1198" s="8">
        <v>3</v>
      </c>
      <c r="G1198">
        <v>12</v>
      </c>
      <c r="H1198" s="2" t="s">
        <v>2</v>
      </c>
      <c r="I1198" s="3">
        <v>5.01</v>
      </c>
      <c r="J1198" s="3">
        <v>26.5</v>
      </c>
    </row>
    <row r="1199" spans="1:31" x14ac:dyDescent="0.15">
      <c r="A1199" s="38">
        <v>38432</v>
      </c>
      <c r="B1199" s="8">
        <f t="shared" si="462"/>
        <v>2005</v>
      </c>
      <c r="C1199" s="8">
        <f t="shared" si="463"/>
        <v>3</v>
      </c>
      <c r="D1199" s="8">
        <f t="shared" si="464"/>
        <v>21</v>
      </c>
      <c r="E1199" s="8" t="s">
        <v>29</v>
      </c>
      <c r="F1199" s="8">
        <v>4</v>
      </c>
      <c r="G1199">
        <v>13</v>
      </c>
      <c r="H1199" s="2" t="s">
        <v>0</v>
      </c>
      <c r="I1199" s="3">
        <v>4.2699999999999996</v>
      </c>
      <c r="J1199" s="3">
        <v>150</v>
      </c>
    </row>
    <row r="1200" spans="1:31" x14ac:dyDescent="0.15">
      <c r="A1200" s="38">
        <v>38432</v>
      </c>
      <c r="B1200" s="8">
        <f t="shared" si="462"/>
        <v>2005</v>
      </c>
      <c r="C1200" s="8">
        <f t="shared" si="463"/>
        <v>3</v>
      </c>
      <c r="D1200" s="8">
        <f t="shared" si="464"/>
        <v>21</v>
      </c>
      <c r="E1200" s="8" t="s">
        <v>29</v>
      </c>
      <c r="F1200" s="8">
        <v>4</v>
      </c>
      <c r="G1200">
        <v>13</v>
      </c>
      <c r="H1200" s="2" t="s">
        <v>1</v>
      </c>
      <c r="I1200" s="3">
        <v>4.34</v>
      </c>
      <c r="J1200" s="3">
        <v>150</v>
      </c>
      <c r="L1200" s="3">
        <v>9.81</v>
      </c>
    </row>
    <row r="1201" spans="1:31" x14ac:dyDescent="0.15">
      <c r="A1201" s="38">
        <v>38432</v>
      </c>
      <c r="B1201" s="8">
        <f t="shared" si="462"/>
        <v>2005</v>
      </c>
      <c r="C1201" s="8">
        <f t="shared" si="463"/>
        <v>3</v>
      </c>
      <c r="D1201" s="8">
        <f t="shared" si="464"/>
        <v>21</v>
      </c>
      <c r="E1201" s="8" t="s">
        <v>31</v>
      </c>
      <c r="F1201" s="8">
        <v>4</v>
      </c>
      <c r="G1201">
        <v>15</v>
      </c>
      <c r="H1201" s="2" t="s">
        <v>2</v>
      </c>
      <c r="I1201" s="3">
        <v>4.99</v>
      </c>
      <c r="J1201" s="3">
        <v>31.6</v>
      </c>
      <c r="L1201" s="3">
        <v>27.15</v>
      </c>
    </row>
    <row r="1202" spans="1:31" x14ac:dyDescent="0.15">
      <c r="A1202" s="38">
        <v>38432</v>
      </c>
      <c r="B1202" s="8">
        <f t="shared" si="462"/>
        <v>2005</v>
      </c>
      <c r="C1202" s="8">
        <f t="shared" si="463"/>
        <v>3</v>
      </c>
      <c r="D1202" s="8">
        <f t="shared" si="464"/>
        <v>21</v>
      </c>
      <c r="E1202" s="8" t="s">
        <v>31</v>
      </c>
      <c r="F1202" s="8">
        <v>4</v>
      </c>
      <c r="G1202">
        <v>15</v>
      </c>
      <c r="H1202" s="2" t="s">
        <v>1</v>
      </c>
      <c r="I1202" s="3">
        <v>5.01</v>
      </c>
      <c r="J1202" s="3">
        <v>29.4</v>
      </c>
      <c r="L1202" s="3">
        <v>11.46</v>
      </c>
    </row>
    <row r="1203" spans="1:31" x14ac:dyDescent="0.15">
      <c r="A1203" s="38">
        <v>38476</v>
      </c>
      <c r="B1203" s="8">
        <f t="shared" si="462"/>
        <v>2005</v>
      </c>
      <c r="C1203" s="8">
        <f t="shared" si="463"/>
        <v>5</v>
      </c>
      <c r="D1203" s="8">
        <f t="shared" si="464"/>
        <v>4</v>
      </c>
      <c r="E1203" s="8" t="s">
        <v>31</v>
      </c>
      <c r="F1203" s="8">
        <v>1</v>
      </c>
      <c r="G1203">
        <v>3</v>
      </c>
      <c r="H1203" s="2" t="s">
        <v>1</v>
      </c>
      <c r="I1203" s="3">
        <v>5.08</v>
      </c>
      <c r="J1203" s="3">
        <v>25.8</v>
      </c>
      <c r="L1203" s="3">
        <v>2.85</v>
      </c>
      <c r="M1203" s="3">
        <v>0.67</v>
      </c>
      <c r="N1203" s="3">
        <v>0.66</v>
      </c>
      <c r="O1203" s="3">
        <v>7.35</v>
      </c>
      <c r="P1203" s="3">
        <v>1.91</v>
      </c>
      <c r="Q1203" s="3">
        <v>0.51</v>
      </c>
      <c r="R1203" s="3">
        <v>0.28000000000000003</v>
      </c>
      <c r="S1203" s="3">
        <v>0.28999999999999998</v>
      </c>
      <c r="T1203" s="3">
        <v>0</v>
      </c>
      <c r="U1203" s="6">
        <f t="shared" ref="U1203:U1212" si="475">(N1203/M1203)</f>
        <v>0.9850746268656716</v>
      </c>
      <c r="W1203" s="6">
        <f t="shared" ref="W1203:W1213" si="476">(M1203/35.45)*1000</f>
        <v>18.899858956276447</v>
      </c>
      <c r="X1203" s="6">
        <f t="shared" ref="X1203:X1213" si="477">(N1203/62)*1000</f>
        <v>10.64516129032258</v>
      </c>
      <c r="Y1203" s="6">
        <f t="shared" ref="Y1203:Y1213" si="478">(O1203/96)*1000*2</f>
        <v>153.12499999999997</v>
      </c>
      <c r="Z1203" s="6">
        <f t="shared" ref="Z1203:Z1213" si="479">(P1203/40)*1000*2</f>
        <v>95.5</v>
      </c>
      <c r="AA1203" s="6">
        <f t="shared" ref="AA1203:AA1213" si="480">(Q1203/24.3)*1000*2</f>
        <v>41.97530864197531</v>
      </c>
      <c r="AB1203" s="6">
        <f t="shared" ref="AB1203:AB1213" si="481">(R1203/23)*1000</f>
        <v>12.173913043478262</v>
      </c>
      <c r="AC1203" s="6">
        <f t="shared" ref="AC1203:AC1213" si="482">(S1203/39.09)*1000</f>
        <v>7.4187771808646703</v>
      </c>
      <c r="AD1203" s="6">
        <f t="shared" ref="AD1203:AD1213" si="483">(T1203/18)*1000</f>
        <v>0</v>
      </c>
      <c r="AE1203" s="6">
        <f t="shared" ref="AE1203:AE1212" si="484">(X1203/W1203)</f>
        <v>0.56324025036109771</v>
      </c>
    </row>
    <row r="1204" spans="1:31" x14ac:dyDescent="0.15">
      <c r="A1204" s="38">
        <v>38476</v>
      </c>
      <c r="B1204" s="8">
        <f t="shared" si="462"/>
        <v>2005</v>
      </c>
      <c r="C1204" s="8">
        <f t="shared" si="463"/>
        <v>5</v>
      </c>
      <c r="D1204" s="8">
        <f t="shared" si="464"/>
        <v>4</v>
      </c>
      <c r="E1204" s="8" t="s">
        <v>32</v>
      </c>
      <c r="F1204" s="8">
        <v>3</v>
      </c>
      <c r="G1204">
        <v>11</v>
      </c>
      <c r="H1204" s="2" t="s">
        <v>2</v>
      </c>
      <c r="I1204" s="3">
        <v>5.28</v>
      </c>
      <c r="J1204" s="3">
        <v>14.2</v>
      </c>
      <c r="L1204" s="3">
        <v>5.93</v>
      </c>
      <c r="M1204" s="3">
        <v>0.4</v>
      </c>
      <c r="N1204" s="3">
        <v>0.44</v>
      </c>
      <c r="O1204" s="3">
        <v>3.79</v>
      </c>
      <c r="P1204" s="3">
        <v>0.95</v>
      </c>
      <c r="Q1204" s="3">
        <v>0.11</v>
      </c>
      <c r="R1204" s="3">
        <v>0.31</v>
      </c>
      <c r="S1204" s="3">
        <v>0.18</v>
      </c>
      <c r="T1204" s="3">
        <v>0</v>
      </c>
      <c r="U1204" s="6">
        <f t="shared" si="475"/>
        <v>1.0999999999999999</v>
      </c>
      <c r="W1204" s="6">
        <f t="shared" si="476"/>
        <v>11.283497884344147</v>
      </c>
      <c r="X1204" s="6">
        <f t="shared" si="477"/>
        <v>7.0967741935483879</v>
      </c>
      <c r="Y1204" s="6">
        <f t="shared" si="478"/>
        <v>78.958333333333343</v>
      </c>
      <c r="Z1204" s="6">
        <f t="shared" si="479"/>
        <v>47.5</v>
      </c>
      <c r="AA1204" s="6">
        <f t="shared" si="480"/>
        <v>9.05349794238683</v>
      </c>
      <c r="AB1204" s="6">
        <f t="shared" si="481"/>
        <v>13.478260869565217</v>
      </c>
      <c r="AC1204" s="6">
        <f t="shared" si="482"/>
        <v>4.604758250191864</v>
      </c>
      <c r="AD1204" s="6">
        <f t="shared" si="483"/>
        <v>0</v>
      </c>
      <c r="AE1204" s="6">
        <f t="shared" si="484"/>
        <v>0.62895161290322588</v>
      </c>
    </row>
    <row r="1205" spans="1:31" x14ac:dyDescent="0.15">
      <c r="A1205" s="38">
        <v>38476</v>
      </c>
      <c r="B1205" s="8">
        <f t="shared" si="462"/>
        <v>2005</v>
      </c>
      <c r="C1205" s="8">
        <f t="shared" si="463"/>
        <v>5</v>
      </c>
      <c r="D1205" s="8">
        <f t="shared" si="464"/>
        <v>4</v>
      </c>
      <c r="E1205" s="8" t="s">
        <v>29</v>
      </c>
      <c r="F1205" s="8">
        <v>4</v>
      </c>
      <c r="G1205">
        <v>13</v>
      </c>
      <c r="H1205" s="2" t="s">
        <v>1</v>
      </c>
      <c r="I1205" s="3">
        <v>4.3099999999999996</v>
      </c>
      <c r="J1205" s="3">
        <v>144</v>
      </c>
      <c r="L1205" s="3">
        <v>-7.02</v>
      </c>
      <c r="M1205" s="3">
        <v>1.08</v>
      </c>
      <c r="N1205" s="3">
        <v>9.08</v>
      </c>
      <c r="O1205" s="3">
        <v>58.1</v>
      </c>
      <c r="P1205" s="3">
        <v>1.58</v>
      </c>
      <c r="Q1205" s="3">
        <v>0.06</v>
      </c>
      <c r="R1205" s="3">
        <v>0.31</v>
      </c>
      <c r="S1205" s="3">
        <v>0.21</v>
      </c>
      <c r="T1205" s="3">
        <v>0</v>
      </c>
      <c r="U1205" s="6">
        <f t="shared" si="475"/>
        <v>8.4074074074074066</v>
      </c>
      <c r="W1205" s="6">
        <f t="shared" si="476"/>
        <v>30.465444287729195</v>
      </c>
      <c r="X1205" s="6">
        <f t="shared" si="477"/>
        <v>146.45161290322582</v>
      </c>
      <c r="Y1205" s="6">
        <f t="shared" si="478"/>
        <v>1210.4166666666667</v>
      </c>
      <c r="Z1205" s="6">
        <f t="shared" si="479"/>
        <v>79</v>
      </c>
      <c r="AA1205" s="6">
        <f t="shared" si="480"/>
        <v>4.9382716049382713</v>
      </c>
      <c r="AB1205" s="6">
        <f t="shared" si="481"/>
        <v>13.478260869565217</v>
      </c>
      <c r="AC1205" s="6">
        <f t="shared" si="482"/>
        <v>5.372217958557175</v>
      </c>
      <c r="AD1205" s="6">
        <f t="shared" si="483"/>
        <v>0</v>
      </c>
      <c r="AE1205" s="6">
        <f t="shared" si="484"/>
        <v>4.807138590203107</v>
      </c>
    </row>
    <row r="1206" spans="1:31" x14ac:dyDescent="0.15">
      <c r="A1206" s="38">
        <v>38476</v>
      </c>
      <c r="B1206" s="8">
        <f t="shared" si="462"/>
        <v>2005</v>
      </c>
      <c r="C1206" s="8">
        <f t="shared" si="463"/>
        <v>5</v>
      </c>
      <c r="D1206" s="8">
        <f t="shared" si="464"/>
        <v>4</v>
      </c>
      <c r="E1206" s="8" t="s">
        <v>30</v>
      </c>
      <c r="F1206" s="8">
        <v>2</v>
      </c>
      <c r="G1206">
        <v>7</v>
      </c>
      <c r="H1206" s="2" t="s">
        <v>0</v>
      </c>
      <c r="I1206" s="3">
        <v>4.55</v>
      </c>
      <c r="J1206" s="3">
        <v>100.3</v>
      </c>
      <c r="L1206" s="3">
        <v>-9.4499999999999993</v>
      </c>
      <c r="M1206" s="3">
        <v>0.89</v>
      </c>
      <c r="N1206" s="3">
        <v>10.09</v>
      </c>
      <c r="O1206" s="3">
        <v>31.5</v>
      </c>
      <c r="P1206" s="3">
        <v>5.78</v>
      </c>
      <c r="Q1206" s="3">
        <v>1.23</v>
      </c>
      <c r="R1206" s="3">
        <v>0.28000000000000003</v>
      </c>
      <c r="S1206" s="3">
        <v>0.72</v>
      </c>
      <c r="T1206" s="3">
        <v>0.09</v>
      </c>
      <c r="U1206" s="6">
        <f t="shared" si="475"/>
        <v>11.337078651685394</v>
      </c>
      <c r="W1206" s="6">
        <f t="shared" si="476"/>
        <v>25.105782792665725</v>
      </c>
      <c r="X1206" s="6">
        <f t="shared" si="477"/>
        <v>162.74193548387098</v>
      </c>
      <c r="Y1206" s="6">
        <f t="shared" si="478"/>
        <v>656.25</v>
      </c>
      <c r="Z1206" s="6">
        <f t="shared" si="479"/>
        <v>289.00000000000006</v>
      </c>
      <c r="AA1206" s="6">
        <f t="shared" si="480"/>
        <v>101.23456790123456</v>
      </c>
      <c r="AB1206" s="6">
        <f t="shared" si="481"/>
        <v>12.173913043478262</v>
      </c>
      <c r="AC1206" s="6">
        <f t="shared" si="482"/>
        <v>18.419033000767456</v>
      </c>
      <c r="AD1206" s="6">
        <f t="shared" si="483"/>
        <v>5</v>
      </c>
      <c r="AE1206" s="6">
        <f t="shared" si="484"/>
        <v>6.4822490032620523</v>
      </c>
    </row>
    <row r="1207" spans="1:31" x14ac:dyDescent="0.15">
      <c r="A1207" s="38">
        <v>38476</v>
      </c>
      <c r="B1207" s="8">
        <f t="shared" si="462"/>
        <v>2005</v>
      </c>
      <c r="C1207" s="8">
        <f t="shared" si="463"/>
        <v>5</v>
      </c>
      <c r="D1207" s="8">
        <f t="shared" si="464"/>
        <v>4</v>
      </c>
      <c r="E1207" s="8" t="s">
        <v>30</v>
      </c>
      <c r="F1207" s="8">
        <v>1</v>
      </c>
      <c r="G1207">
        <v>2</v>
      </c>
      <c r="H1207" s="2" t="s">
        <v>2</v>
      </c>
      <c r="I1207" s="3">
        <v>4.72</v>
      </c>
      <c r="J1207" s="3">
        <v>40.5</v>
      </c>
      <c r="L1207" s="3">
        <v>-4.1500000000000004</v>
      </c>
      <c r="M1207" s="3">
        <v>0.64</v>
      </c>
      <c r="N1207" s="3">
        <v>9.4700000000000006</v>
      </c>
      <c r="O1207" s="3">
        <v>5.98</v>
      </c>
      <c r="P1207" s="3">
        <v>1.69</v>
      </c>
      <c r="Q1207" s="3">
        <v>0.35</v>
      </c>
      <c r="R1207" s="3">
        <v>0.18</v>
      </c>
      <c r="S1207" s="3">
        <v>0.81</v>
      </c>
      <c r="T1207" s="3">
        <v>0</v>
      </c>
      <c r="U1207" s="6">
        <f t="shared" si="475"/>
        <v>14.796875</v>
      </c>
      <c r="W1207" s="6">
        <f t="shared" si="476"/>
        <v>18.053596614950635</v>
      </c>
      <c r="X1207" s="6">
        <f t="shared" si="477"/>
        <v>152.74193548387098</v>
      </c>
      <c r="Y1207" s="6">
        <f t="shared" si="478"/>
        <v>124.58333333333334</v>
      </c>
      <c r="Z1207" s="6">
        <f t="shared" si="479"/>
        <v>84.499999999999986</v>
      </c>
      <c r="AA1207" s="6">
        <f t="shared" si="480"/>
        <v>28.806584362139915</v>
      </c>
      <c r="AB1207" s="6">
        <f t="shared" si="481"/>
        <v>7.8260869565217384</v>
      </c>
      <c r="AC1207" s="6">
        <f t="shared" si="482"/>
        <v>20.721412125863392</v>
      </c>
      <c r="AD1207" s="6">
        <f t="shared" si="483"/>
        <v>0</v>
      </c>
      <c r="AE1207" s="6">
        <f t="shared" si="484"/>
        <v>8.4604712701612907</v>
      </c>
    </row>
    <row r="1208" spans="1:31" x14ac:dyDescent="0.15">
      <c r="A1208" s="38">
        <v>38476</v>
      </c>
      <c r="B1208" s="8">
        <f t="shared" si="462"/>
        <v>2005</v>
      </c>
      <c r="C1208" s="8">
        <f t="shared" si="463"/>
        <v>5</v>
      </c>
      <c r="D1208" s="8">
        <f t="shared" si="464"/>
        <v>4</v>
      </c>
      <c r="E1208" s="8" t="s">
        <v>30</v>
      </c>
      <c r="F1208" s="8">
        <v>1</v>
      </c>
      <c r="G1208">
        <v>2</v>
      </c>
      <c r="H1208" s="2" t="s">
        <v>0</v>
      </c>
      <c r="I1208" s="3">
        <v>4.82</v>
      </c>
      <c r="J1208" s="3">
        <v>120.4</v>
      </c>
      <c r="L1208" s="3">
        <v>2.81</v>
      </c>
      <c r="M1208" s="3">
        <v>1.0900000000000001</v>
      </c>
      <c r="N1208" s="3">
        <v>41.17</v>
      </c>
      <c r="O1208" s="3">
        <v>16</v>
      </c>
      <c r="P1208" s="3">
        <v>11</v>
      </c>
      <c r="Q1208" s="3">
        <v>3.53</v>
      </c>
      <c r="R1208" s="3">
        <v>0.4</v>
      </c>
      <c r="S1208" s="3">
        <v>0.42</v>
      </c>
      <c r="T1208" s="3">
        <v>0</v>
      </c>
      <c r="U1208" s="6">
        <f t="shared" si="475"/>
        <v>37.77064220183486</v>
      </c>
      <c r="W1208" s="6">
        <f t="shared" si="476"/>
        <v>30.7475317348378</v>
      </c>
      <c r="X1208" s="6">
        <f t="shared" si="477"/>
        <v>664.0322580645161</v>
      </c>
      <c r="Y1208" s="6">
        <f t="shared" si="478"/>
        <v>333.33333333333331</v>
      </c>
      <c r="Z1208" s="6">
        <f t="shared" si="479"/>
        <v>550</v>
      </c>
      <c r="AA1208" s="6">
        <f t="shared" si="480"/>
        <v>290.53497942386832</v>
      </c>
      <c r="AB1208" s="6">
        <f t="shared" si="481"/>
        <v>17.391304347826086</v>
      </c>
      <c r="AC1208" s="6">
        <f t="shared" si="482"/>
        <v>10.74443591711435</v>
      </c>
      <c r="AD1208" s="6">
        <f t="shared" si="483"/>
        <v>0</v>
      </c>
      <c r="AE1208" s="6">
        <f t="shared" si="484"/>
        <v>21.596278484758802</v>
      </c>
    </row>
    <row r="1209" spans="1:31" x14ac:dyDescent="0.15">
      <c r="A1209" s="38">
        <v>38476</v>
      </c>
      <c r="B1209" s="8">
        <f t="shared" si="462"/>
        <v>2005</v>
      </c>
      <c r="C1209" s="8">
        <f t="shared" si="463"/>
        <v>5</v>
      </c>
      <c r="D1209" s="8">
        <f t="shared" si="464"/>
        <v>4</v>
      </c>
      <c r="E1209" s="8" t="s">
        <v>32</v>
      </c>
      <c r="F1209" s="8">
        <v>1</v>
      </c>
      <c r="G1209">
        <v>4</v>
      </c>
      <c r="H1209" s="2" t="s">
        <v>0</v>
      </c>
      <c r="I1209" s="3">
        <v>5.34</v>
      </c>
      <c r="J1209" s="3">
        <v>83.7</v>
      </c>
      <c r="L1209" s="3">
        <v>35.68</v>
      </c>
      <c r="M1209" s="3">
        <v>0.56000000000000005</v>
      </c>
      <c r="N1209" s="3">
        <v>25.28</v>
      </c>
      <c r="O1209" s="3">
        <v>13.3</v>
      </c>
      <c r="P1209" s="3">
        <v>7.51</v>
      </c>
      <c r="Q1209" s="3">
        <v>1.66</v>
      </c>
      <c r="R1209" s="3">
        <v>0.34</v>
      </c>
      <c r="S1209" s="3">
        <v>3.44</v>
      </c>
      <c r="T1209" s="3">
        <v>0</v>
      </c>
      <c r="U1209" s="6">
        <f t="shared" si="475"/>
        <v>45.142857142857139</v>
      </c>
      <c r="W1209" s="6">
        <f t="shared" si="476"/>
        <v>15.796897038081806</v>
      </c>
      <c r="X1209" s="6">
        <f t="shared" si="477"/>
        <v>407.74193548387098</v>
      </c>
      <c r="Y1209" s="6">
        <f t="shared" si="478"/>
        <v>277.08333333333337</v>
      </c>
      <c r="Z1209" s="6">
        <f t="shared" si="479"/>
        <v>375.5</v>
      </c>
      <c r="AA1209" s="6">
        <f t="shared" si="480"/>
        <v>136.62551440329219</v>
      </c>
      <c r="AB1209" s="6">
        <f t="shared" si="481"/>
        <v>14.782608695652176</v>
      </c>
      <c r="AC1209" s="6">
        <f t="shared" si="482"/>
        <v>88.002046559222293</v>
      </c>
      <c r="AD1209" s="6">
        <f t="shared" si="483"/>
        <v>0</v>
      </c>
      <c r="AE1209" s="6">
        <f t="shared" si="484"/>
        <v>25.811520737327189</v>
      </c>
    </row>
    <row r="1210" spans="1:31" x14ac:dyDescent="0.15">
      <c r="A1210" s="38">
        <v>38476</v>
      </c>
      <c r="B1210" s="8">
        <f t="shared" si="462"/>
        <v>2005</v>
      </c>
      <c r="C1210" s="8">
        <f t="shared" si="463"/>
        <v>5</v>
      </c>
      <c r="D1210" s="8">
        <f t="shared" si="464"/>
        <v>4</v>
      </c>
      <c r="E1210" s="8" t="s">
        <v>30</v>
      </c>
      <c r="F1210" s="8">
        <v>1</v>
      </c>
      <c r="G1210">
        <v>2</v>
      </c>
      <c r="H1210" s="2" t="s">
        <v>1</v>
      </c>
      <c r="I1210" s="3">
        <v>4.38</v>
      </c>
      <c r="J1210" s="3">
        <v>121</v>
      </c>
      <c r="L1210" s="3">
        <v>-24.78</v>
      </c>
      <c r="M1210" s="3">
        <v>0.53</v>
      </c>
      <c r="N1210" s="3">
        <v>31.87</v>
      </c>
      <c r="O1210" s="3">
        <v>27.38</v>
      </c>
      <c r="P1210" s="3">
        <v>3.49</v>
      </c>
      <c r="Q1210" s="3">
        <v>0.69</v>
      </c>
      <c r="R1210" s="3">
        <v>0.22</v>
      </c>
      <c r="S1210" s="3">
        <v>0.9</v>
      </c>
      <c r="T1210" s="3">
        <v>0</v>
      </c>
      <c r="U1210" s="6">
        <f t="shared" si="475"/>
        <v>60.132075471698109</v>
      </c>
      <c r="W1210" s="6">
        <f t="shared" si="476"/>
        <v>14.950634696755994</v>
      </c>
      <c r="X1210" s="6">
        <f t="shared" si="477"/>
        <v>514.0322580645161</v>
      </c>
      <c r="Y1210" s="6">
        <f t="shared" si="478"/>
        <v>570.41666666666663</v>
      </c>
      <c r="Z1210" s="6">
        <f t="shared" si="479"/>
        <v>174.50000000000003</v>
      </c>
      <c r="AA1210" s="6">
        <f t="shared" si="480"/>
        <v>56.79012345679012</v>
      </c>
      <c r="AB1210" s="6">
        <f t="shared" si="481"/>
        <v>9.5652173913043477</v>
      </c>
      <c r="AC1210" s="6">
        <f t="shared" si="482"/>
        <v>23.023791250959324</v>
      </c>
      <c r="AD1210" s="6">
        <f t="shared" si="483"/>
        <v>0</v>
      </c>
      <c r="AE1210" s="6">
        <f t="shared" si="484"/>
        <v>34.381968959220934</v>
      </c>
    </row>
    <row r="1211" spans="1:31" x14ac:dyDescent="0.15">
      <c r="A1211" s="38">
        <v>38476</v>
      </c>
      <c r="B1211" s="8">
        <f t="shared" si="462"/>
        <v>2005</v>
      </c>
      <c r="C1211" s="8">
        <f t="shared" si="463"/>
        <v>5</v>
      </c>
      <c r="D1211" s="8">
        <f t="shared" si="464"/>
        <v>4</v>
      </c>
      <c r="E1211" s="8" t="s">
        <v>29</v>
      </c>
      <c r="F1211" s="8">
        <v>1</v>
      </c>
      <c r="G1211">
        <v>1</v>
      </c>
      <c r="H1211" s="2" t="s">
        <v>1</v>
      </c>
      <c r="I1211" s="3">
        <v>4.43</v>
      </c>
      <c r="J1211" s="3">
        <v>240</v>
      </c>
      <c r="L1211" s="3">
        <v>-26.71</v>
      </c>
      <c r="M1211" s="3">
        <v>0.65</v>
      </c>
      <c r="N1211" s="3">
        <v>108.46</v>
      </c>
      <c r="O1211" s="3">
        <v>15.78</v>
      </c>
      <c r="P1211" s="3">
        <v>22.95</v>
      </c>
      <c r="Q1211" s="3">
        <v>4.18</v>
      </c>
      <c r="R1211" s="3">
        <v>0.31</v>
      </c>
      <c r="S1211" s="3">
        <v>0.57999999999999996</v>
      </c>
      <c r="T1211" s="3">
        <v>0</v>
      </c>
      <c r="U1211" s="6">
        <f t="shared" si="475"/>
        <v>166.86153846153846</v>
      </c>
      <c r="W1211" s="6">
        <f t="shared" si="476"/>
        <v>18.335684062059237</v>
      </c>
      <c r="X1211" s="6">
        <f t="shared" si="477"/>
        <v>1749.3548387096773</v>
      </c>
      <c r="Y1211" s="6">
        <f t="shared" si="478"/>
        <v>328.75</v>
      </c>
      <c r="Z1211" s="6">
        <f t="shared" si="479"/>
        <v>1147.5</v>
      </c>
      <c r="AA1211" s="6">
        <f t="shared" si="480"/>
        <v>344.03292181069958</v>
      </c>
      <c r="AB1211" s="6">
        <f t="shared" si="481"/>
        <v>13.478260869565217</v>
      </c>
      <c r="AC1211" s="6">
        <f t="shared" si="482"/>
        <v>14.837554361729341</v>
      </c>
      <c r="AD1211" s="6">
        <f t="shared" si="483"/>
        <v>0</v>
      </c>
      <c r="AE1211" s="6">
        <f t="shared" si="484"/>
        <v>95.407121588089339</v>
      </c>
    </row>
    <row r="1212" spans="1:31" x14ac:dyDescent="0.15">
      <c r="A1212" s="38">
        <v>38476</v>
      </c>
      <c r="B1212" s="8">
        <f t="shared" si="462"/>
        <v>2005</v>
      </c>
      <c r="C1212" s="8">
        <f t="shared" si="463"/>
        <v>5</v>
      </c>
      <c r="D1212" s="8">
        <f t="shared" si="464"/>
        <v>4</v>
      </c>
      <c r="E1212" s="8" t="s">
        <v>30</v>
      </c>
      <c r="F1212" s="8">
        <v>2</v>
      </c>
      <c r="G1212">
        <v>7</v>
      </c>
      <c r="H1212" s="2" t="s">
        <v>1</v>
      </c>
      <c r="I1212" s="3">
        <v>4.26</v>
      </c>
      <c r="J1212" s="3">
        <v>210</v>
      </c>
      <c r="L1212" s="3">
        <v>-13.12</v>
      </c>
      <c r="M1212" s="3">
        <v>0.25</v>
      </c>
      <c r="N1212" s="3">
        <v>50.03</v>
      </c>
      <c r="O1212" s="3">
        <v>58.2</v>
      </c>
      <c r="P1212" s="3">
        <v>3.69</v>
      </c>
      <c r="Q1212" s="3">
        <v>0.41</v>
      </c>
      <c r="R1212" s="3">
        <v>0.21</v>
      </c>
      <c r="S1212" s="3">
        <v>0.63</v>
      </c>
      <c r="T1212" s="3">
        <v>0</v>
      </c>
      <c r="U1212" s="6">
        <f t="shared" si="475"/>
        <v>200.12</v>
      </c>
      <c r="W1212" s="6">
        <f t="shared" si="476"/>
        <v>7.0521861777150914</v>
      </c>
      <c r="X1212" s="6">
        <f t="shared" si="477"/>
        <v>806.9354838709678</v>
      </c>
      <c r="Y1212" s="6">
        <f t="shared" si="478"/>
        <v>1212.5000000000002</v>
      </c>
      <c r="Z1212" s="6">
        <f t="shared" si="479"/>
        <v>184.5</v>
      </c>
      <c r="AA1212" s="6">
        <f t="shared" si="480"/>
        <v>33.744855967078188</v>
      </c>
      <c r="AB1212" s="6">
        <f t="shared" si="481"/>
        <v>9.1304347826086953</v>
      </c>
      <c r="AC1212" s="6">
        <f t="shared" si="482"/>
        <v>16.116653875671528</v>
      </c>
      <c r="AD1212" s="6">
        <f t="shared" si="483"/>
        <v>0</v>
      </c>
      <c r="AE1212" s="6">
        <f t="shared" si="484"/>
        <v>114.42345161290324</v>
      </c>
    </row>
    <row r="1213" spans="1:31" x14ac:dyDescent="0.15">
      <c r="A1213" s="38">
        <v>38476</v>
      </c>
      <c r="B1213" s="8">
        <f t="shared" si="462"/>
        <v>2005</v>
      </c>
      <c r="C1213" s="8">
        <f t="shared" si="463"/>
        <v>5</v>
      </c>
      <c r="D1213" s="8">
        <f t="shared" si="464"/>
        <v>4</v>
      </c>
      <c r="E1213" s="8" t="s">
        <v>29</v>
      </c>
      <c r="F1213" s="8">
        <v>1</v>
      </c>
      <c r="G1213">
        <v>1</v>
      </c>
      <c r="H1213" s="2" t="s">
        <v>0</v>
      </c>
      <c r="I1213" s="3">
        <v>4.24</v>
      </c>
      <c r="J1213" s="3">
        <v>243</v>
      </c>
      <c r="L1213" s="3">
        <v>-2.63</v>
      </c>
      <c r="M1213" s="3">
        <v>0</v>
      </c>
      <c r="N1213" s="3">
        <v>55.34</v>
      </c>
      <c r="O1213" s="3">
        <v>73.099999999999994</v>
      </c>
      <c r="P1213" s="3">
        <v>5.97</v>
      </c>
      <c r="Q1213" s="3">
        <v>0.39</v>
      </c>
      <c r="R1213" s="3">
        <v>0.27</v>
      </c>
      <c r="S1213" s="3">
        <v>0.85</v>
      </c>
      <c r="T1213" s="3">
        <v>0</v>
      </c>
      <c r="W1213" s="6">
        <f t="shared" si="476"/>
        <v>0</v>
      </c>
      <c r="X1213" s="6">
        <f t="shared" si="477"/>
        <v>892.58064516129048</v>
      </c>
      <c r="Y1213" s="6">
        <f t="shared" si="478"/>
        <v>1522.9166666666665</v>
      </c>
      <c r="Z1213" s="6">
        <f t="shared" si="479"/>
        <v>298.5</v>
      </c>
      <c r="AA1213" s="6">
        <f t="shared" si="480"/>
        <v>32.098765432098766</v>
      </c>
      <c r="AB1213" s="6">
        <f t="shared" si="481"/>
        <v>11.739130434782609</v>
      </c>
      <c r="AC1213" s="6">
        <f t="shared" si="482"/>
        <v>21.744691737017138</v>
      </c>
      <c r="AD1213" s="6">
        <f t="shared" si="483"/>
        <v>0</v>
      </c>
    </row>
    <row r="1214" spans="1:31" x14ac:dyDescent="0.15">
      <c r="A1214" s="38">
        <v>38476</v>
      </c>
      <c r="B1214" s="8">
        <f t="shared" si="462"/>
        <v>2005</v>
      </c>
      <c r="C1214" s="8">
        <f t="shared" si="463"/>
        <v>5</v>
      </c>
      <c r="D1214" s="8">
        <f t="shared" si="464"/>
        <v>4</v>
      </c>
      <c r="E1214" s="8" t="s">
        <v>29</v>
      </c>
      <c r="F1214" s="8">
        <v>1</v>
      </c>
      <c r="G1214">
        <v>1</v>
      </c>
      <c r="H1214" s="2" t="s">
        <v>2</v>
      </c>
      <c r="I1214" s="3">
        <v>4.17</v>
      </c>
      <c r="J1214" s="3">
        <v>283</v>
      </c>
      <c r="L1214" s="3">
        <v>-24.75</v>
      </c>
    </row>
    <row r="1215" spans="1:31" x14ac:dyDescent="0.15">
      <c r="A1215" s="38">
        <v>38476</v>
      </c>
      <c r="B1215" s="8">
        <f t="shared" si="462"/>
        <v>2005</v>
      </c>
      <c r="C1215" s="8">
        <f t="shared" si="463"/>
        <v>5</v>
      </c>
      <c r="D1215" s="8">
        <f t="shared" si="464"/>
        <v>4</v>
      </c>
      <c r="E1215" s="8" t="s">
        <v>32</v>
      </c>
      <c r="F1215" s="8">
        <v>1</v>
      </c>
      <c r="G1215">
        <v>4</v>
      </c>
      <c r="H1215" s="2" t="s">
        <v>2</v>
      </c>
      <c r="I1215" s="3">
        <v>5.42</v>
      </c>
      <c r="J1215" s="3">
        <v>34.200000000000003</v>
      </c>
      <c r="L1215" s="3">
        <v>13.27</v>
      </c>
    </row>
    <row r="1216" spans="1:31" x14ac:dyDescent="0.15">
      <c r="A1216" s="38">
        <v>38476</v>
      </c>
      <c r="B1216" s="8">
        <f t="shared" si="462"/>
        <v>2005</v>
      </c>
      <c r="C1216" s="8">
        <f t="shared" si="463"/>
        <v>5</v>
      </c>
      <c r="D1216" s="8">
        <f t="shared" si="464"/>
        <v>4</v>
      </c>
      <c r="E1216" s="8" t="s">
        <v>29</v>
      </c>
      <c r="F1216" s="8">
        <v>3</v>
      </c>
      <c r="G1216">
        <v>10</v>
      </c>
      <c r="H1216" s="2" t="s">
        <v>1</v>
      </c>
      <c r="I1216" s="3">
        <v>4.2</v>
      </c>
      <c r="J1216" s="3">
        <v>191</v>
      </c>
      <c r="L1216" s="3">
        <v>-36</v>
      </c>
    </row>
    <row r="1217" spans="1:31" x14ac:dyDescent="0.15">
      <c r="A1217" s="38">
        <v>38476</v>
      </c>
      <c r="B1217" s="8">
        <f t="shared" si="462"/>
        <v>2005</v>
      </c>
      <c r="C1217" s="8">
        <f t="shared" si="463"/>
        <v>5</v>
      </c>
      <c r="D1217" s="8">
        <f t="shared" si="464"/>
        <v>4</v>
      </c>
      <c r="E1217" s="8" t="s">
        <v>31</v>
      </c>
      <c r="F1217" s="8">
        <v>3</v>
      </c>
      <c r="G1217">
        <v>12</v>
      </c>
      <c r="H1217" s="2" t="s">
        <v>2</v>
      </c>
      <c r="I1217" s="3">
        <v>4.9400000000000004</v>
      </c>
      <c r="J1217" s="3">
        <v>25.1</v>
      </c>
      <c r="L1217" s="3">
        <v>-3.38</v>
      </c>
    </row>
    <row r="1218" spans="1:31" x14ac:dyDescent="0.15">
      <c r="A1218" s="38">
        <v>38476</v>
      </c>
      <c r="B1218" s="8">
        <f t="shared" si="462"/>
        <v>2005</v>
      </c>
      <c r="C1218" s="8">
        <f t="shared" si="463"/>
        <v>5</v>
      </c>
      <c r="D1218" s="8">
        <f t="shared" si="464"/>
        <v>4</v>
      </c>
      <c r="E1218" s="8" t="s">
        <v>29</v>
      </c>
      <c r="F1218" s="8">
        <v>4</v>
      </c>
      <c r="G1218">
        <v>13</v>
      </c>
      <c r="H1218" s="2" t="s">
        <v>2</v>
      </c>
      <c r="I1218" s="3">
        <v>4.24</v>
      </c>
      <c r="J1218" s="3">
        <v>201</v>
      </c>
      <c r="L1218" s="3">
        <v>-13.54</v>
      </c>
      <c r="M1218" s="3">
        <v>0</v>
      </c>
      <c r="N1218" s="3">
        <v>50.03</v>
      </c>
      <c r="O1218" s="3">
        <v>53.9</v>
      </c>
      <c r="P1218" s="3">
        <v>1.85</v>
      </c>
      <c r="Q1218" s="3">
        <v>0.11</v>
      </c>
      <c r="R1218" s="3">
        <v>0.34</v>
      </c>
      <c r="S1218" s="3">
        <v>1.04</v>
      </c>
      <c r="T1218" s="3">
        <v>0.09</v>
      </c>
      <c r="W1218" s="6">
        <f>(M1218/35.45)*1000</f>
        <v>0</v>
      </c>
      <c r="X1218" s="6">
        <f>(N1218/62)*1000</f>
        <v>806.9354838709678</v>
      </c>
      <c r="Y1218" s="6">
        <f>(O1218/96)*1000*2</f>
        <v>1122.9166666666665</v>
      </c>
      <c r="Z1218" s="6">
        <f>(P1218/40)*1000*2</f>
        <v>92.5</v>
      </c>
      <c r="AA1218" s="6">
        <f>(Q1218/24.3)*1000*2</f>
        <v>9.05349794238683</v>
      </c>
      <c r="AB1218" s="6">
        <f>(R1218/23)*1000</f>
        <v>14.782608695652176</v>
      </c>
      <c r="AC1218" s="6">
        <f>(S1218/39.09)*1000</f>
        <v>26.605269889997441</v>
      </c>
      <c r="AD1218" s="6">
        <f>(T1218/18)*1000</f>
        <v>5</v>
      </c>
    </row>
    <row r="1219" spans="1:31" x14ac:dyDescent="0.15">
      <c r="A1219" s="38">
        <v>38476</v>
      </c>
      <c r="B1219" s="8">
        <f t="shared" si="462"/>
        <v>2005</v>
      </c>
      <c r="C1219" s="8">
        <f t="shared" si="463"/>
        <v>5</v>
      </c>
      <c r="D1219" s="8">
        <f t="shared" si="464"/>
        <v>4</v>
      </c>
      <c r="E1219" s="8" t="s">
        <v>31</v>
      </c>
      <c r="F1219" s="8">
        <v>4</v>
      </c>
      <c r="G1219">
        <v>15</v>
      </c>
      <c r="H1219" s="2" t="s">
        <v>2</v>
      </c>
      <c r="I1219" s="3">
        <v>4.83</v>
      </c>
      <c r="J1219" s="3">
        <v>36.1</v>
      </c>
      <c r="L1219" s="3">
        <v>0.15</v>
      </c>
    </row>
    <row r="1220" spans="1:31" x14ac:dyDescent="0.15">
      <c r="A1220" s="38">
        <v>38476</v>
      </c>
      <c r="B1220" s="8">
        <f t="shared" si="462"/>
        <v>2005</v>
      </c>
      <c r="C1220" s="8">
        <f t="shared" si="463"/>
        <v>5</v>
      </c>
      <c r="D1220" s="8">
        <f t="shared" si="464"/>
        <v>4</v>
      </c>
      <c r="E1220" s="8" t="s">
        <v>31</v>
      </c>
      <c r="F1220" s="8">
        <v>4</v>
      </c>
      <c r="G1220">
        <v>15</v>
      </c>
      <c r="H1220" s="2" t="s">
        <v>1</v>
      </c>
      <c r="I1220" s="3">
        <v>4.88</v>
      </c>
      <c r="J1220" s="3">
        <v>30.2</v>
      </c>
      <c r="L1220" s="3">
        <v>-6.87</v>
      </c>
    </row>
    <row r="1221" spans="1:31" x14ac:dyDescent="0.15">
      <c r="A1221" s="38">
        <v>38476</v>
      </c>
      <c r="B1221" s="8">
        <f t="shared" si="462"/>
        <v>2005</v>
      </c>
      <c r="C1221" s="8">
        <f t="shared" si="463"/>
        <v>5</v>
      </c>
      <c r="D1221" s="8">
        <f t="shared" si="464"/>
        <v>4</v>
      </c>
      <c r="E1221" s="8" t="s">
        <v>32</v>
      </c>
      <c r="F1221" s="8">
        <v>4</v>
      </c>
      <c r="G1221">
        <v>16</v>
      </c>
      <c r="H1221" s="2" t="s">
        <v>1</v>
      </c>
      <c r="I1221" s="3">
        <v>4.9800000000000004</v>
      </c>
      <c r="J1221" s="3">
        <v>25.9</v>
      </c>
      <c r="L1221" s="3">
        <v>-3.41</v>
      </c>
    </row>
    <row r="1222" spans="1:31" x14ac:dyDescent="0.15">
      <c r="A1222" s="38">
        <v>38518</v>
      </c>
      <c r="B1222" s="8">
        <f t="shared" si="462"/>
        <v>2005</v>
      </c>
      <c r="C1222" s="8">
        <f t="shared" si="463"/>
        <v>6</v>
      </c>
      <c r="D1222" s="8">
        <f t="shared" si="464"/>
        <v>15</v>
      </c>
      <c r="E1222" s="8" t="s">
        <v>31</v>
      </c>
      <c r="F1222" s="8">
        <v>4</v>
      </c>
      <c r="G1222">
        <v>15</v>
      </c>
      <c r="H1222" s="2" t="s">
        <v>0</v>
      </c>
      <c r="I1222" s="3">
        <v>5.31</v>
      </c>
      <c r="J1222" s="3">
        <v>22</v>
      </c>
      <c r="L1222" s="3">
        <v>12.82</v>
      </c>
      <c r="M1222" s="3">
        <v>0.5</v>
      </c>
      <c r="N1222" s="3">
        <v>0.31</v>
      </c>
      <c r="O1222" s="3">
        <v>5.63</v>
      </c>
      <c r="P1222" s="3">
        <v>1.61</v>
      </c>
      <c r="Q1222" s="3">
        <v>0.34</v>
      </c>
      <c r="R1222" s="3">
        <v>0.33</v>
      </c>
      <c r="S1222" s="3">
        <v>0.48</v>
      </c>
      <c r="T1222" s="3">
        <v>0</v>
      </c>
      <c r="U1222" s="6">
        <f t="shared" ref="U1222:U1236" si="485">(N1222/M1222)</f>
        <v>0.62</v>
      </c>
      <c r="W1222" s="6">
        <f t="shared" ref="W1222:W1236" si="486">(M1222/35.45)*1000</f>
        <v>14.104372355430183</v>
      </c>
      <c r="X1222" s="6">
        <f t="shared" ref="X1222:X1236" si="487">(N1222/62)*1000</f>
        <v>5</v>
      </c>
      <c r="Y1222" s="6">
        <f t="shared" ref="Y1222:Y1236" si="488">(O1222/96)*1000*2</f>
        <v>117.29166666666667</v>
      </c>
      <c r="Z1222" s="6">
        <f t="shared" ref="Z1222:Z1236" si="489">(P1222/40)*1000*2</f>
        <v>80.5</v>
      </c>
      <c r="AA1222" s="6">
        <f t="shared" ref="AA1222:AA1236" si="490">(Q1222/24.3)*1000*2</f>
        <v>27.983539094650205</v>
      </c>
      <c r="AB1222" s="6">
        <f t="shared" ref="AB1222:AB1236" si="491">(R1222/23)*1000</f>
        <v>14.347826086956523</v>
      </c>
      <c r="AC1222" s="6">
        <f t="shared" ref="AC1222:AC1236" si="492">(S1222/39.09)*1000</f>
        <v>12.279355333844972</v>
      </c>
      <c r="AD1222" s="6">
        <f t="shared" ref="AD1222:AD1236" si="493">(T1222/18)*1000</f>
        <v>0</v>
      </c>
      <c r="AE1222" s="6">
        <f t="shared" ref="AE1222:AE1236" si="494">(X1222/W1222)</f>
        <v>0.35450000000000004</v>
      </c>
    </row>
    <row r="1223" spans="1:31" x14ac:dyDescent="0.15">
      <c r="A1223" s="38">
        <v>38518</v>
      </c>
      <c r="B1223" s="8">
        <f t="shared" si="462"/>
        <v>2005</v>
      </c>
      <c r="C1223" s="8">
        <f t="shared" si="463"/>
        <v>6</v>
      </c>
      <c r="D1223" s="8">
        <f t="shared" si="464"/>
        <v>15</v>
      </c>
      <c r="E1223" s="8" t="s">
        <v>31</v>
      </c>
      <c r="F1223" s="8">
        <v>4</v>
      </c>
      <c r="G1223">
        <v>15</v>
      </c>
      <c r="H1223" s="2" t="s">
        <v>1</v>
      </c>
      <c r="I1223" s="3">
        <v>5.03</v>
      </c>
      <c r="J1223" s="3">
        <v>31</v>
      </c>
      <c r="L1223" s="3">
        <v>-18.48</v>
      </c>
      <c r="M1223" s="3">
        <v>1.1200000000000001</v>
      </c>
      <c r="N1223" s="3">
        <v>3.14</v>
      </c>
      <c r="O1223" s="3">
        <v>6.71</v>
      </c>
      <c r="P1223" s="3">
        <v>2.0099999999999998</v>
      </c>
      <c r="Q1223" s="3">
        <v>0.32</v>
      </c>
      <c r="R1223" s="3">
        <v>0.54</v>
      </c>
      <c r="S1223" s="3">
        <v>0.4</v>
      </c>
      <c r="T1223" s="3">
        <v>0.04</v>
      </c>
      <c r="U1223" s="6">
        <f t="shared" si="485"/>
        <v>2.8035714285714284</v>
      </c>
      <c r="W1223" s="6">
        <f t="shared" si="486"/>
        <v>31.593794076163611</v>
      </c>
      <c r="X1223" s="6">
        <f t="shared" si="487"/>
        <v>50.645161290322577</v>
      </c>
      <c r="Y1223" s="6">
        <f t="shared" si="488"/>
        <v>139.79166666666669</v>
      </c>
      <c r="Z1223" s="6">
        <f t="shared" si="489"/>
        <v>100.49999999999999</v>
      </c>
      <c r="AA1223" s="6">
        <f t="shared" si="490"/>
        <v>26.337448559670783</v>
      </c>
      <c r="AB1223" s="6">
        <f t="shared" si="491"/>
        <v>23.478260869565219</v>
      </c>
      <c r="AC1223" s="6">
        <f t="shared" si="492"/>
        <v>10.232796111537478</v>
      </c>
      <c r="AD1223" s="6">
        <f t="shared" si="493"/>
        <v>2.2222222222222223</v>
      </c>
      <c r="AE1223" s="6">
        <f t="shared" si="494"/>
        <v>1.6030097926267279</v>
      </c>
    </row>
    <row r="1224" spans="1:31" x14ac:dyDescent="0.15">
      <c r="A1224" s="38">
        <v>38518</v>
      </c>
      <c r="B1224" s="8">
        <f t="shared" si="462"/>
        <v>2005</v>
      </c>
      <c r="C1224" s="8">
        <f t="shared" si="463"/>
        <v>6</v>
      </c>
      <c r="D1224" s="8">
        <f t="shared" si="464"/>
        <v>15</v>
      </c>
      <c r="E1224" s="8" t="s">
        <v>32</v>
      </c>
      <c r="F1224" s="8">
        <v>1</v>
      </c>
      <c r="G1224">
        <v>4</v>
      </c>
      <c r="H1224" s="2" t="s">
        <v>2</v>
      </c>
      <c r="I1224" s="3">
        <v>5.37</v>
      </c>
      <c r="J1224" s="3">
        <v>33.6</v>
      </c>
      <c r="L1224" s="3">
        <v>2.11</v>
      </c>
      <c r="M1224" s="3">
        <v>0.51</v>
      </c>
      <c r="N1224" s="3">
        <v>1.73</v>
      </c>
      <c r="O1224" s="3">
        <v>9.5</v>
      </c>
      <c r="P1224" s="3">
        <v>3.18</v>
      </c>
      <c r="Q1224" s="3">
        <v>0.46</v>
      </c>
      <c r="R1224" s="3">
        <v>0.28999999999999998</v>
      </c>
      <c r="S1224" s="3">
        <v>0.72</v>
      </c>
      <c r="T1224" s="3">
        <v>0.01</v>
      </c>
      <c r="U1224" s="6">
        <f t="shared" si="485"/>
        <v>3.392156862745098</v>
      </c>
      <c r="W1224" s="6">
        <f t="shared" si="486"/>
        <v>14.386459802538786</v>
      </c>
      <c r="X1224" s="6">
        <f t="shared" si="487"/>
        <v>27.903225806451616</v>
      </c>
      <c r="Y1224" s="6">
        <f t="shared" si="488"/>
        <v>197.91666666666666</v>
      </c>
      <c r="Z1224" s="6">
        <f t="shared" si="489"/>
        <v>159</v>
      </c>
      <c r="AA1224" s="6">
        <f t="shared" si="490"/>
        <v>37.860082304526749</v>
      </c>
      <c r="AB1224" s="6">
        <f t="shared" si="491"/>
        <v>12.608695652173912</v>
      </c>
      <c r="AC1224" s="6">
        <f t="shared" si="492"/>
        <v>18.419033000767456</v>
      </c>
      <c r="AD1224" s="6">
        <f t="shared" si="493"/>
        <v>0.55555555555555558</v>
      </c>
      <c r="AE1224" s="6">
        <f t="shared" si="494"/>
        <v>1.9395477545857056</v>
      </c>
    </row>
    <row r="1225" spans="1:31" x14ac:dyDescent="0.15">
      <c r="A1225" s="38">
        <v>38518</v>
      </c>
      <c r="B1225" s="8">
        <f t="shared" si="462"/>
        <v>2005</v>
      </c>
      <c r="C1225" s="8">
        <f t="shared" si="463"/>
        <v>6</v>
      </c>
      <c r="D1225" s="8">
        <f t="shared" si="464"/>
        <v>15</v>
      </c>
      <c r="E1225" s="8" t="s">
        <v>30</v>
      </c>
      <c r="F1225" s="8">
        <v>2</v>
      </c>
      <c r="G1225">
        <v>7</v>
      </c>
      <c r="H1225" s="2" t="s">
        <v>0</v>
      </c>
      <c r="I1225" s="3">
        <v>4.51</v>
      </c>
      <c r="J1225" s="3">
        <v>87.7</v>
      </c>
      <c r="L1225" s="3">
        <v>-19.559999999999999</v>
      </c>
      <c r="M1225" s="3">
        <v>0.63</v>
      </c>
      <c r="N1225" s="3">
        <v>3.05</v>
      </c>
      <c r="O1225" s="3">
        <v>29.3</v>
      </c>
      <c r="P1225" s="3">
        <v>4.78</v>
      </c>
      <c r="Q1225" s="3">
        <v>1.04</v>
      </c>
      <c r="R1225" s="3">
        <v>0.23</v>
      </c>
      <c r="S1225" s="3">
        <v>0.5</v>
      </c>
      <c r="T1225" s="3">
        <v>0.05</v>
      </c>
      <c r="U1225" s="6">
        <f t="shared" si="485"/>
        <v>4.8412698412698409</v>
      </c>
      <c r="W1225" s="6">
        <f t="shared" si="486"/>
        <v>17.77150916784203</v>
      </c>
      <c r="X1225" s="6">
        <f t="shared" si="487"/>
        <v>49.193548387096769</v>
      </c>
      <c r="Y1225" s="6">
        <f t="shared" si="488"/>
        <v>610.41666666666674</v>
      </c>
      <c r="Z1225" s="6">
        <f t="shared" si="489"/>
        <v>239.00000000000003</v>
      </c>
      <c r="AA1225" s="6">
        <f t="shared" si="490"/>
        <v>85.596707818930042</v>
      </c>
      <c r="AB1225" s="6">
        <f t="shared" si="491"/>
        <v>10</v>
      </c>
      <c r="AC1225" s="6">
        <f t="shared" si="492"/>
        <v>12.790995139421845</v>
      </c>
      <c r="AD1225" s="6">
        <f t="shared" si="493"/>
        <v>2.7777777777777777</v>
      </c>
      <c r="AE1225" s="6">
        <f t="shared" si="494"/>
        <v>2.7681131592421915</v>
      </c>
    </row>
    <row r="1226" spans="1:31" x14ac:dyDescent="0.15">
      <c r="A1226" s="38">
        <v>38518</v>
      </c>
      <c r="B1226" s="8">
        <f t="shared" ref="B1226:B1289" si="495">YEAR(A1226)</f>
        <v>2005</v>
      </c>
      <c r="C1226" s="8">
        <f t="shared" ref="C1226:C1289" si="496">MONTH(A1226)</f>
        <v>6</v>
      </c>
      <c r="D1226" s="8">
        <f t="shared" ref="D1226:D1289" si="497">DAY(A1226)</f>
        <v>15</v>
      </c>
      <c r="E1226" s="8" t="s">
        <v>31</v>
      </c>
      <c r="F1226" s="8">
        <v>4</v>
      </c>
      <c r="G1226">
        <v>15</v>
      </c>
      <c r="H1226" s="2" t="s">
        <v>2</v>
      </c>
      <c r="I1226" s="3">
        <v>4.8899999999999997</v>
      </c>
      <c r="J1226" s="3">
        <v>35</v>
      </c>
      <c r="L1226" s="3">
        <v>4.88</v>
      </c>
      <c r="M1226" s="3">
        <v>0.7</v>
      </c>
      <c r="N1226" s="3">
        <v>3.98</v>
      </c>
      <c r="O1226" s="3">
        <v>7.94</v>
      </c>
      <c r="P1226" s="3">
        <v>1.87</v>
      </c>
      <c r="Q1226" s="3">
        <v>0.3</v>
      </c>
      <c r="R1226" s="3">
        <v>0.3</v>
      </c>
      <c r="S1226" s="3">
        <v>0.53</v>
      </c>
      <c r="T1226" s="3">
        <v>0</v>
      </c>
      <c r="U1226" s="6">
        <f t="shared" si="485"/>
        <v>5.6857142857142859</v>
      </c>
      <c r="W1226" s="6">
        <f t="shared" si="486"/>
        <v>19.746121297602254</v>
      </c>
      <c r="X1226" s="6">
        <f t="shared" si="487"/>
        <v>64.193548387096769</v>
      </c>
      <c r="Y1226" s="6">
        <f t="shared" si="488"/>
        <v>165.41666666666669</v>
      </c>
      <c r="Z1226" s="6">
        <f t="shared" si="489"/>
        <v>93.5</v>
      </c>
      <c r="AA1226" s="6">
        <f t="shared" si="490"/>
        <v>24.691358024691358</v>
      </c>
      <c r="AB1226" s="6">
        <f t="shared" si="491"/>
        <v>13.043478260869565</v>
      </c>
      <c r="AC1226" s="6">
        <f t="shared" si="492"/>
        <v>13.558454847787157</v>
      </c>
      <c r="AD1226" s="6">
        <f t="shared" si="493"/>
        <v>0</v>
      </c>
      <c r="AE1226" s="6">
        <f t="shared" si="494"/>
        <v>3.2509447004608294</v>
      </c>
    </row>
    <row r="1227" spans="1:31" x14ac:dyDescent="0.15">
      <c r="A1227" s="38">
        <v>38518</v>
      </c>
      <c r="B1227" s="8">
        <f t="shared" si="495"/>
        <v>2005</v>
      </c>
      <c r="C1227" s="8">
        <f t="shared" si="496"/>
        <v>6</v>
      </c>
      <c r="D1227" s="8">
        <f t="shared" si="497"/>
        <v>15</v>
      </c>
      <c r="E1227" s="8" t="s">
        <v>29</v>
      </c>
      <c r="F1227" s="8">
        <v>4</v>
      </c>
      <c r="G1227">
        <v>13</v>
      </c>
      <c r="H1227" s="2" t="s">
        <v>1</v>
      </c>
      <c r="I1227" s="3">
        <v>4.3099999999999996</v>
      </c>
      <c r="J1227" s="3">
        <v>134</v>
      </c>
      <c r="L1227" s="3">
        <v>-12.87</v>
      </c>
      <c r="M1227" s="3">
        <v>0.82</v>
      </c>
      <c r="N1227" s="3">
        <v>4.74</v>
      </c>
      <c r="O1227" s="3">
        <v>54.4</v>
      </c>
      <c r="P1227" s="3">
        <v>1.53</v>
      </c>
      <c r="Q1227" s="3">
        <v>0.09</v>
      </c>
      <c r="R1227" s="3">
        <v>0.3</v>
      </c>
      <c r="S1227" s="3">
        <v>0.19</v>
      </c>
      <c r="T1227" s="3">
        <v>0</v>
      </c>
      <c r="U1227" s="6">
        <f t="shared" si="485"/>
        <v>5.7804878048780495</v>
      </c>
      <c r="W1227" s="6">
        <f t="shared" si="486"/>
        <v>23.131170662905497</v>
      </c>
      <c r="X1227" s="6">
        <f t="shared" si="487"/>
        <v>76.451612903225822</v>
      </c>
      <c r="Y1227" s="6">
        <f t="shared" si="488"/>
        <v>1133.3333333333333</v>
      </c>
      <c r="Z1227" s="6">
        <f t="shared" si="489"/>
        <v>76.5</v>
      </c>
      <c r="AA1227" s="6">
        <f t="shared" si="490"/>
        <v>7.4074074074074066</v>
      </c>
      <c r="AB1227" s="6">
        <f t="shared" si="491"/>
        <v>13.043478260869565</v>
      </c>
      <c r="AC1227" s="6">
        <f t="shared" si="492"/>
        <v>4.8605781529803007</v>
      </c>
      <c r="AD1227" s="6">
        <f t="shared" si="493"/>
        <v>0</v>
      </c>
      <c r="AE1227" s="6">
        <f t="shared" si="494"/>
        <v>3.3051337529504341</v>
      </c>
    </row>
    <row r="1228" spans="1:31" x14ac:dyDescent="0.15">
      <c r="A1228" s="38">
        <v>38518</v>
      </c>
      <c r="B1228" s="8">
        <f t="shared" si="495"/>
        <v>2005</v>
      </c>
      <c r="C1228" s="8">
        <f t="shared" si="496"/>
        <v>6</v>
      </c>
      <c r="D1228" s="8">
        <f t="shared" si="497"/>
        <v>15</v>
      </c>
      <c r="E1228" s="8" t="s">
        <v>30</v>
      </c>
      <c r="F1228" s="8">
        <v>1</v>
      </c>
      <c r="G1228">
        <v>2</v>
      </c>
      <c r="H1228" s="2" t="s">
        <v>2</v>
      </c>
      <c r="I1228" s="3">
        <v>4.67</v>
      </c>
      <c r="J1228" s="3">
        <v>40.1</v>
      </c>
      <c r="L1228" s="3">
        <v>-15.66</v>
      </c>
      <c r="M1228" s="3">
        <v>0.57999999999999996</v>
      </c>
      <c r="N1228" s="3">
        <v>8.2799999999999994</v>
      </c>
      <c r="O1228" s="3">
        <v>5.92</v>
      </c>
      <c r="P1228" s="3">
        <v>1.45</v>
      </c>
      <c r="Q1228" s="3">
        <v>0.3</v>
      </c>
      <c r="R1228" s="3">
        <v>0.18</v>
      </c>
      <c r="S1228" s="3">
        <v>0.89</v>
      </c>
      <c r="T1228" s="3">
        <v>0</v>
      </c>
      <c r="U1228" s="6">
        <f t="shared" si="485"/>
        <v>14.275862068965518</v>
      </c>
      <c r="W1228" s="6">
        <f t="shared" si="486"/>
        <v>16.361071932299009</v>
      </c>
      <c r="X1228" s="6">
        <f t="shared" si="487"/>
        <v>133.54838709677418</v>
      </c>
      <c r="Y1228" s="6">
        <f t="shared" si="488"/>
        <v>123.33333333333334</v>
      </c>
      <c r="Z1228" s="6">
        <f t="shared" si="489"/>
        <v>72.5</v>
      </c>
      <c r="AA1228" s="6">
        <f t="shared" si="490"/>
        <v>24.691358024691358</v>
      </c>
      <c r="AB1228" s="6">
        <f t="shared" si="491"/>
        <v>7.8260869565217384</v>
      </c>
      <c r="AC1228" s="6">
        <f t="shared" si="492"/>
        <v>22.767971348170885</v>
      </c>
      <c r="AD1228" s="6">
        <f t="shared" si="493"/>
        <v>0</v>
      </c>
      <c r="AE1228" s="6">
        <f t="shared" si="494"/>
        <v>8.1625695216907683</v>
      </c>
    </row>
    <row r="1229" spans="1:31" x14ac:dyDescent="0.15">
      <c r="A1229" s="38">
        <v>38518</v>
      </c>
      <c r="B1229" s="8">
        <f t="shared" si="495"/>
        <v>2005</v>
      </c>
      <c r="C1229" s="8">
        <f t="shared" si="496"/>
        <v>6</v>
      </c>
      <c r="D1229" s="8">
        <f t="shared" si="497"/>
        <v>15</v>
      </c>
      <c r="E1229" s="8" t="s">
        <v>31</v>
      </c>
      <c r="F1229" s="8">
        <v>3</v>
      </c>
      <c r="G1229">
        <v>12</v>
      </c>
      <c r="H1229" s="2" t="s">
        <v>0</v>
      </c>
      <c r="I1229" s="3">
        <v>4.8</v>
      </c>
      <c r="J1229" s="3">
        <v>36.799999999999997</v>
      </c>
      <c r="L1229" s="3">
        <v>-7.01</v>
      </c>
      <c r="M1229" s="3">
        <v>0.54</v>
      </c>
      <c r="N1229" s="3">
        <v>8.3699999999999992</v>
      </c>
      <c r="O1229" s="3">
        <v>5.26</v>
      </c>
      <c r="P1229" s="3">
        <v>1.98</v>
      </c>
      <c r="Q1229" s="3">
        <v>0.26</v>
      </c>
      <c r="R1229" s="3">
        <v>0.28000000000000003</v>
      </c>
      <c r="S1229" s="3">
        <v>0.3</v>
      </c>
      <c r="T1229" s="3">
        <v>0.03</v>
      </c>
      <c r="U1229" s="6">
        <f t="shared" si="485"/>
        <v>15.499999999999998</v>
      </c>
      <c r="W1229" s="6">
        <f t="shared" si="486"/>
        <v>15.232722143864597</v>
      </c>
      <c r="X1229" s="6">
        <f t="shared" si="487"/>
        <v>134.99999999999997</v>
      </c>
      <c r="Y1229" s="6">
        <f t="shared" si="488"/>
        <v>109.58333333333333</v>
      </c>
      <c r="Z1229" s="6">
        <f t="shared" si="489"/>
        <v>99</v>
      </c>
      <c r="AA1229" s="6">
        <f t="shared" si="490"/>
        <v>21.399176954732511</v>
      </c>
      <c r="AB1229" s="6">
        <f t="shared" si="491"/>
        <v>12.173913043478262</v>
      </c>
      <c r="AC1229" s="6">
        <f t="shared" si="492"/>
        <v>7.674597083653107</v>
      </c>
      <c r="AD1229" s="6">
        <f t="shared" si="493"/>
        <v>1.6666666666666665</v>
      </c>
      <c r="AE1229" s="6">
        <f t="shared" si="494"/>
        <v>8.8624999999999989</v>
      </c>
    </row>
    <row r="1230" spans="1:31" x14ac:dyDescent="0.15">
      <c r="A1230" s="38">
        <v>38518</v>
      </c>
      <c r="B1230" s="8">
        <f t="shared" si="495"/>
        <v>2005</v>
      </c>
      <c r="C1230" s="8">
        <f t="shared" si="496"/>
        <v>6</v>
      </c>
      <c r="D1230" s="8">
        <f t="shared" si="497"/>
        <v>15</v>
      </c>
      <c r="E1230" s="8" t="s">
        <v>29</v>
      </c>
      <c r="F1230" s="8">
        <v>4</v>
      </c>
      <c r="G1230">
        <v>13</v>
      </c>
      <c r="H1230" s="2" t="s">
        <v>0</v>
      </c>
      <c r="I1230" s="3">
        <v>4.22</v>
      </c>
      <c r="J1230" s="3">
        <v>144</v>
      </c>
      <c r="L1230" s="3">
        <v>-32.1</v>
      </c>
      <c r="M1230" s="3">
        <v>0.76</v>
      </c>
      <c r="N1230" s="3">
        <v>12.53</v>
      </c>
      <c r="O1230" s="3">
        <v>52.4</v>
      </c>
      <c r="P1230" s="3">
        <v>0.61</v>
      </c>
      <c r="Q1230" s="3">
        <v>0.06</v>
      </c>
      <c r="R1230" s="3">
        <v>0.43</v>
      </c>
      <c r="S1230" s="3">
        <v>0.16</v>
      </c>
      <c r="T1230" s="3">
        <v>0</v>
      </c>
      <c r="U1230" s="6">
        <f t="shared" si="485"/>
        <v>16.486842105263158</v>
      </c>
      <c r="W1230" s="6">
        <f t="shared" si="486"/>
        <v>21.438645980253877</v>
      </c>
      <c r="X1230" s="6">
        <f t="shared" si="487"/>
        <v>202.09677419354838</v>
      </c>
      <c r="Y1230" s="6">
        <f t="shared" si="488"/>
        <v>1091.6666666666665</v>
      </c>
      <c r="Z1230" s="6">
        <f t="shared" si="489"/>
        <v>30.5</v>
      </c>
      <c r="AA1230" s="6">
        <f t="shared" si="490"/>
        <v>4.9382716049382713</v>
      </c>
      <c r="AB1230" s="6">
        <f t="shared" si="491"/>
        <v>18.695652173913043</v>
      </c>
      <c r="AC1230" s="6">
        <f t="shared" si="492"/>
        <v>4.0931184446149906</v>
      </c>
      <c r="AD1230" s="6">
        <f t="shared" si="493"/>
        <v>0</v>
      </c>
      <c r="AE1230" s="6">
        <f t="shared" si="494"/>
        <v>9.4267508488964342</v>
      </c>
    </row>
    <row r="1231" spans="1:31" x14ac:dyDescent="0.15">
      <c r="A1231" s="38">
        <v>38518</v>
      </c>
      <c r="B1231" s="8">
        <f t="shared" si="495"/>
        <v>2005</v>
      </c>
      <c r="C1231" s="8">
        <f t="shared" si="496"/>
        <v>6</v>
      </c>
      <c r="D1231" s="8">
        <f t="shared" si="497"/>
        <v>15</v>
      </c>
      <c r="E1231" s="8" t="s">
        <v>30</v>
      </c>
      <c r="F1231" s="8">
        <v>1</v>
      </c>
      <c r="G1231">
        <v>2</v>
      </c>
      <c r="H1231" s="2" t="s">
        <v>0</v>
      </c>
      <c r="I1231" s="3">
        <v>4.88</v>
      </c>
      <c r="J1231" s="3">
        <v>119.1</v>
      </c>
      <c r="L1231" s="3">
        <v>-13.18</v>
      </c>
      <c r="M1231" s="3">
        <v>1.1100000000000001</v>
      </c>
      <c r="N1231" s="3">
        <v>39.4</v>
      </c>
      <c r="O1231" s="3">
        <v>15.82</v>
      </c>
      <c r="P1231" s="3">
        <v>12.28</v>
      </c>
      <c r="Q1231" s="3">
        <v>3.12</v>
      </c>
      <c r="R1231" s="3">
        <v>0.39</v>
      </c>
      <c r="S1231" s="3">
        <v>0.42</v>
      </c>
      <c r="T1231" s="3">
        <v>0</v>
      </c>
      <c r="U1231" s="6">
        <f t="shared" si="485"/>
        <v>35.49549549549549</v>
      </c>
      <c r="W1231" s="6">
        <f t="shared" si="486"/>
        <v>31.311706629055003</v>
      </c>
      <c r="X1231" s="6">
        <f t="shared" si="487"/>
        <v>635.48387096774195</v>
      </c>
      <c r="Y1231" s="6">
        <f t="shared" si="488"/>
        <v>329.58333333333331</v>
      </c>
      <c r="Z1231" s="6">
        <f t="shared" si="489"/>
        <v>614</v>
      </c>
      <c r="AA1231" s="6">
        <f t="shared" si="490"/>
        <v>256.79012345679013</v>
      </c>
      <c r="AB1231" s="6">
        <f t="shared" si="491"/>
        <v>16.956521739130437</v>
      </c>
      <c r="AC1231" s="6">
        <f t="shared" si="492"/>
        <v>10.74443591711435</v>
      </c>
      <c r="AD1231" s="6">
        <f t="shared" si="493"/>
        <v>0</v>
      </c>
      <c r="AE1231" s="6">
        <f t="shared" si="494"/>
        <v>20.295408311537347</v>
      </c>
    </row>
    <row r="1232" spans="1:31" x14ac:dyDescent="0.15">
      <c r="A1232" s="38">
        <v>38518</v>
      </c>
      <c r="B1232" s="8">
        <f t="shared" si="495"/>
        <v>2005</v>
      </c>
      <c r="C1232" s="8">
        <f t="shared" si="496"/>
        <v>6</v>
      </c>
      <c r="D1232" s="8">
        <f t="shared" si="497"/>
        <v>15</v>
      </c>
      <c r="E1232" s="8" t="s">
        <v>32</v>
      </c>
      <c r="F1232" s="8">
        <v>1</v>
      </c>
      <c r="G1232">
        <v>4</v>
      </c>
      <c r="H1232" s="2" t="s">
        <v>0</v>
      </c>
      <c r="I1232" s="3">
        <v>5.29</v>
      </c>
      <c r="J1232" s="3">
        <v>78.3</v>
      </c>
      <c r="L1232" s="3">
        <v>33.479999999999997</v>
      </c>
      <c r="M1232" s="3">
        <v>0.56000000000000005</v>
      </c>
      <c r="N1232" s="3">
        <v>21.96</v>
      </c>
      <c r="O1232" s="3">
        <v>12.31</v>
      </c>
      <c r="P1232" s="3">
        <v>8.06</v>
      </c>
      <c r="Q1232" s="3">
        <v>1.43</v>
      </c>
      <c r="R1232" s="3">
        <v>0.28999999999999998</v>
      </c>
      <c r="S1232" s="3">
        <v>3.23</v>
      </c>
      <c r="T1232" s="3">
        <v>0</v>
      </c>
      <c r="U1232" s="6">
        <f t="shared" si="485"/>
        <v>39.214285714285715</v>
      </c>
      <c r="W1232" s="6">
        <f t="shared" si="486"/>
        <v>15.796897038081806</v>
      </c>
      <c r="X1232" s="6">
        <f t="shared" si="487"/>
        <v>354.19354838709677</v>
      </c>
      <c r="Y1232" s="6">
        <f t="shared" si="488"/>
        <v>256.45833333333337</v>
      </c>
      <c r="Z1232" s="6">
        <f t="shared" si="489"/>
        <v>403</v>
      </c>
      <c r="AA1232" s="6">
        <f t="shared" si="490"/>
        <v>117.6954732510288</v>
      </c>
      <c r="AB1232" s="6">
        <f t="shared" si="491"/>
        <v>12.608695652173912</v>
      </c>
      <c r="AC1232" s="6">
        <f t="shared" si="492"/>
        <v>82.629828600665121</v>
      </c>
      <c r="AD1232" s="6">
        <f t="shared" si="493"/>
        <v>0</v>
      </c>
      <c r="AE1232" s="6">
        <f t="shared" si="494"/>
        <v>22.421716589861749</v>
      </c>
    </row>
    <row r="1233" spans="1:31" x14ac:dyDescent="0.15">
      <c r="A1233" s="38">
        <v>38518</v>
      </c>
      <c r="B1233" s="8">
        <f t="shared" si="495"/>
        <v>2005</v>
      </c>
      <c r="C1233" s="8">
        <f t="shared" si="496"/>
        <v>6</v>
      </c>
      <c r="D1233" s="8">
        <f t="shared" si="497"/>
        <v>15</v>
      </c>
      <c r="E1233" s="8" t="s">
        <v>29</v>
      </c>
      <c r="F1233" s="8">
        <v>4</v>
      </c>
      <c r="G1233">
        <v>13</v>
      </c>
      <c r="H1233" s="2" t="s">
        <v>2</v>
      </c>
      <c r="I1233" s="3">
        <v>4.3</v>
      </c>
      <c r="J1233" s="3">
        <v>170</v>
      </c>
      <c r="L1233" s="3">
        <v>-7.95</v>
      </c>
      <c r="M1233" s="3">
        <v>0.54</v>
      </c>
      <c r="N1233" s="3">
        <v>30.55</v>
      </c>
      <c r="O1233" s="3">
        <v>50.8</v>
      </c>
      <c r="P1233" s="3">
        <v>1.72</v>
      </c>
      <c r="Q1233" s="3">
        <v>0.14000000000000001</v>
      </c>
      <c r="R1233" s="3">
        <v>0.3</v>
      </c>
      <c r="S1233" s="3">
        <v>0.8</v>
      </c>
      <c r="T1233" s="3">
        <v>0</v>
      </c>
      <c r="U1233" s="6">
        <f t="shared" si="485"/>
        <v>56.574074074074069</v>
      </c>
      <c r="W1233" s="6">
        <f t="shared" si="486"/>
        <v>15.232722143864597</v>
      </c>
      <c r="X1233" s="6">
        <f t="shared" si="487"/>
        <v>492.74193548387098</v>
      </c>
      <c r="Y1233" s="6">
        <f t="shared" si="488"/>
        <v>1058.3333333333333</v>
      </c>
      <c r="Z1233" s="6">
        <f t="shared" si="489"/>
        <v>86</v>
      </c>
      <c r="AA1233" s="6">
        <f t="shared" si="490"/>
        <v>11.522633744855968</v>
      </c>
      <c r="AB1233" s="6">
        <f t="shared" si="491"/>
        <v>13.043478260869565</v>
      </c>
      <c r="AC1233" s="6">
        <f t="shared" si="492"/>
        <v>20.465592223074957</v>
      </c>
      <c r="AD1233" s="6">
        <f t="shared" si="493"/>
        <v>0</v>
      </c>
      <c r="AE1233" s="6">
        <f t="shared" si="494"/>
        <v>32.34759557945042</v>
      </c>
    </row>
    <row r="1234" spans="1:31" x14ac:dyDescent="0.15">
      <c r="A1234" s="38">
        <v>38518</v>
      </c>
      <c r="B1234" s="8">
        <f t="shared" si="495"/>
        <v>2005</v>
      </c>
      <c r="C1234" s="8">
        <f t="shared" si="496"/>
        <v>6</v>
      </c>
      <c r="D1234" s="8">
        <f t="shared" si="497"/>
        <v>15</v>
      </c>
      <c r="E1234" s="8" t="s">
        <v>30</v>
      </c>
      <c r="F1234" s="8">
        <v>1</v>
      </c>
      <c r="G1234">
        <v>2</v>
      </c>
      <c r="H1234" s="2" t="s">
        <v>1</v>
      </c>
      <c r="I1234" s="3">
        <v>4.33</v>
      </c>
      <c r="J1234" s="3">
        <v>117.1</v>
      </c>
      <c r="L1234" s="3">
        <v>-43.09</v>
      </c>
      <c r="M1234" s="3">
        <v>0.49</v>
      </c>
      <c r="N1234" s="3">
        <v>30.46</v>
      </c>
      <c r="O1234" s="3">
        <v>26.07</v>
      </c>
      <c r="P1234" s="3">
        <v>3.09</v>
      </c>
      <c r="Q1234" s="3">
        <v>0.66</v>
      </c>
      <c r="R1234" s="3">
        <v>0.22</v>
      </c>
      <c r="S1234" s="3">
        <v>0.97</v>
      </c>
      <c r="T1234" s="3">
        <v>0</v>
      </c>
      <c r="U1234" s="6">
        <f t="shared" si="485"/>
        <v>62.163265306122454</v>
      </c>
      <c r="W1234" s="6">
        <f t="shared" si="486"/>
        <v>13.822284908321578</v>
      </c>
      <c r="X1234" s="6">
        <f t="shared" si="487"/>
        <v>491.29032258064518</v>
      </c>
      <c r="Y1234" s="6">
        <f t="shared" si="488"/>
        <v>543.125</v>
      </c>
      <c r="Z1234" s="6">
        <f t="shared" si="489"/>
        <v>154.5</v>
      </c>
      <c r="AA1234" s="6">
        <f t="shared" si="490"/>
        <v>54.320987654320987</v>
      </c>
      <c r="AB1234" s="6">
        <f t="shared" si="491"/>
        <v>9.5652173913043477</v>
      </c>
      <c r="AC1234" s="6">
        <f t="shared" si="492"/>
        <v>24.814530570478382</v>
      </c>
      <c r="AD1234" s="6">
        <f t="shared" si="493"/>
        <v>0</v>
      </c>
      <c r="AE1234" s="6">
        <f t="shared" si="494"/>
        <v>35.543350888742602</v>
      </c>
    </row>
    <row r="1235" spans="1:31" x14ac:dyDescent="0.15">
      <c r="A1235" s="38">
        <v>38518</v>
      </c>
      <c r="B1235" s="8">
        <f t="shared" si="495"/>
        <v>2005</v>
      </c>
      <c r="C1235" s="8">
        <f t="shared" si="496"/>
        <v>6</v>
      </c>
      <c r="D1235" s="8">
        <f t="shared" si="497"/>
        <v>15</v>
      </c>
      <c r="E1235" s="8" t="s">
        <v>30</v>
      </c>
      <c r="F1235" s="8">
        <v>4</v>
      </c>
      <c r="G1235">
        <v>14</v>
      </c>
      <c r="H1235" s="2" t="s">
        <v>2</v>
      </c>
      <c r="I1235" s="3">
        <v>4.3600000000000003</v>
      </c>
      <c r="J1235" s="3">
        <v>168</v>
      </c>
      <c r="L1235" s="3">
        <v>-24.55</v>
      </c>
      <c r="M1235" s="3">
        <v>0.36</v>
      </c>
      <c r="N1235" s="3">
        <v>32.450000000000003</v>
      </c>
      <c r="O1235" s="3">
        <v>48.7</v>
      </c>
      <c r="P1235" s="3">
        <v>6.2</v>
      </c>
      <c r="Q1235" s="3">
        <v>4.97</v>
      </c>
      <c r="R1235" s="3">
        <v>0.22</v>
      </c>
      <c r="S1235" s="3">
        <v>0.85</v>
      </c>
      <c r="T1235" s="3">
        <v>0</v>
      </c>
      <c r="U1235" s="6">
        <f t="shared" si="485"/>
        <v>90.1388888888889</v>
      </c>
      <c r="W1235" s="6">
        <f t="shared" si="486"/>
        <v>10.15514809590973</v>
      </c>
      <c r="X1235" s="6">
        <f t="shared" si="487"/>
        <v>523.38709677419365</v>
      </c>
      <c r="Y1235" s="6">
        <f t="shared" si="488"/>
        <v>1014.5833333333334</v>
      </c>
      <c r="Z1235" s="6">
        <f t="shared" si="489"/>
        <v>310</v>
      </c>
      <c r="AA1235" s="6">
        <f t="shared" si="490"/>
        <v>409.0534979423868</v>
      </c>
      <c r="AB1235" s="6">
        <f t="shared" si="491"/>
        <v>9.5652173913043477</v>
      </c>
      <c r="AC1235" s="6">
        <f t="shared" si="492"/>
        <v>21.744691737017138</v>
      </c>
      <c r="AD1235" s="6">
        <f t="shared" si="493"/>
        <v>0</v>
      </c>
      <c r="AE1235" s="6">
        <f t="shared" si="494"/>
        <v>51.539090501792131</v>
      </c>
    </row>
    <row r="1236" spans="1:31" x14ac:dyDescent="0.15">
      <c r="A1236" s="38">
        <v>38518</v>
      </c>
      <c r="B1236" s="8">
        <f t="shared" si="495"/>
        <v>2005</v>
      </c>
      <c r="C1236" s="8">
        <f t="shared" si="496"/>
        <v>6</v>
      </c>
      <c r="D1236" s="8">
        <f t="shared" si="497"/>
        <v>15</v>
      </c>
      <c r="E1236" s="8" t="s">
        <v>30</v>
      </c>
      <c r="F1236" s="8">
        <v>2</v>
      </c>
      <c r="G1236">
        <v>7</v>
      </c>
      <c r="H1236" s="2" t="s">
        <v>1</v>
      </c>
      <c r="I1236" s="3">
        <v>4.2300000000000004</v>
      </c>
      <c r="J1236" s="3">
        <v>195</v>
      </c>
      <c r="L1236" s="3">
        <v>-30.82</v>
      </c>
      <c r="M1236" s="3">
        <v>0.28000000000000003</v>
      </c>
      <c r="N1236" s="3">
        <v>42.06</v>
      </c>
      <c r="O1236" s="3">
        <v>54.7</v>
      </c>
      <c r="P1236" s="3">
        <v>2.99</v>
      </c>
      <c r="Q1236" s="3">
        <v>0.41</v>
      </c>
      <c r="R1236" s="3">
        <v>0.22</v>
      </c>
      <c r="S1236" s="3">
        <v>0.76</v>
      </c>
      <c r="T1236" s="3">
        <v>0.03</v>
      </c>
      <c r="U1236" s="6">
        <f t="shared" si="485"/>
        <v>150.21428571428569</v>
      </c>
      <c r="W1236" s="6">
        <f t="shared" si="486"/>
        <v>7.8984485190409028</v>
      </c>
      <c r="X1236" s="6">
        <f t="shared" si="487"/>
        <v>678.38709677419365</v>
      </c>
      <c r="Y1236" s="6">
        <f t="shared" si="488"/>
        <v>1139.5833333333335</v>
      </c>
      <c r="Z1236" s="6">
        <f t="shared" si="489"/>
        <v>149.50000000000003</v>
      </c>
      <c r="AA1236" s="6">
        <f t="shared" si="490"/>
        <v>33.744855967078188</v>
      </c>
      <c r="AB1236" s="6">
        <f t="shared" si="491"/>
        <v>9.5652173913043477</v>
      </c>
      <c r="AC1236" s="6">
        <f t="shared" si="492"/>
        <v>19.442312611921203</v>
      </c>
      <c r="AD1236" s="6">
        <f t="shared" si="493"/>
        <v>1.6666666666666665</v>
      </c>
      <c r="AE1236" s="6">
        <f t="shared" si="494"/>
        <v>85.888652073732729</v>
      </c>
    </row>
    <row r="1237" spans="1:31" x14ac:dyDescent="0.15">
      <c r="A1237" s="38">
        <v>38518</v>
      </c>
      <c r="B1237" s="8">
        <f t="shared" si="495"/>
        <v>2005</v>
      </c>
      <c r="C1237" s="8">
        <f t="shared" si="496"/>
        <v>6</v>
      </c>
      <c r="D1237" s="8">
        <f t="shared" si="497"/>
        <v>15</v>
      </c>
      <c r="E1237" s="8" t="s">
        <v>29</v>
      </c>
      <c r="F1237" s="8">
        <v>1</v>
      </c>
      <c r="G1237">
        <v>1</v>
      </c>
      <c r="H1237" s="2" t="s">
        <v>0</v>
      </c>
      <c r="I1237" s="3">
        <v>4.26</v>
      </c>
      <c r="J1237" s="3">
        <v>196</v>
      </c>
      <c r="L1237" s="3">
        <v>-9.83</v>
      </c>
    </row>
    <row r="1238" spans="1:31" x14ac:dyDescent="0.15">
      <c r="A1238" s="38">
        <v>38518</v>
      </c>
      <c r="B1238" s="8">
        <f t="shared" si="495"/>
        <v>2005</v>
      </c>
      <c r="C1238" s="8">
        <f t="shared" si="496"/>
        <v>6</v>
      </c>
      <c r="D1238" s="8">
        <f t="shared" si="497"/>
        <v>15</v>
      </c>
      <c r="E1238" s="8" t="s">
        <v>30</v>
      </c>
      <c r="F1238" s="8">
        <v>4</v>
      </c>
      <c r="G1238">
        <v>14</v>
      </c>
      <c r="H1238" s="2" t="s">
        <v>0</v>
      </c>
      <c r="I1238" s="3">
        <v>4.5599999999999996</v>
      </c>
      <c r="J1238" s="3">
        <v>70.5</v>
      </c>
      <c r="L1238" s="3">
        <v>-14.82</v>
      </c>
    </row>
    <row r="1239" spans="1:31" x14ac:dyDescent="0.15">
      <c r="A1239" s="38">
        <v>38574</v>
      </c>
      <c r="B1239" s="8">
        <f t="shared" si="495"/>
        <v>2005</v>
      </c>
      <c r="C1239" s="8">
        <f t="shared" si="496"/>
        <v>8</v>
      </c>
      <c r="D1239" s="8">
        <f t="shared" si="497"/>
        <v>10</v>
      </c>
      <c r="E1239" s="8" t="s">
        <v>31</v>
      </c>
      <c r="F1239" s="8">
        <v>4</v>
      </c>
      <c r="G1239">
        <v>15</v>
      </c>
      <c r="H1239" s="2" t="s">
        <v>0</v>
      </c>
      <c r="I1239" s="3">
        <v>5.29</v>
      </c>
      <c r="J1239" s="3">
        <v>22.1</v>
      </c>
      <c r="L1239" s="3">
        <v>31.49</v>
      </c>
      <c r="M1239" s="3">
        <v>0.5</v>
      </c>
      <c r="N1239" s="3">
        <v>0.35</v>
      </c>
      <c r="O1239" s="3">
        <v>5.31</v>
      </c>
      <c r="P1239" s="3">
        <v>1.69</v>
      </c>
      <c r="Q1239" s="3">
        <v>0.28000000000000003</v>
      </c>
      <c r="R1239" s="3">
        <v>0.36</v>
      </c>
      <c r="S1239" s="3">
        <v>0.28999999999999998</v>
      </c>
      <c r="T1239" s="3">
        <v>0</v>
      </c>
      <c r="U1239" s="6">
        <f t="shared" ref="U1239:U1252" si="498">(N1239/M1239)</f>
        <v>0.7</v>
      </c>
      <c r="W1239" s="6">
        <f t="shared" ref="W1239:W1252" si="499">(M1239/35.45)*1000</f>
        <v>14.104372355430183</v>
      </c>
      <c r="X1239" s="6">
        <f t="shared" ref="X1239:X1252" si="500">(N1239/62)*1000</f>
        <v>5.6451612903225801</v>
      </c>
      <c r="Y1239" s="6">
        <f t="shared" ref="Y1239:Y1252" si="501">(O1239/96)*1000*2</f>
        <v>110.62499999999999</v>
      </c>
      <c r="Z1239" s="6">
        <f t="shared" ref="Z1239:Z1252" si="502">(P1239/40)*1000*2</f>
        <v>84.499999999999986</v>
      </c>
      <c r="AA1239" s="6">
        <f t="shared" ref="AA1239:AA1252" si="503">(Q1239/24.3)*1000*2</f>
        <v>23.045267489711936</v>
      </c>
      <c r="AB1239" s="6">
        <f t="shared" ref="AB1239:AB1252" si="504">(R1239/23)*1000</f>
        <v>15.652173913043477</v>
      </c>
      <c r="AC1239" s="6">
        <f t="shared" ref="AC1239:AC1252" si="505">(S1239/39.09)*1000</f>
        <v>7.4187771808646703</v>
      </c>
      <c r="AD1239" s="6">
        <f t="shared" ref="AD1239:AD1252" si="506">(T1239/18)*1000</f>
        <v>0</v>
      </c>
      <c r="AE1239" s="6">
        <f t="shared" ref="AE1239:AE1252" si="507">(X1239/W1239)</f>
        <v>0.40024193548387094</v>
      </c>
    </row>
    <row r="1240" spans="1:31" x14ac:dyDescent="0.15">
      <c r="A1240" s="38">
        <v>38574</v>
      </c>
      <c r="B1240" s="8">
        <f t="shared" si="495"/>
        <v>2005</v>
      </c>
      <c r="C1240" s="8">
        <f t="shared" si="496"/>
        <v>8</v>
      </c>
      <c r="D1240" s="8">
        <f t="shared" si="497"/>
        <v>10</v>
      </c>
      <c r="E1240" s="8" t="s">
        <v>31</v>
      </c>
      <c r="F1240" s="8">
        <v>3</v>
      </c>
      <c r="G1240">
        <v>12</v>
      </c>
      <c r="H1240" s="2" t="s">
        <v>2</v>
      </c>
      <c r="I1240" s="3">
        <v>5.05</v>
      </c>
      <c r="J1240" s="3">
        <v>22.3</v>
      </c>
      <c r="L1240" s="3">
        <v>1.1100000000000001</v>
      </c>
      <c r="M1240" s="3">
        <v>0.35</v>
      </c>
      <c r="N1240" s="3">
        <v>0.57999999999999996</v>
      </c>
      <c r="O1240" s="3">
        <v>5.97</v>
      </c>
      <c r="P1240" s="3">
        <v>1.27</v>
      </c>
      <c r="Q1240" s="3">
        <v>0.21</v>
      </c>
      <c r="R1240" s="3">
        <v>0.26</v>
      </c>
      <c r="S1240" s="3">
        <v>0.31</v>
      </c>
      <c r="T1240" s="3">
        <v>0.01</v>
      </c>
      <c r="U1240" s="6">
        <f t="shared" si="498"/>
        <v>1.657142857142857</v>
      </c>
      <c r="W1240" s="6">
        <f t="shared" si="499"/>
        <v>9.8730606488011272</v>
      </c>
      <c r="X1240" s="6">
        <f t="shared" si="500"/>
        <v>9.3548387096774182</v>
      </c>
      <c r="Y1240" s="6">
        <f t="shared" si="501"/>
        <v>124.375</v>
      </c>
      <c r="Z1240" s="6">
        <f t="shared" si="502"/>
        <v>63.5</v>
      </c>
      <c r="AA1240" s="6">
        <f t="shared" si="503"/>
        <v>17.283950617283949</v>
      </c>
      <c r="AB1240" s="6">
        <f t="shared" si="504"/>
        <v>11.304347826086957</v>
      </c>
      <c r="AC1240" s="6">
        <f t="shared" si="505"/>
        <v>7.9304169864415437</v>
      </c>
      <c r="AD1240" s="6">
        <f t="shared" si="506"/>
        <v>0.55555555555555558</v>
      </c>
      <c r="AE1240" s="6">
        <f t="shared" si="507"/>
        <v>0.94751152073732714</v>
      </c>
    </row>
    <row r="1241" spans="1:31" x14ac:dyDescent="0.15">
      <c r="A1241" s="38">
        <v>38574</v>
      </c>
      <c r="B1241" s="8">
        <f t="shared" si="495"/>
        <v>2005</v>
      </c>
      <c r="C1241" s="8">
        <f t="shared" si="496"/>
        <v>8</v>
      </c>
      <c r="D1241" s="8">
        <f t="shared" si="497"/>
        <v>10</v>
      </c>
      <c r="E1241" s="8" t="s">
        <v>31</v>
      </c>
      <c r="F1241" s="8">
        <v>3</v>
      </c>
      <c r="G1241">
        <v>12</v>
      </c>
      <c r="H1241" s="2" t="s">
        <v>1</v>
      </c>
      <c r="I1241" s="3">
        <v>4.99</v>
      </c>
      <c r="J1241" s="3">
        <v>30.2</v>
      </c>
      <c r="L1241" s="3">
        <v>-1.88</v>
      </c>
      <c r="M1241" s="3">
        <v>0.87</v>
      </c>
      <c r="N1241" s="3">
        <v>2.74</v>
      </c>
      <c r="O1241" s="3">
        <v>6.63</v>
      </c>
      <c r="P1241" s="3">
        <v>1.28</v>
      </c>
      <c r="Q1241" s="3">
        <v>0.36</v>
      </c>
      <c r="R1241" s="3">
        <v>0.34</v>
      </c>
      <c r="S1241" s="3">
        <v>0.61</v>
      </c>
      <c r="T1241" s="3">
        <v>0</v>
      </c>
      <c r="U1241" s="6">
        <f t="shared" si="498"/>
        <v>3.1494252873563222</v>
      </c>
      <c r="W1241" s="6">
        <f t="shared" si="499"/>
        <v>24.541607898448518</v>
      </c>
      <c r="X1241" s="6">
        <f t="shared" si="500"/>
        <v>44.193548387096776</v>
      </c>
      <c r="Y1241" s="6">
        <f t="shared" si="501"/>
        <v>138.125</v>
      </c>
      <c r="Z1241" s="6">
        <f t="shared" si="502"/>
        <v>64</v>
      </c>
      <c r="AA1241" s="6">
        <f t="shared" si="503"/>
        <v>29.629629629629626</v>
      </c>
      <c r="AB1241" s="6">
        <f t="shared" si="504"/>
        <v>14.782608695652176</v>
      </c>
      <c r="AC1241" s="6">
        <f t="shared" si="505"/>
        <v>15.605014070094651</v>
      </c>
      <c r="AD1241" s="6">
        <f t="shared" si="506"/>
        <v>0</v>
      </c>
      <c r="AE1241" s="6">
        <f t="shared" si="507"/>
        <v>1.8007601038190584</v>
      </c>
    </row>
    <row r="1242" spans="1:31" x14ac:dyDescent="0.15">
      <c r="A1242" s="38">
        <v>38574</v>
      </c>
      <c r="B1242" s="8">
        <f t="shared" si="495"/>
        <v>2005</v>
      </c>
      <c r="C1242" s="8">
        <f t="shared" si="496"/>
        <v>8</v>
      </c>
      <c r="D1242" s="8">
        <f t="shared" si="497"/>
        <v>10</v>
      </c>
      <c r="E1242" s="8" t="s">
        <v>31</v>
      </c>
      <c r="F1242" s="8">
        <v>4</v>
      </c>
      <c r="G1242">
        <v>15</v>
      </c>
      <c r="H1242" s="2" t="s">
        <v>2</v>
      </c>
      <c r="I1242" s="3">
        <v>4.96</v>
      </c>
      <c r="J1242" s="3">
        <v>32.700000000000003</v>
      </c>
      <c r="L1242" s="3">
        <v>-8.34</v>
      </c>
      <c r="M1242" s="3">
        <v>0.55000000000000004</v>
      </c>
      <c r="N1242" s="3">
        <v>2.35</v>
      </c>
      <c r="O1242" s="3">
        <v>8.18</v>
      </c>
      <c r="P1242" s="3">
        <v>1.79</v>
      </c>
      <c r="Q1242" s="3">
        <v>0.32</v>
      </c>
      <c r="R1242" s="3">
        <v>0.32</v>
      </c>
      <c r="S1242" s="3">
        <v>0.82</v>
      </c>
      <c r="T1242" s="3">
        <v>0</v>
      </c>
      <c r="U1242" s="6">
        <f t="shared" si="498"/>
        <v>4.2727272727272725</v>
      </c>
      <c r="W1242" s="6">
        <f t="shared" si="499"/>
        <v>15.514809590973202</v>
      </c>
      <c r="X1242" s="6">
        <f t="shared" si="500"/>
        <v>37.903225806451616</v>
      </c>
      <c r="Y1242" s="6">
        <f t="shared" si="501"/>
        <v>170.41666666666666</v>
      </c>
      <c r="Z1242" s="6">
        <f t="shared" si="502"/>
        <v>89.5</v>
      </c>
      <c r="AA1242" s="6">
        <f t="shared" si="503"/>
        <v>26.337448559670783</v>
      </c>
      <c r="AB1242" s="6">
        <f t="shared" si="504"/>
        <v>13.913043478260871</v>
      </c>
      <c r="AC1242" s="6">
        <f t="shared" si="505"/>
        <v>20.977232028651827</v>
      </c>
      <c r="AD1242" s="6">
        <f t="shared" si="506"/>
        <v>0</v>
      </c>
      <c r="AE1242" s="6">
        <f t="shared" si="507"/>
        <v>2.4430351906158356</v>
      </c>
    </row>
    <row r="1243" spans="1:31" x14ac:dyDescent="0.15">
      <c r="A1243" s="38">
        <v>38574</v>
      </c>
      <c r="B1243" s="8">
        <f t="shared" si="495"/>
        <v>2005</v>
      </c>
      <c r="C1243" s="8">
        <f t="shared" si="496"/>
        <v>8</v>
      </c>
      <c r="D1243" s="8">
        <f t="shared" si="497"/>
        <v>10</v>
      </c>
      <c r="E1243" s="8" t="s">
        <v>31</v>
      </c>
      <c r="F1243" s="8">
        <v>3</v>
      </c>
      <c r="G1243">
        <v>12</v>
      </c>
      <c r="H1243" s="2" t="s">
        <v>0</v>
      </c>
      <c r="I1243" s="3">
        <v>4.8899999999999997</v>
      </c>
      <c r="J1243" s="3">
        <v>27.8</v>
      </c>
      <c r="L1243" s="3">
        <v>-0.16</v>
      </c>
      <c r="M1243" s="3">
        <v>0.46</v>
      </c>
      <c r="N1243" s="3">
        <v>3.19</v>
      </c>
      <c r="O1243" s="3">
        <v>5.21</v>
      </c>
      <c r="P1243" s="3">
        <v>1.35</v>
      </c>
      <c r="Q1243" s="3">
        <v>0.18</v>
      </c>
      <c r="R1243" s="3">
        <v>0.32</v>
      </c>
      <c r="S1243" s="3">
        <v>0.23</v>
      </c>
      <c r="T1243" s="3">
        <v>0.03</v>
      </c>
      <c r="U1243" s="6">
        <f t="shared" si="498"/>
        <v>6.9347826086956514</v>
      </c>
      <c r="W1243" s="6">
        <f t="shared" si="499"/>
        <v>12.976022566995768</v>
      </c>
      <c r="X1243" s="6">
        <f t="shared" si="500"/>
        <v>51.451612903225808</v>
      </c>
      <c r="Y1243" s="6">
        <f t="shared" si="501"/>
        <v>108.54166666666666</v>
      </c>
      <c r="Z1243" s="6">
        <f t="shared" si="502"/>
        <v>67.5</v>
      </c>
      <c r="AA1243" s="6">
        <f t="shared" si="503"/>
        <v>14.814814814814813</v>
      </c>
      <c r="AB1243" s="6">
        <f t="shared" si="504"/>
        <v>13.913043478260871</v>
      </c>
      <c r="AC1243" s="6">
        <f t="shared" si="505"/>
        <v>5.8838577641340493</v>
      </c>
      <c r="AD1243" s="6">
        <f t="shared" si="506"/>
        <v>1.6666666666666665</v>
      </c>
      <c r="AE1243" s="6">
        <f t="shared" si="507"/>
        <v>3.965129733520337</v>
      </c>
    </row>
    <row r="1244" spans="1:31" x14ac:dyDescent="0.15">
      <c r="A1244" s="38">
        <v>38574</v>
      </c>
      <c r="B1244" s="8">
        <f t="shared" si="495"/>
        <v>2005</v>
      </c>
      <c r="C1244" s="8">
        <f t="shared" si="496"/>
        <v>8</v>
      </c>
      <c r="D1244" s="8">
        <f t="shared" si="497"/>
        <v>10</v>
      </c>
      <c r="E1244" s="8" t="s">
        <v>30</v>
      </c>
      <c r="F1244" s="8">
        <v>1</v>
      </c>
      <c r="G1244">
        <v>2</v>
      </c>
      <c r="H1244" s="2" t="s">
        <v>2</v>
      </c>
      <c r="I1244" s="3">
        <v>4.8899999999999997</v>
      </c>
      <c r="J1244" s="3">
        <v>36</v>
      </c>
      <c r="L1244" s="3">
        <v>-3.48</v>
      </c>
      <c r="M1244" s="3">
        <v>0.56000000000000005</v>
      </c>
      <c r="N1244" s="3">
        <v>6.99</v>
      </c>
      <c r="O1244" s="3">
        <v>6.01</v>
      </c>
      <c r="P1244" s="3">
        <v>1.37</v>
      </c>
      <c r="Q1244" s="3">
        <v>0.33</v>
      </c>
      <c r="R1244" s="3">
        <v>0.23</v>
      </c>
      <c r="S1244" s="3">
        <v>0.96</v>
      </c>
      <c r="T1244" s="3">
        <v>0</v>
      </c>
      <c r="U1244" s="6">
        <f t="shared" si="498"/>
        <v>12.482142857142856</v>
      </c>
      <c r="W1244" s="6">
        <f t="shared" si="499"/>
        <v>15.796897038081806</v>
      </c>
      <c r="X1244" s="6">
        <f t="shared" si="500"/>
        <v>112.74193548387098</v>
      </c>
      <c r="Y1244" s="6">
        <f t="shared" si="501"/>
        <v>125.20833333333334</v>
      </c>
      <c r="Z1244" s="6">
        <f t="shared" si="502"/>
        <v>68.5</v>
      </c>
      <c r="AA1244" s="6">
        <f t="shared" si="503"/>
        <v>27.160493827160494</v>
      </c>
      <c r="AB1244" s="6">
        <f t="shared" si="504"/>
        <v>10</v>
      </c>
      <c r="AC1244" s="6">
        <f t="shared" si="505"/>
        <v>24.558710667689944</v>
      </c>
      <c r="AD1244" s="6">
        <f t="shared" si="506"/>
        <v>0</v>
      </c>
      <c r="AE1244" s="6">
        <f t="shared" si="507"/>
        <v>7.1369671658986178</v>
      </c>
    </row>
    <row r="1245" spans="1:31" x14ac:dyDescent="0.15">
      <c r="A1245" s="38">
        <v>38574</v>
      </c>
      <c r="B1245" s="8">
        <f t="shared" si="495"/>
        <v>2005</v>
      </c>
      <c r="C1245" s="8">
        <f t="shared" si="496"/>
        <v>8</v>
      </c>
      <c r="D1245" s="8">
        <f t="shared" si="497"/>
        <v>10</v>
      </c>
      <c r="E1245" s="8" t="s">
        <v>29</v>
      </c>
      <c r="F1245" s="8">
        <v>2</v>
      </c>
      <c r="G1245">
        <v>6</v>
      </c>
      <c r="H1245" s="2" t="s">
        <v>0</v>
      </c>
      <c r="I1245" s="3">
        <v>5.24</v>
      </c>
      <c r="J1245" s="3">
        <v>48.1</v>
      </c>
      <c r="L1245" s="3">
        <v>-5.37</v>
      </c>
      <c r="M1245" s="3">
        <v>0.32</v>
      </c>
      <c r="N1245" s="3">
        <v>8.19</v>
      </c>
      <c r="O1245" s="3">
        <v>10.46</v>
      </c>
      <c r="P1245" s="3">
        <v>3.23</v>
      </c>
      <c r="Q1245" s="3">
        <v>0.3</v>
      </c>
      <c r="R1245" s="3">
        <v>0.23</v>
      </c>
      <c r="S1245" s="3">
        <v>0.83</v>
      </c>
      <c r="T1245" s="3">
        <v>0</v>
      </c>
      <c r="U1245" s="6">
        <f t="shared" si="498"/>
        <v>25.593749999999996</v>
      </c>
      <c r="W1245" s="6">
        <f t="shared" si="499"/>
        <v>9.0267983074753175</v>
      </c>
      <c r="X1245" s="6">
        <f t="shared" si="500"/>
        <v>132.09677419354838</v>
      </c>
      <c r="Y1245" s="6">
        <f t="shared" si="501"/>
        <v>217.91666666666669</v>
      </c>
      <c r="Z1245" s="6">
        <f t="shared" si="502"/>
        <v>161.5</v>
      </c>
      <c r="AA1245" s="6">
        <f t="shared" si="503"/>
        <v>24.691358024691358</v>
      </c>
      <c r="AB1245" s="6">
        <f t="shared" si="504"/>
        <v>10</v>
      </c>
      <c r="AC1245" s="6">
        <f t="shared" si="505"/>
        <v>21.233051931440265</v>
      </c>
      <c r="AD1245" s="6">
        <f t="shared" si="506"/>
        <v>0</v>
      </c>
      <c r="AE1245" s="6">
        <f t="shared" si="507"/>
        <v>14.633845766129031</v>
      </c>
    </row>
    <row r="1246" spans="1:31" x14ac:dyDescent="0.15">
      <c r="A1246" s="38">
        <v>38574</v>
      </c>
      <c r="B1246" s="8">
        <f t="shared" si="495"/>
        <v>2005</v>
      </c>
      <c r="C1246" s="8">
        <f t="shared" si="496"/>
        <v>8</v>
      </c>
      <c r="D1246" s="8">
        <f t="shared" si="497"/>
        <v>10</v>
      </c>
      <c r="E1246" s="8" t="s">
        <v>30</v>
      </c>
      <c r="F1246" s="8">
        <v>1</v>
      </c>
      <c r="G1246">
        <v>2</v>
      </c>
      <c r="H1246" s="2" t="s">
        <v>0</v>
      </c>
      <c r="I1246" s="3">
        <v>4.9400000000000004</v>
      </c>
      <c r="J1246" s="3">
        <v>122.4</v>
      </c>
      <c r="L1246" s="3">
        <v>-8.19</v>
      </c>
      <c r="M1246" s="3">
        <v>1.37</v>
      </c>
      <c r="N1246" s="3">
        <v>38.07</v>
      </c>
      <c r="O1246" s="3">
        <v>15.07</v>
      </c>
      <c r="P1246" s="3">
        <v>11.87</v>
      </c>
      <c r="Q1246" s="3">
        <v>3.17</v>
      </c>
      <c r="R1246" s="3">
        <v>0.45</v>
      </c>
      <c r="S1246" s="3">
        <v>0.42</v>
      </c>
      <c r="T1246" s="3">
        <v>0</v>
      </c>
      <c r="U1246" s="6">
        <f t="shared" si="498"/>
        <v>27.788321167883211</v>
      </c>
      <c r="W1246" s="6">
        <f t="shared" si="499"/>
        <v>38.645980253878697</v>
      </c>
      <c r="X1246" s="6">
        <f t="shared" si="500"/>
        <v>614.0322580645161</v>
      </c>
      <c r="Y1246" s="6">
        <f t="shared" si="501"/>
        <v>313.95833333333331</v>
      </c>
      <c r="Z1246" s="6">
        <f t="shared" si="502"/>
        <v>593.49999999999989</v>
      </c>
      <c r="AA1246" s="6">
        <f t="shared" si="503"/>
        <v>260.9053497942387</v>
      </c>
      <c r="AB1246" s="6">
        <f t="shared" si="504"/>
        <v>19.565217391304348</v>
      </c>
      <c r="AC1246" s="6">
        <f t="shared" si="505"/>
        <v>10.74443591711435</v>
      </c>
      <c r="AD1246" s="6">
        <f t="shared" si="506"/>
        <v>0</v>
      </c>
      <c r="AE1246" s="6">
        <f t="shared" si="507"/>
        <v>15.888644925829999</v>
      </c>
    </row>
    <row r="1247" spans="1:31" x14ac:dyDescent="0.15">
      <c r="A1247" s="38">
        <v>38574</v>
      </c>
      <c r="B1247" s="8">
        <f t="shared" si="495"/>
        <v>2005</v>
      </c>
      <c r="C1247" s="8">
        <f t="shared" si="496"/>
        <v>8</v>
      </c>
      <c r="D1247" s="8">
        <f t="shared" si="497"/>
        <v>10</v>
      </c>
      <c r="E1247" s="8" t="s">
        <v>32</v>
      </c>
      <c r="F1247" s="8">
        <v>1</v>
      </c>
      <c r="G1247">
        <v>4</v>
      </c>
      <c r="H1247" s="2" t="s">
        <v>0</v>
      </c>
      <c r="I1247" s="3">
        <v>5.52</v>
      </c>
      <c r="J1247" s="3">
        <v>85.1</v>
      </c>
      <c r="L1247" s="3">
        <v>66.010000000000005</v>
      </c>
      <c r="M1247" s="3">
        <v>0.62</v>
      </c>
      <c r="N1247" s="3">
        <v>23.55</v>
      </c>
      <c r="O1247" s="3">
        <v>11.89</v>
      </c>
      <c r="P1247" s="3">
        <v>7.72</v>
      </c>
      <c r="Q1247" s="3">
        <v>1.34</v>
      </c>
      <c r="R1247" s="3">
        <v>0.36</v>
      </c>
      <c r="S1247" s="3">
        <v>4.04</v>
      </c>
      <c r="T1247" s="3">
        <v>0</v>
      </c>
      <c r="U1247" s="6">
        <f t="shared" si="498"/>
        <v>37.983870967741936</v>
      </c>
      <c r="W1247" s="6">
        <f t="shared" si="499"/>
        <v>17.489421720733425</v>
      </c>
      <c r="X1247" s="6">
        <f t="shared" si="500"/>
        <v>379.83870967741933</v>
      </c>
      <c r="Y1247" s="6">
        <f t="shared" si="501"/>
        <v>247.70833333333334</v>
      </c>
      <c r="Z1247" s="6">
        <f t="shared" si="502"/>
        <v>386</v>
      </c>
      <c r="AA1247" s="6">
        <f t="shared" si="503"/>
        <v>110.2880658436214</v>
      </c>
      <c r="AB1247" s="6">
        <f t="shared" si="504"/>
        <v>15.652173913043477</v>
      </c>
      <c r="AC1247" s="6">
        <f t="shared" si="505"/>
        <v>103.35124072652852</v>
      </c>
      <c r="AD1247" s="6">
        <f t="shared" si="506"/>
        <v>0</v>
      </c>
      <c r="AE1247" s="6">
        <f t="shared" si="507"/>
        <v>21.71819719042664</v>
      </c>
    </row>
    <row r="1248" spans="1:31" x14ac:dyDescent="0.15">
      <c r="A1248" s="38">
        <v>38574</v>
      </c>
      <c r="B1248" s="8">
        <f t="shared" si="495"/>
        <v>2005</v>
      </c>
      <c r="C1248" s="8">
        <f t="shared" si="496"/>
        <v>8</v>
      </c>
      <c r="D1248" s="8">
        <f t="shared" si="497"/>
        <v>10</v>
      </c>
      <c r="E1248" s="8" t="s">
        <v>29</v>
      </c>
      <c r="F1248" s="8">
        <v>4</v>
      </c>
      <c r="G1248">
        <v>13</v>
      </c>
      <c r="H1248" s="2" t="s">
        <v>1</v>
      </c>
      <c r="I1248" s="3">
        <v>4.2699999999999996</v>
      </c>
      <c r="J1248" s="3">
        <v>153</v>
      </c>
      <c r="L1248" s="3">
        <v>-23.99</v>
      </c>
      <c r="M1248" s="3">
        <v>0.54</v>
      </c>
      <c r="N1248" s="3">
        <v>20.59</v>
      </c>
      <c r="O1248" s="3">
        <v>48</v>
      </c>
      <c r="P1248" s="3">
        <v>1.25</v>
      </c>
      <c r="Q1248" s="3">
        <v>0.19</v>
      </c>
      <c r="R1248" s="3">
        <v>0.42</v>
      </c>
      <c r="S1248" s="3">
        <v>0.59</v>
      </c>
      <c r="T1248" s="3">
        <v>0</v>
      </c>
      <c r="U1248" s="6">
        <f t="shared" si="498"/>
        <v>38.129629629629626</v>
      </c>
      <c r="W1248" s="6">
        <f t="shared" si="499"/>
        <v>15.232722143864597</v>
      </c>
      <c r="X1248" s="6">
        <f t="shared" si="500"/>
        <v>332.09677419354836</v>
      </c>
      <c r="Y1248" s="6">
        <f t="shared" si="501"/>
        <v>1000</v>
      </c>
      <c r="Z1248" s="6">
        <f t="shared" si="502"/>
        <v>62.5</v>
      </c>
      <c r="AA1248" s="6">
        <f t="shared" si="503"/>
        <v>15.637860082304528</v>
      </c>
      <c r="AB1248" s="6">
        <f t="shared" si="504"/>
        <v>18.260869565217391</v>
      </c>
      <c r="AC1248" s="6">
        <f t="shared" si="505"/>
        <v>15.093374264517777</v>
      </c>
      <c r="AD1248" s="6">
        <f t="shared" si="506"/>
        <v>0</v>
      </c>
      <c r="AE1248" s="6">
        <f t="shared" si="507"/>
        <v>21.801538231780167</v>
      </c>
    </row>
    <row r="1249" spans="1:31" x14ac:dyDescent="0.15">
      <c r="A1249" s="38">
        <v>38574</v>
      </c>
      <c r="B1249" s="8">
        <f t="shared" si="495"/>
        <v>2005</v>
      </c>
      <c r="C1249" s="8">
        <f t="shared" si="496"/>
        <v>8</v>
      </c>
      <c r="D1249" s="8">
        <f t="shared" si="497"/>
        <v>10</v>
      </c>
      <c r="E1249" s="8" t="s">
        <v>30</v>
      </c>
      <c r="F1249" s="8">
        <v>4</v>
      </c>
      <c r="G1249">
        <v>14</v>
      </c>
      <c r="H1249" s="2" t="s">
        <v>0</v>
      </c>
      <c r="I1249" s="3">
        <v>4.4000000000000004</v>
      </c>
      <c r="J1249" s="3">
        <v>155</v>
      </c>
      <c r="L1249" s="3">
        <v>-21.73</v>
      </c>
      <c r="M1249" s="3">
        <v>0.43</v>
      </c>
      <c r="N1249" s="3">
        <v>29.79</v>
      </c>
      <c r="O1249" s="3">
        <v>40.1</v>
      </c>
      <c r="P1249" s="3">
        <v>5.0999999999999996</v>
      </c>
      <c r="Q1249" s="3">
        <v>4.16</v>
      </c>
      <c r="R1249" s="3">
        <v>0.33</v>
      </c>
      <c r="S1249" s="3">
        <v>0.88</v>
      </c>
      <c r="T1249" s="3">
        <v>0</v>
      </c>
      <c r="U1249" s="6">
        <f t="shared" si="498"/>
        <v>69.279069767441854</v>
      </c>
      <c r="W1249" s="6">
        <f t="shared" si="499"/>
        <v>12.129760225669957</v>
      </c>
      <c r="X1249" s="6">
        <f t="shared" si="500"/>
        <v>480.48387096774195</v>
      </c>
      <c r="Y1249" s="6">
        <f t="shared" si="501"/>
        <v>835.41666666666674</v>
      </c>
      <c r="Z1249" s="6">
        <f t="shared" si="502"/>
        <v>255</v>
      </c>
      <c r="AA1249" s="6">
        <f t="shared" si="503"/>
        <v>342.38683127572017</v>
      </c>
      <c r="AB1249" s="6">
        <f t="shared" si="504"/>
        <v>14.347826086956523</v>
      </c>
      <c r="AC1249" s="6">
        <f t="shared" si="505"/>
        <v>22.512151445382447</v>
      </c>
      <c r="AD1249" s="6">
        <f t="shared" si="506"/>
        <v>0</v>
      </c>
      <c r="AE1249" s="6">
        <f t="shared" si="507"/>
        <v>39.611984246061517</v>
      </c>
    </row>
    <row r="1250" spans="1:31" x14ac:dyDescent="0.15">
      <c r="A1250" s="38">
        <v>38574</v>
      </c>
      <c r="B1250" s="8">
        <f t="shared" si="495"/>
        <v>2005</v>
      </c>
      <c r="C1250" s="8">
        <f t="shared" si="496"/>
        <v>8</v>
      </c>
      <c r="D1250" s="8">
        <f t="shared" si="497"/>
        <v>10</v>
      </c>
      <c r="E1250" s="8" t="s">
        <v>29</v>
      </c>
      <c r="F1250" s="8">
        <v>1</v>
      </c>
      <c r="G1250">
        <v>1</v>
      </c>
      <c r="H1250" s="2" t="s">
        <v>2</v>
      </c>
      <c r="I1250" s="3">
        <v>4.4000000000000004</v>
      </c>
      <c r="J1250" s="3">
        <v>176</v>
      </c>
      <c r="L1250" s="3">
        <v>-15.07</v>
      </c>
      <c r="M1250" s="3">
        <v>0.47</v>
      </c>
      <c r="N1250" s="3">
        <v>38.51</v>
      </c>
      <c r="O1250" s="3">
        <v>39.200000000000003</v>
      </c>
      <c r="P1250" s="3">
        <v>3.73</v>
      </c>
      <c r="Q1250" s="3">
        <v>0.43</v>
      </c>
      <c r="R1250" s="3">
        <v>0.34</v>
      </c>
      <c r="S1250" s="3">
        <v>2.09</v>
      </c>
      <c r="T1250" s="3">
        <v>0</v>
      </c>
      <c r="U1250" s="6">
        <f t="shared" si="498"/>
        <v>81.936170212765958</v>
      </c>
      <c r="W1250" s="6">
        <f t="shared" si="499"/>
        <v>13.258110014104371</v>
      </c>
      <c r="X1250" s="6">
        <f t="shared" si="500"/>
        <v>621.12903225806451</v>
      </c>
      <c r="Y1250" s="6">
        <f t="shared" si="501"/>
        <v>816.66666666666674</v>
      </c>
      <c r="Z1250" s="6">
        <f t="shared" si="502"/>
        <v>186.5</v>
      </c>
      <c r="AA1250" s="6">
        <f t="shared" si="503"/>
        <v>35.390946502057609</v>
      </c>
      <c r="AB1250" s="6">
        <f t="shared" si="504"/>
        <v>14.782608695652176</v>
      </c>
      <c r="AC1250" s="6">
        <f t="shared" si="505"/>
        <v>53.466359682783313</v>
      </c>
      <c r="AD1250" s="6">
        <f t="shared" si="506"/>
        <v>0</v>
      </c>
      <c r="AE1250" s="6">
        <f t="shared" si="507"/>
        <v>46.848987645847636</v>
      </c>
    </row>
    <row r="1251" spans="1:31" x14ac:dyDescent="0.15">
      <c r="A1251" s="38">
        <v>38574</v>
      </c>
      <c r="B1251" s="8">
        <f t="shared" si="495"/>
        <v>2005</v>
      </c>
      <c r="C1251" s="8">
        <f t="shared" si="496"/>
        <v>8</v>
      </c>
      <c r="D1251" s="8">
        <f t="shared" si="497"/>
        <v>10</v>
      </c>
      <c r="E1251" s="8" t="s">
        <v>29</v>
      </c>
      <c r="F1251" s="8">
        <v>3</v>
      </c>
      <c r="G1251">
        <v>10</v>
      </c>
      <c r="H1251" s="2" t="s">
        <v>1</v>
      </c>
      <c r="I1251" s="3">
        <v>4.16</v>
      </c>
      <c r="J1251" s="3">
        <v>195</v>
      </c>
      <c r="L1251" s="3">
        <v>-46.54</v>
      </c>
      <c r="M1251" s="3">
        <v>0.32</v>
      </c>
      <c r="N1251" s="3">
        <v>33.65</v>
      </c>
      <c r="O1251" s="3">
        <v>55.4</v>
      </c>
      <c r="P1251" s="3">
        <v>1.99</v>
      </c>
      <c r="Q1251" s="3">
        <v>0.16</v>
      </c>
      <c r="R1251" s="3">
        <v>0.32</v>
      </c>
      <c r="S1251" s="3">
        <v>2.12</v>
      </c>
      <c r="T1251" s="3">
        <v>0.01</v>
      </c>
      <c r="U1251" s="6">
        <f t="shared" si="498"/>
        <v>105.15625</v>
      </c>
      <c r="W1251" s="6">
        <f t="shared" si="499"/>
        <v>9.0267983074753175</v>
      </c>
      <c r="X1251" s="6">
        <f t="shared" si="500"/>
        <v>542.74193548387098</v>
      </c>
      <c r="Y1251" s="6">
        <f t="shared" si="501"/>
        <v>1154.1666666666665</v>
      </c>
      <c r="Z1251" s="6">
        <f t="shared" si="502"/>
        <v>99.5</v>
      </c>
      <c r="AA1251" s="6">
        <f t="shared" si="503"/>
        <v>13.168724279835391</v>
      </c>
      <c r="AB1251" s="6">
        <f t="shared" si="504"/>
        <v>13.913043478260871</v>
      </c>
      <c r="AC1251" s="6">
        <f t="shared" si="505"/>
        <v>54.233819391148629</v>
      </c>
      <c r="AD1251" s="6">
        <f t="shared" si="506"/>
        <v>0.55555555555555558</v>
      </c>
      <c r="AE1251" s="6">
        <f t="shared" si="507"/>
        <v>60.125630040322584</v>
      </c>
    </row>
    <row r="1252" spans="1:31" x14ac:dyDescent="0.15">
      <c r="A1252" s="38">
        <v>38574</v>
      </c>
      <c r="B1252" s="8">
        <f t="shared" si="495"/>
        <v>2005</v>
      </c>
      <c r="C1252" s="8">
        <f t="shared" si="496"/>
        <v>8</v>
      </c>
      <c r="D1252" s="8">
        <f t="shared" si="497"/>
        <v>10</v>
      </c>
      <c r="E1252" s="8" t="s">
        <v>30</v>
      </c>
      <c r="F1252" s="8">
        <v>2</v>
      </c>
      <c r="G1252">
        <v>7</v>
      </c>
      <c r="H1252" s="2" t="s">
        <v>1</v>
      </c>
      <c r="I1252" s="3">
        <v>4.42</v>
      </c>
      <c r="J1252" s="3">
        <v>210</v>
      </c>
      <c r="L1252" s="3">
        <v>21.8</v>
      </c>
      <c r="M1252" s="3">
        <v>0.39</v>
      </c>
      <c r="N1252" s="3">
        <v>58.88</v>
      </c>
      <c r="O1252" s="3">
        <v>45.5</v>
      </c>
      <c r="P1252" s="3">
        <v>1.88</v>
      </c>
      <c r="Q1252" s="3">
        <v>0.61</v>
      </c>
      <c r="R1252" s="3">
        <v>0.38</v>
      </c>
      <c r="S1252" s="3">
        <v>0.99</v>
      </c>
      <c r="T1252" s="3">
        <v>0</v>
      </c>
      <c r="U1252" s="6">
        <f t="shared" si="498"/>
        <v>150.97435897435898</v>
      </c>
      <c r="W1252" s="6">
        <f t="shared" si="499"/>
        <v>11.001410437235542</v>
      </c>
      <c r="X1252" s="6">
        <f t="shared" si="500"/>
        <v>949.67741935483878</v>
      </c>
      <c r="Y1252" s="6">
        <f t="shared" si="501"/>
        <v>947.91666666666663</v>
      </c>
      <c r="Z1252" s="6">
        <f t="shared" si="502"/>
        <v>94</v>
      </c>
      <c r="AA1252" s="6">
        <f t="shared" si="503"/>
        <v>50.205761316872426</v>
      </c>
      <c r="AB1252" s="6">
        <f t="shared" si="504"/>
        <v>16.521739130434781</v>
      </c>
      <c r="AC1252" s="6">
        <f t="shared" si="505"/>
        <v>25.326170376055256</v>
      </c>
      <c r="AD1252" s="6">
        <f t="shared" si="506"/>
        <v>0</v>
      </c>
      <c r="AE1252" s="6">
        <f t="shared" si="507"/>
        <v>86.323242349048812</v>
      </c>
    </row>
    <row r="1253" spans="1:31" x14ac:dyDescent="0.15">
      <c r="A1253" s="38">
        <v>38574</v>
      </c>
      <c r="B1253" s="8">
        <f t="shared" si="495"/>
        <v>2005</v>
      </c>
      <c r="C1253" s="8">
        <f t="shared" si="496"/>
        <v>8</v>
      </c>
      <c r="D1253" s="8">
        <f t="shared" si="497"/>
        <v>10</v>
      </c>
      <c r="E1253" s="8" t="s">
        <v>30</v>
      </c>
      <c r="F1253" s="8">
        <v>1</v>
      </c>
      <c r="G1253">
        <v>2</v>
      </c>
      <c r="H1253" s="2" t="s">
        <v>1</v>
      </c>
      <c r="I1253" s="3">
        <v>4.63</v>
      </c>
      <c r="J1253" s="3">
        <v>111.2</v>
      </c>
      <c r="L1253" s="3">
        <v>-0.35</v>
      </c>
    </row>
    <row r="1254" spans="1:31" x14ac:dyDescent="0.15">
      <c r="A1254" s="38">
        <v>38574</v>
      </c>
      <c r="B1254" s="8">
        <f t="shared" si="495"/>
        <v>2005</v>
      </c>
      <c r="C1254" s="8">
        <f t="shared" si="496"/>
        <v>8</v>
      </c>
      <c r="D1254" s="8">
        <f t="shared" si="497"/>
        <v>10</v>
      </c>
      <c r="E1254" s="8" t="s">
        <v>31</v>
      </c>
      <c r="F1254" s="8">
        <v>1</v>
      </c>
      <c r="G1254">
        <v>3</v>
      </c>
      <c r="H1254" s="2" t="s">
        <v>1</v>
      </c>
      <c r="I1254" s="3">
        <v>5.23</v>
      </c>
      <c r="J1254" s="3">
        <v>27.5</v>
      </c>
      <c r="L1254" s="3">
        <v>18.399999999999999</v>
      </c>
    </row>
    <row r="1255" spans="1:31" x14ac:dyDescent="0.15">
      <c r="A1255" s="38">
        <v>38574</v>
      </c>
      <c r="B1255" s="8">
        <f t="shared" si="495"/>
        <v>2005</v>
      </c>
      <c r="C1255" s="8">
        <f t="shared" si="496"/>
        <v>8</v>
      </c>
      <c r="D1255" s="8">
        <f t="shared" si="497"/>
        <v>10</v>
      </c>
      <c r="E1255" s="8" t="s">
        <v>29</v>
      </c>
      <c r="F1255" s="8">
        <v>3</v>
      </c>
      <c r="G1255">
        <v>10</v>
      </c>
      <c r="H1255" s="2" t="s">
        <v>2</v>
      </c>
      <c r="I1255" s="3">
        <v>4.16</v>
      </c>
      <c r="J1255" s="3">
        <v>192</v>
      </c>
      <c r="L1255" s="3">
        <v>-46.97</v>
      </c>
    </row>
    <row r="1256" spans="1:31" x14ac:dyDescent="0.15">
      <c r="A1256" s="38">
        <v>38574</v>
      </c>
      <c r="B1256" s="8">
        <f t="shared" si="495"/>
        <v>2005</v>
      </c>
      <c r="C1256" s="8">
        <f t="shared" si="496"/>
        <v>8</v>
      </c>
      <c r="D1256" s="8">
        <f t="shared" si="497"/>
        <v>10</v>
      </c>
      <c r="E1256" s="8" t="s">
        <v>29</v>
      </c>
      <c r="F1256" s="8">
        <v>4</v>
      </c>
      <c r="G1256">
        <v>13</v>
      </c>
      <c r="H1256" s="2" t="s">
        <v>0</v>
      </c>
      <c r="I1256" s="3">
        <v>4.1100000000000003</v>
      </c>
      <c r="J1256" s="3">
        <v>149</v>
      </c>
      <c r="L1256" s="3">
        <v>-82.36</v>
      </c>
    </row>
    <row r="1257" spans="1:31" x14ac:dyDescent="0.15">
      <c r="A1257" s="38">
        <v>38574</v>
      </c>
      <c r="B1257" s="8">
        <f t="shared" si="495"/>
        <v>2005</v>
      </c>
      <c r="C1257" s="8">
        <f t="shared" si="496"/>
        <v>8</v>
      </c>
      <c r="D1257" s="8">
        <f t="shared" si="497"/>
        <v>10</v>
      </c>
      <c r="E1257" s="8" t="s">
        <v>31</v>
      </c>
      <c r="F1257" s="8">
        <v>4</v>
      </c>
      <c r="G1257">
        <v>15</v>
      </c>
      <c r="H1257" s="2" t="s">
        <v>1</v>
      </c>
      <c r="I1257" s="3">
        <v>5.0199999999999996</v>
      </c>
      <c r="J1257" s="3">
        <v>38.9</v>
      </c>
      <c r="L1257" s="3">
        <v>5.45</v>
      </c>
    </row>
    <row r="1258" spans="1:31" x14ac:dyDescent="0.15">
      <c r="A1258" s="38">
        <v>38637</v>
      </c>
      <c r="B1258" s="8">
        <f t="shared" si="495"/>
        <v>2005</v>
      </c>
      <c r="C1258" s="8">
        <f t="shared" si="496"/>
        <v>10</v>
      </c>
      <c r="D1258" s="8">
        <f t="shared" si="497"/>
        <v>12</v>
      </c>
      <c r="E1258" s="8" t="s">
        <v>30</v>
      </c>
      <c r="F1258" s="8">
        <v>2</v>
      </c>
      <c r="G1258">
        <v>7</v>
      </c>
      <c r="H1258" s="2" t="s">
        <v>1</v>
      </c>
      <c r="I1258" s="3">
        <v>4.1500000000000004</v>
      </c>
      <c r="J1258" s="3">
        <v>248</v>
      </c>
      <c r="L1258" s="3">
        <v>-6.3</v>
      </c>
      <c r="M1258" s="3">
        <v>1.58</v>
      </c>
      <c r="N1258" s="3">
        <v>84.11</v>
      </c>
      <c r="O1258" s="3">
        <v>40.5</v>
      </c>
      <c r="P1258" s="3">
        <v>3.32</v>
      </c>
      <c r="Q1258" s="3">
        <v>1.01</v>
      </c>
      <c r="R1258" s="3">
        <v>0.91</v>
      </c>
      <c r="S1258" s="3">
        <v>1.42</v>
      </c>
      <c r="T1258" s="3">
        <v>0.05</v>
      </c>
      <c r="U1258" s="6">
        <f>(N1258/M1258)</f>
        <v>53.234177215189874</v>
      </c>
      <c r="W1258" s="6">
        <f>(M1258/35.45)*1000</f>
        <v>44.569816643159378</v>
      </c>
      <c r="X1258" s="6">
        <f>(N1258/62)*1000</f>
        <v>1356.6129032258066</v>
      </c>
      <c r="Y1258" s="6">
        <f>(O1258/96)*1000*2</f>
        <v>843.75</v>
      </c>
      <c r="Z1258" s="6">
        <f>(P1258/40)*1000*2</f>
        <v>165.99999999999997</v>
      </c>
      <c r="AA1258" s="6">
        <f>(Q1258/24.3)*1000*2</f>
        <v>83.127572016460903</v>
      </c>
      <c r="AB1258" s="6">
        <f>(R1258/23)*1000</f>
        <v>39.565217391304351</v>
      </c>
      <c r="AC1258" s="6">
        <f>(S1258/39.09)*1000</f>
        <v>36.326426195958042</v>
      </c>
      <c r="AD1258" s="6">
        <f>(T1258/18)*1000</f>
        <v>2.7777777777777777</v>
      </c>
      <c r="AE1258" s="6">
        <f>(X1258/W1258)</f>
        <v>30.437928746427119</v>
      </c>
    </row>
    <row r="1259" spans="1:31" x14ac:dyDescent="0.15">
      <c r="A1259" s="38">
        <v>38670</v>
      </c>
      <c r="B1259" s="8">
        <f t="shared" si="495"/>
        <v>2005</v>
      </c>
      <c r="C1259" s="8">
        <f t="shared" si="496"/>
        <v>11</v>
      </c>
      <c r="D1259" s="8">
        <f t="shared" si="497"/>
        <v>14</v>
      </c>
      <c r="E1259" s="8" t="s">
        <v>31</v>
      </c>
      <c r="F1259" s="8">
        <v>1</v>
      </c>
      <c r="G1259">
        <v>3</v>
      </c>
      <c r="H1259" s="2" t="s">
        <v>1</v>
      </c>
      <c r="I1259" s="3">
        <v>5.34</v>
      </c>
      <c r="J1259" s="3">
        <v>23.6</v>
      </c>
      <c r="L1259" s="3">
        <v>-7.67</v>
      </c>
      <c r="M1259" s="3">
        <v>0.77</v>
      </c>
      <c r="N1259" s="11">
        <v>0</v>
      </c>
      <c r="O1259" s="3">
        <v>6.57</v>
      </c>
      <c r="P1259" s="3">
        <v>1.22</v>
      </c>
      <c r="Q1259" s="3">
        <v>0.36</v>
      </c>
      <c r="R1259" s="3">
        <v>0.31</v>
      </c>
      <c r="S1259" s="3">
        <v>2.2599999999999998</v>
      </c>
      <c r="T1259" s="3">
        <v>0</v>
      </c>
      <c r="U1259" s="6">
        <f>(N1259/M1259)</f>
        <v>0</v>
      </c>
      <c r="W1259" s="6">
        <f>(M1259/35.45)*1000</f>
        <v>21.720733427362482</v>
      </c>
      <c r="X1259" s="6">
        <f>(N1259/62)*1000</f>
        <v>0</v>
      </c>
      <c r="Y1259" s="6">
        <f>(O1259/96)*1000*2</f>
        <v>136.875</v>
      </c>
      <c r="Z1259" s="6">
        <f>(P1259/40)*1000*2</f>
        <v>61</v>
      </c>
      <c r="AA1259" s="6">
        <f>(Q1259/24.3)*1000*2</f>
        <v>29.629629629629626</v>
      </c>
      <c r="AB1259" s="6">
        <f>(R1259/23)*1000</f>
        <v>13.478260869565217</v>
      </c>
      <c r="AC1259" s="6">
        <f>(S1259/39.09)*1000</f>
        <v>57.815298030186739</v>
      </c>
      <c r="AD1259" s="6">
        <f>(T1259/18)*1000</f>
        <v>0</v>
      </c>
      <c r="AE1259" s="6">
        <f>(X1259/W1259)</f>
        <v>0</v>
      </c>
    </row>
    <row r="1260" spans="1:31" x14ac:dyDescent="0.15">
      <c r="A1260" s="38">
        <v>38670</v>
      </c>
      <c r="B1260" s="8">
        <f t="shared" si="495"/>
        <v>2005</v>
      </c>
      <c r="C1260" s="8">
        <f t="shared" si="496"/>
        <v>11</v>
      </c>
      <c r="D1260" s="8">
        <f t="shared" si="497"/>
        <v>14</v>
      </c>
      <c r="E1260" s="8" t="s">
        <v>31</v>
      </c>
      <c r="F1260" s="8">
        <v>3</v>
      </c>
      <c r="G1260">
        <v>12</v>
      </c>
      <c r="H1260" s="2" t="s">
        <v>0</v>
      </c>
      <c r="I1260" s="3">
        <v>5.1100000000000003</v>
      </c>
      <c r="J1260" s="3">
        <v>19.3</v>
      </c>
      <c r="L1260" s="3">
        <v>-14.23</v>
      </c>
      <c r="M1260" s="3">
        <v>0.41</v>
      </c>
      <c r="N1260" s="3">
        <v>0.44</v>
      </c>
      <c r="O1260" s="3">
        <v>5.75</v>
      </c>
      <c r="P1260" s="3">
        <v>0.97</v>
      </c>
      <c r="Q1260" s="3">
        <v>0.13</v>
      </c>
      <c r="R1260" s="3">
        <v>0.32</v>
      </c>
      <c r="S1260" s="3">
        <v>0.7</v>
      </c>
      <c r="T1260" s="3">
        <v>0</v>
      </c>
      <c r="U1260" s="6">
        <f>(N1260/M1260)</f>
        <v>1.0731707317073171</v>
      </c>
      <c r="W1260" s="6">
        <f>(M1260/35.45)*1000</f>
        <v>11.565585331452748</v>
      </c>
      <c r="X1260" s="6">
        <f>(N1260/62)*1000</f>
        <v>7.0967741935483879</v>
      </c>
      <c r="Y1260" s="6">
        <f>(O1260/96)*1000*2</f>
        <v>119.79166666666667</v>
      </c>
      <c r="Z1260" s="6">
        <f>(P1260/40)*1000*2</f>
        <v>48.5</v>
      </c>
      <c r="AA1260" s="6">
        <f>(Q1260/24.3)*1000*2</f>
        <v>10.699588477366255</v>
      </c>
      <c r="AB1260" s="6">
        <f>(R1260/23)*1000</f>
        <v>13.913043478260871</v>
      </c>
      <c r="AC1260" s="6">
        <f>(S1260/39.09)*1000</f>
        <v>17.907393195190583</v>
      </c>
      <c r="AD1260" s="6">
        <f>(T1260/18)*1000</f>
        <v>0</v>
      </c>
      <c r="AE1260" s="6">
        <f>(X1260/W1260)</f>
        <v>0.61361132966168386</v>
      </c>
    </row>
    <row r="1261" spans="1:31" x14ac:dyDescent="0.15">
      <c r="A1261" s="38">
        <v>38670</v>
      </c>
      <c r="B1261" s="8">
        <f t="shared" si="495"/>
        <v>2005</v>
      </c>
      <c r="C1261" s="8">
        <f t="shared" si="496"/>
        <v>11</v>
      </c>
      <c r="D1261" s="8">
        <f t="shared" si="497"/>
        <v>14</v>
      </c>
      <c r="E1261" s="8" t="s">
        <v>29</v>
      </c>
      <c r="F1261" s="8">
        <v>3</v>
      </c>
      <c r="G1261">
        <v>10</v>
      </c>
      <c r="H1261" s="2" t="s">
        <v>2</v>
      </c>
      <c r="I1261" s="3">
        <v>4.3099999999999996</v>
      </c>
      <c r="J1261" s="3">
        <v>147</v>
      </c>
      <c r="L1261" s="3">
        <v>-657.07</v>
      </c>
      <c r="M1261" s="3">
        <v>0.56999999999999995</v>
      </c>
      <c r="N1261" s="3">
        <v>33.65</v>
      </c>
      <c r="O1261" s="3">
        <v>39.4</v>
      </c>
      <c r="P1261" s="3">
        <v>2.34</v>
      </c>
      <c r="Q1261" s="3">
        <v>0.15</v>
      </c>
      <c r="R1261" s="3">
        <v>0.27</v>
      </c>
      <c r="S1261" s="3">
        <v>4.68</v>
      </c>
      <c r="T1261" s="3">
        <v>0</v>
      </c>
      <c r="U1261" s="6">
        <f>(N1261/M1261)</f>
        <v>59.035087719298247</v>
      </c>
      <c r="W1261" s="6">
        <f>(M1261/35.45)*1000</f>
        <v>16.078984485190407</v>
      </c>
      <c r="X1261" s="6">
        <f>(N1261/62)*1000</f>
        <v>542.74193548387098</v>
      </c>
      <c r="Y1261" s="6">
        <f>(O1261/96)*1000*2</f>
        <v>820.83333333333326</v>
      </c>
      <c r="Z1261" s="6">
        <f>(P1261/40)*1000*2</f>
        <v>117</v>
      </c>
      <c r="AA1261" s="6">
        <f>(Q1261/24.3)*1000*2</f>
        <v>12.345679012345679</v>
      </c>
      <c r="AB1261" s="6">
        <f>(R1261/23)*1000</f>
        <v>11.739130434782609</v>
      </c>
      <c r="AC1261" s="6">
        <f>(S1261/39.09)*1000</f>
        <v>119.72371450498848</v>
      </c>
      <c r="AD1261" s="6">
        <f>(T1261/18)*1000</f>
        <v>0</v>
      </c>
      <c r="AE1261" s="6">
        <f>(X1261/W1261)</f>
        <v>33.754739671760049</v>
      </c>
    </row>
    <row r="1262" spans="1:31" x14ac:dyDescent="0.15">
      <c r="A1262" s="38">
        <v>38670</v>
      </c>
      <c r="B1262" s="8">
        <f t="shared" si="495"/>
        <v>2005</v>
      </c>
      <c r="C1262" s="8">
        <f t="shared" si="496"/>
        <v>11</v>
      </c>
      <c r="D1262" s="8">
        <f t="shared" si="497"/>
        <v>14</v>
      </c>
      <c r="E1262" s="8" t="s">
        <v>29</v>
      </c>
      <c r="F1262" s="8">
        <v>1</v>
      </c>
      <c r="G1262">
        <v>1</v>
      </c>
      <c r="H1262" s="2" t="s">
        <v>2</v>
      </c>
      <c r="I1262" s="3">
        <v>4.5599999999999996</v>
      </c>
      <c r="J1262" s="3">
        <v>93.9</v>
      </c>
      <c r="L1262" s="3">
        <v>-3.56</v>
      </c>
    </row>
    <row r="1263" spans="1:31" x14ac:dyDescent="0.15">
      <c r="A1263" s="38">
        <v>38670</v>
      </c>
      <c r="B1263" s="8">
        <f t="shared" si="495"/>
        <v>2005</v>
      </c>
      <c r="C1263" s="8">
        <f t="shared" si="496"/>
        <v>11</v>
      </c>
      <c r="D1263" s="8">
        <f t="shared" si="497"/>
        <v>14</v>
      </c>
      <c r="E1263" s="8" t="s">
        <v>30</v>
      </c>
      <c r="F1263" s="8">
        <v>1</v>
      </c>
      <c r="G1263">
        <v>2</v>
      </c>
      <c r="H1263" s="2" t="s">
        <v>2</v>
      </c>
      <c r="I1263" s="3">
        <v>4.87</v>
      </c>
      <c r="J1263" s="3">
        <v>25.8</v>
      </c>
      <c r="L1263" s="3">
        <v>-15.01</v>
      </c>
    </row>
    <row r="1264" spans="1:31" x14ac:dyDescent="0.15">
      <c r="A1264" s="38">
        <v>38670</v>
      </c>
      <c r="B1264" s="8">
        <f t="shared" si="495"/>
        <v>2005</v>
      </c>
      <c r="C1264" s="8">
        <f t="shared" si="496"/>
        <v>11</v>
      </c>
      <c r="D1264" s="8">
        <f t="shared" si="497"/>
        <v>14</v>
      </c>
      <c r="E1264" s="8" t="s">
        <v>31</v>
      </c>
      <c r="F1264" s="8">
        <v>2</v>
      </c>
      <c r="G1264">
        <v>5</v>
      </c>
      <c r="H1264" s="2" t="s">
        <v>2</v>
      </c>
      <c r="I1264" s="3">
        <v>5.43</v>
      </c>
      <c r="J1264" s="3">
        <v>17.8</v>
      </c>
      <c r="L1264" s="3">
        <v>-0.61</v>
      </c>
    </row>
    <row r="1265" spans="1:31" x14ac:dyDescent="0.15">
      <c r="A1265" s="38">
        <v>38670</v>
      </c>
      <c r="B1265" s="8">
        <f t="shared" si="495"/>
        <v>2005</v>
      </c>
      <c r="C1265" s="8">
        <f t="shared" si="496"/>
        <v>11</v>
      </c>
      <c r="D1265" s="8">
        <f t="shared" si="497"/>
        <v>14</v>
      </c>
      <c r="E1265" s="8" t="s">
        <v>29</v>
      </c>
      <c r="F1265" s="8">
        <v>2</v>
      </c>
      <c r="G1265">
        <v>6</v>
      </c>
      <c r="H1265" s="2" t="s">
        <v>0</v>
      </c>
      <c r="I1265" s="3">
        <v>4.71</v>
      </c>
      <c r="J1265" s="3">
        <v>49</v>
      </c>
      <c r="L1265" s="3">
        <v>-24.48</v>
      </c>
    </row>
    <row r="1266" spans="1:31" x14ac:dyDescent="0.15">
      <c r="A1266" s="38">
        <v>38670</v>
      </c>
      <c r="B1266" s="8">
        <f t="shared" si="495"/>
        <v>2005</v>
      </c>
      <c r="C1266" s="8">
        <f t="shared" si="496"/>
        <v>11</v>
      </c>
      <c r="D1266" s="8">
        <f t="shared" si="497"/>
        <v>14</v>
      </c>
      <c r="E1266" s="8" t="s">
        <v>30</v>
      </c>
      <c r="F1266" s="8">
        <v>2</v>
      </c>
      <c r="G1266">
        <v>7</v>
      </c>
      <c r="H1266" s="2" t="s">
        <v>1</v>
      </c>
      <c r="I1266" s="3">
        <v>4.17</v>
      </c>
      <c r="J1266" s="3">
        <v>253</v>
      </c>
      <c r="L1266" s="3">
        <v>-37.75</v>
      </c>
    </row>
    <row r="1267" spans="1:31" x14ac:dyDescent="0.15">
      <c r="A1267" s="38">
        <v>38670</v>
      </c>
      <c r="B1267" s="8">
        <f t="shared" si="495"/>
        <v>2005</v>
      </c>
      <c r="C1267" s="8">
        <f t="shared" si="496"/>
        <v>11</v>
      </c>
      <c r="D1267" s="8">
        <f t="shared" si="497"/>
        <v>14</v>
      </c>
      <c r="E1267" s="8" t="s">
        <v>29</v>
      </c>
      <c r="F1267" s="8">
        <v>3</v>
      </c>
      <c r="G1267">
        <v>10</v>
      </c>
      <c r="H1267" s="2" t="s">
        <v>1</v>
      </c>
      <c r="I1267" s="3">
        <v>4.3499999999999996</v>
      </c>
      <c r="J1267" s="3">
        <v>120.9</v>
      </c>
      <c r="L1267" s="3">
        <v>-24.8</v>
      </c>
    </row>
    <row r="1268" spans="1:31" x14ac:dyDescent="0.15">
      <c r="A1268" s="38">
        <v>38670</v>
      </c>
      <c r="B1268" s="8">
        <f t="shared" si="495"/>
        <v>2005</v>
      </c>
      <c r="C1268" s="8">
        <f t="shared" si="496"/>
        <v>11</v>
      </c>
      <c r="D1268" s="8">
        <f t="shared" si="497"/>
        <v>14</v>
      </c>
      <c r="E1268" s="8" t="s">
        <v>29</v>
      </c>
      <c r="F1268" s="8">
        <v>4</v>
      </c>
      <c r="G1268">
        <v>13</v>
      </c>
      <c r="H1268" s="2" t="s">
        <v>1</v>
      </c>
      <c r="I1268" s="3">
        <v>4.28</v>
      </c>
      <c r="J1268" s="3">
        <v>161</v>
      </c>
      <c r="L1268" s="3">
        <v>-3.61</v>
      </c>
    </row>
    <row r="1269" spans="1:31" x14ac:dyDescent="0.15">
      <c r="A1269" s="38">
        <v>38670</v>
      </c>
      <c r="B1269" s="8">
        <f t="shared" si="495"/>
        <v>2005</v>
      </c>
      <c r="C1269" s="8">
        <f t="shared" si="496"/>
        <v>11</v>
      </c>
      <c r="D1269" s="8">
        <f t="shared" si="497"/>
        <v>14</v>
      </c>
      <c r="E1269" s="8" t="s">
        <v>31</v>
      </c>
      <c r="F1269" s="8">
        <v>4</v>
      </c>
      <c r="G1269">
        <v>15</v>
      </c>
      <c r="H1269" s="2" t="s">
        <v>1</v>
      </c>
      <c r="I1269" s="3">
        <v>5.0599999999999996</v>
      </c>
      <c r="J1269" s="3">
        <v>31.6</v>
      </c>
      <c r="L1269" s="3">
        <v>-3.91</v>
      </c>
    </row>
    <row r="1270" spans="1:31" x14ac:dyDescent="0.15">
      <c r="A1270" s="38">
        <v>38740</v>
      </c>
      <c r="B1270" s="8">
        <f t="shared" si="495"/>
        <v>2006</v>
      </c>
      <c r="C1270" s="8">
        <f t="shared" si="496"/>
        <v>1</v>
      </c>
      <c r="D1270" s="8">
        <f t="shared" si="497"/>
        <v>23</v>
      </c>
      <c r="E1270" s="8" t="s">
        <v>32</v>
      </c>
      <c r="F1270" s="8">
        <v>3</v>
      </c>
      <c r="G1270">
        <v>11</v>
      </c>
      <c r="H1270" s="2" t="s">
        <v>1</v>
      </c>
      <c r="I1270" s="3">
        <v>5.18</v>
      </c>
      <c r="J1270" s="3">
        <v>32.700000000000003</v>
      </c>
      <c r="L1270" s="3">
        <v>7.37</v>
      </c>
      <c r="M1270" s="3">
        <v>0.44</v>
      </c>
      <c r="N1270" s="3">
        <v>0.35</v>
      </c>
      <c r="O1270" s="3">
        <v>10.85</v>
      </c>
      <c r="P1270" s="3">
        <v>1.29</v>
      </c>
      <c r="Q1270" s="3">
        <v>0.35</v>
      </c>
      <c r="R1270" s="3">
        <v>0.38</v>
      </c>
      <c r="S1270" s="3">
        <v>0.15</v>
      </c>
      <c r="T1270" s="3">
        <v>0</v>
      </c>
      <c r="U1270" s="6">
        <f t="shared" ref="U1270:U1292" si="508">(N1270/M1270)</f>
        <v>0.79545454545454541</v>
      </c>
      <c r="W1270" s="6">
        <f t="shared" ref="W1270:W1292" si="509">(M1270/35.45)*1000</f>
        <v>12.41184767277856</v>
      </c>
      <c r="X1270" s="6">
        <f t="shared" ref="X1270:X1292" si="510">(N1270/62)*1000</f>
        <v>5.6451612903225801</v>
      </c>
      <c r="Y1270" s="6">
        <f t="shared" ref="Y1270:Y1292" si="511">(O1270/96)*1000*2</f>
        <v>226.04166666666666</v>
      </c>
      <c r="Z1270" s="6">
        <f t="shared" ref="Z1270:Z1292" si="512">(P1270/40)*1000*2</f>
        <v>64.5</v>
      </c>
      <c r="AA1270" s="6">
        <f t="shared" ref="AA1270:AA1292" si="513">(Q1270/24.3)*1000*2</f>
        <v>28.806584362139915</v>
      </c>
      <c r="AB1270" s="6">
        <f t="shared" ref="AB1270:AB1292" si="514">(R1270/23)*1000</f>
        <v>16.521739130434781</v>
      </c>
      <c r="AC1270" s="6">
        <f t="shared" ref="AC1270:AC1292" si="515">(S1270/39.09)*1000</f>
        <v>3.8372985418265535</v>
      </c>
      <c r="AD1270" s="6">
        <f t="shared" ref="AD1270:AD1292" si="516">(T1270/18)*1000</f>
        <v>0</v>
      </c>
      <c r="AE1270" s="6">
        <f t="shared" ref="AE1270:AE1292" si="517">(X1270/W1270)</f>
        <v>0.45482038123167157</v>
      </c>
    </row>
    <row r="1271" spans="1:31" x14ac:dyDescent="0.15">
      <c r="A1271" s="38">
        <v>38740</v>
      </c>
      <c r="B1271" s="8">
        <f t="shared" si="495"/>
        <v>2006</v>
      </c>
      <c r="C1271" s="8">
        <f t="shared" si="496"/>
        <v>1</v>
      </c>
      <c r="D1271" s="8">
        <f t="shared" si="497"/>
        <v>23</v>
      </c>
      <c r="E1271" s="8" t="s">
        <v>32</v>
      </c>
      <c r="F1271" s="8">
        <v>2</v>
      </c>
      <c r="G1271">
        <v>8</v>
      </c>
      <c r="H1271" s="2" t="s">
        <v>2</v>
      </c>
      <c r="I1271" s="3">
        <v>5.07</v>
      </c>
      <c r="J1271" s="3">
        <v>25.4</v>
      </c>
      <c r="L1271" s="3">
        <v>-9.5399999999999991</v>
      </c>
      <c r="M1271" s="3">
        <v>0.43</v>
      </c>
      <c r="N1271" s="3">
        <v>0.35</v>
      </c>
      <c r="O1271" s="3">
        <v>7.38</v>
      </c>
      <c r="P1271" s="3">
        <v>1.57</v>
      </c>
      <c r="Q1271" s="3">
        <v>0.18</v>
      </c>
      <c r="R1271" s="3">
        <v>0.84</v>
      </c>
      <c r="S1271" s="3">
        <v>0.13</v>
      </c>
      <c r="T1271" s="3">
        <v>0</v>
      </c>
      <c r="U1271" s="6">
        <f t="shared" si="508"/>
        <v>0.81395348837209303</v>
      </c>
      <c r="W1271" s="6">
        <f t="shared" si="509"/>
        <v>12.129760225669957</v>
      </c>
      <c r="X1271" s="6">
        <f t="shared" si="510"/>
        <v>5.6451612903225801</v>
      </c>
      <c r="Y1271" s="6">
        <f t="shared" si="511"/>
        <v>153.75</v>
      </c>
      <c r="Z1271" s="6">
        <f t="shared" si="512"/>
        <v>78.5</v>
      </c>
      <c r="AA1271" s="6">
        <f t="shared" si="513"/>
        <v>14.814814814814813</v>
      </c>
      <c r="AB1271" s="6">
        <f t="shared" si="514"/>
        <v>36.521739130434781</v>
      </c>
      <c r="AC1271" s="6">
        <f t="shared" si="515"/>
        <v>3.3256587362496801</v>
      </c>
      <c r="AD1271" s="6">
        <f t="shared" si="516"/>
        <v>0</v>
      </c>
      <c r="AE1271" s="6">
        <f t="shared" si="517"/>
        <v>0.46539759939984998</v>
      </c>
    </row>
    <row r="1272" spans="1:31" x14ac:dyDescent="0.15">
      <c r="A1272" s="38">
        <v>38740</v>
      </c>
      <c r="B1272" s="8">
        <f t="shared" si="495"/>
        <v>2006</v>
      </c>
      <c r="C1272" s="8">
        <f t="shared" si="496"/>
        <v>1</v>
      </c>
      <c r="D1272" s="8">
        <f t="shared" si="497"/>
        <v>23</v>
      </c>
      <c r="E1272" s="8" t="s">
        <v>31</v>
      </c>
      <c r="F1272" s="8">
        <v>4</v>
      </c>
      <c r="G1272">
        <v>15</v>
      </c>
      <c r="H1272" s="2" t="s">
        <v>1</v>
      </c>
      <c r="I1272" s="3">
        <v>5.87</v>
      </c>
      <c r="J1272" s="3">
        <v>25.1</v>
      </c>
      <c r="L1272" s="3">
        <v>52.17</v>
      </c>
      <c r="M1272" s="3">
        <v>0.54</v>
      </c>
      <c r="N1272" s="3">
        <v>0.66</v>
      </c>
      <c r="O1272" s="3">
        <v>7.04</v>
      </c>
      <c r="P1272" s="3">
        <v>1.65</v>
      </c>
      <c r="Q1272" s="3">
        <v>0.17</v>
      </c>
      <c r="R1272" s="3">
        <v>0.28999999999999998</v>
      </c>
      <c r="S1272" s="3">
        <v>0.23</v>
      </c>
      <c r="T1272" s="3">
        <v>0</v>
      </c>
      <c r="U1272" s="6">
        <f t="shared" si="508"/>
        <v>1.2222222222222221</v>
      </c>
      <c r="W1272" s="6">
        <f t="shared" si="509"/>
        <v>15.232722143864597</v>
      </c>
      <c r="X1272" s="6">
        <f t="shared" si="510"/>
        <v>10.64516129032258</v>
      </c>
      <c r="Y1272" s="6">
        <f t="shared" si="511"/>
        <v>146.66666666666666</v>
      </c>
      <c r="Z1272" s="6">
        <f t="shared" si="512"/>
        <v>82.499999999999986</v>
      </c>
      <c r="AA1272" s="6">
        <f t="shared" si="513"/>
        <v>13.991769547325102</v>
      </c>
      <c r="AB1272" s="6">
        <f t="shared" si="514"/>
        <v>12.608695652173912</v>
      </c>
      <c r="AC1272" s="6">
        <f t="shared" si="515"/>
        <v>5.8838577641340493</v>
      </c>
      <c r="AD1272" s="6">
        <f t="shared" si="516"/>
        <v>0</v>
      </c>
      <c r="AE1272" s="6">
        <f t="shared" si="517"/>
        <v>0.69883512544802862</v>
      </c>
    </row>
    <row r="1273" spans="1:31" x14ac:dyDescent="0.15">
      <c r="A1273" s="38">
        <v>38740</v>
      </c>
      <c r="B1273" s="8">
        <f t="shared" si="495"/>
        <v>2006</v>
      </c>
      <c r="C1273" s="8">
        <f t="shared" si="496"/>
        <v>1</v>
      </c>
      <c r="D1273" s="8">
        <f t="shared" si="497"/>
        <v>23</v>
      </c>
      <c r="E1273" s="8" t="s">
        <v>31</v>
      </c>
      <c r="F1273" s="8">
        <v>2</v>
      </c>
      <c r="G1273">
        <v>5</v>
      </c>
      <c r="H1273" s="2" t="s">
        <v>2</v>
      </c>
      <c r="I1273" s="3">
        <v>5.74</v>
      </c>
      <c r="J1273" s="3">
        <v>20.100000000000001</v>
      </c>
      <c r="L1273" s="3">
        <v>14.68</v>
      </c>
      <c r="M1273" s="3">
        <v>0.41</v>
      </c>
      <c r="N1273" s="3">
        <v>0.57999999999999996</v>
      </c>
      <c r="O1273" s="3">
        <v>5.63</v>
      </c>
      <c r="P1273" s="3">
        <v>1.54</v>
      </c>
      <c r="Q1273" s="3">
        <v>0.23</v>
      </c>
      <c r="R1273" s="3">
        <v>0.78</v>
      </c>
      <c r="S1273" s="3">
        <v>0.16</v>
      </c>
      <c r="T1273" s="3">
        <v>0</v>
      </c>
      <c r="U1273" s="6">
        <f t="shared" si="508"/>
        <v>1.4146341463414633</v>
      </c>
      <c r="W1273" s="6">
        <f t="shared" si="509"/>
        <v>11.565585331452748</v>
      </c>
      <c r="X1273" s="6">
        <f t="shared" si="510"/>
        <v>9.3548387096774182</v>
      </c>
      <c r="Y1273" s="6">
        <f t="shared" si="511"/>
        <v>117.29166666666667</v>
      </c>
      <c r="Z1273" s="6">
        <f t="shared" si="512"/>
        <v>77</v>
      </c>
      <c r="AA1273" s="6">
        <f t="shared" si="513"/>
        <v>18.930041152263374</v>
      </c>
      <c r="AB1273" s="6">
        <f t="shared" si="514"/>
        <v>33.913043478260875</v>
      </c>
      <c r="AC1273" s="6">
        <f t="shared" si="515"/>
        <v>4.0931184446149906</v>
      </c>
      <c r="AD1273" s="6">
        <f t="shared" si="516"/>
        <v>0</v>
      </c>
      <c r="AE1273" s="6">
        <f t="shared" si="517"/>
        <v>0.80885129819040125</v>
      </c>
    </row>
    <row r="1274" spans="1:31" x14ac:dyDescent="0.15">
      <c r="A1274" s="38">
        <v>38740</v>
      </c>
      <c r="B1274" s="8">
        <f t="shared" si="495"/>
        <v>2006</v>
      </c>
      <c r="C1274" s="8">
        <f t="shared" si="496"/>
        <v>1</v>
      </c>
      <c r="D1274" s="8">
        <f t="shared" si="497"/>
        <v>23</v>
      </c>
      <c r="E1274" s="8" t="s">
        <v>29</v>
      </c>
      <c r="F1274" s="8">
        <v>4</v>
      </c>
      <c r="G1274">
        <v>13</v>
      </c>
      <c r="H1274" s="2" t="s">
        <v>0</v>
      </c>
      <c r="I1274" s="3">
        <v>4.33</v>
      </c>
      <c r="J1274" s="3">
        <v>164</v>
      </c>
      <c r="L1274" s="3">
        <v>-9.24</v>
      </c>
      <c r="M1274" s="3">
        <v>0.56000000000000005</v>
      </c>
      <c r="N1274" s="3">
        <v>0.8</v>
      </c>
      <c r="O1274" s="3">
        <v>74.400000000000006</v>
      </c>
      <c r="P1274" s="3">
        <v>0.51</v>
      </c>
      <c r="Q1274" s="3">
        <v>0.03</v>
      </c>
      <c r="R1274" s="3">
        <v>0.47</v>
      </c>
      <c r="S1274" s="3">
        <v>0.14000000000000001</v>
      </c>
      <c r="T1274" s="3">
        <v>0</v>
      </c>
      <c r="U1274" s="6">
        <f t="shared" si="508"/>
        <v>1.4285714285714286</v>
      </c>
      <c r="W1274" s="6">
        <f t="shared" si="509"/>
        <v>15.796897038081806</v>
      </c>
      <c r="X1274" s="6">
        <f t="shared" si="510"/>
        <v>12.903225806451612</v>
      </c>
      <c r="Y1274" s="6">
        <f t="shared" si="511"/>
        <v>1550</v>
      </c>
      <c r="Z1274" s="6">
        <f t="shared" si="512"/>
        <v>25.500000000000004</v>
      </c>
      <c r="AA1274" s="6">
        <f t="shared" si="513"/>
        <v>2.4691358024691357</v>
      </c>
      <c r="AB1274" s="6">
        <f t="shared" si="514"/>
        <v>20.434782608695652</v>
      </c>
      <c r="AC1274" s="6">
        <f t="shared" si="515"/>
        <v>3.5814786390381173</v>
      </c>
      <c r="AD1274" s="6">
        <f t="shared" si="516"/>
        <v>0</v>
      </c>
      <c r="AE1274" s="6">
        <f t="shared" si="517"/>
        <v>0.81682027649769584</v>
      </c>
    </row>
    <row r="1275" spans="1:31" x14ac:dyDescent="0.15">
      <c r="A1275" s="38">
        <v>38740</v>
      </c>
      <c r="B1275" s="8">
        <f t="shared" si="495"/>
        <v>2006</v>
      </c>
      <c r="C1275" s="8">
        <f t="shared" si="496"/>
        <v>1</v>
      </c>
      <c r="D1275" s="8">
        <f t="shared" si="497"/>
        <v>23</v>
      </c>
      <c r="E1275" s="8" t="s">
        <v>31</v>
      </c>
      <c r="F1275" s="8">
        <v>4</v>
      </c>
      <c r="G1275">
        <v>15</v>
      </c>
      <c r="H1275" s="2" t="s">
        <v>2</v>
      </c>
      <c r="I1275" s="3">
        <v>5.42</v>
      </c>
      <c r="J1275" s="3">
        <v>29.9</v>
      </c>
      <c r="L1275" s="3">
        <v>5.18</v>
      </c>
      <c r="M1275" s="3">
        <v>0.52</v>
      </c>
      <c r="N1275" s="3">
        <v>0.8</v>
      </c>
      <c r="O1275" s="3">
        <v>9</v>
      </c>
      <c r="P1275" s="3">
        <v>1.37</v>
      </c>
      <c r="Q1275" s="3">
        <v>0.22</v>
      </c>
      <c r="R1275" s="3">
        <v>0.23</v>
      </c>
      <c r="S1275" s="3">
        <v>1.69</v>
      </c>
      <c r="T1275" s="3">
        <v>0</v>
      </c>
      <c r="U1275" s="6">
        <f t="shared" si="508"/>
        <v>1.5384615384615385</v>
      </c>
      <c r="W1275" s="6">
        <f t="shared" si="509"/>
        <v>14.668547249647389</v>
      </c>
      <c r="X1275" s="6">
        <f t="shared" si="510"/>
        <v>12.903225806451612</v>
      </c>
      <c r="Y1275" s="6">
        <f t="shared" si="511"/>
        <v>187.5</v>
      </c>
      <c r="Z1275" s="6">
        <f t="shared" si="512"/>
        <v>68.5</v>
      </c>
      <c r="AA1275" s="6">
        <f t="shared" si="513"/>
        <v>18.10699588477366</v>
      </c>
      <c r="AB1275" s="6">
        <f t="shared" si="514"/>
        <v>10</v>
      </c>
      <c r="AC1275" s="6">
        <f t="shared" si="515"/>
        <v>43.233563571245838</v>
      </c>
      <c r="AD1275" s="6">
        <f t="shared" si="516"/>
        <v>0</v>
      </c>
      <c r="AE1275" s="6">
        <f t="shared" si="517"/>
        <v>0.8796526054590571</v>
      </c>
    </row>
    <row r="1276" spans="1:31" x14ac:dyDescent="0.15">
      <c r="A1276" s="38">
        <v>38740</v>
      </c>
      <c r="B1276" s="8">
        <f t="shared" si="495"/>
        <v>2006</v>
      </c>
      <c r="C1276" s="8">
        <f t="shared" si="496"/>
        <v>1</v>
      </c>
      <c r="D1276" s="8">
        <f t="shared" si="497"/>
        <v>23</v>
      </c>
      <c r="E1276" s="8" t="s">
        <v>32</v>
      </c>
      <c r="F1276" s="8">
        <v>2</v>
      </c>
      <c r="G1276">
        <v>8</v>
      </c>
      <c r="H1276" s="2" t="s">
        <v>0</v>
      </c>
      <c r="I1276" s="3">
        <v>4.74</v>
      </c>
      <c r="J1276" s="3">
        <v>35.200000000000003</v>
      </c>
      <c r="L1276" s="3">
        <v>-18.57</v>
      </c>
      <c r="M1276" s="3">
        <v>0.53</v>
      </c>
      <c r="N1276" s="3">
        <v>0.84</v>
      </c>
      <c r="O1276" s="3">
        <v>9.9600000000000009</v>
      </c>
      <c r="P1276" s="3">
        <v>0.53</v>
      </c>
      <c r="Q1276" s="3">
        <v>0.1</v>
      </c>
      <c r="R1276" s="3">
        <v>0.62</v>
      </c>
      <c r="S1276" s="3">
        <v>0.27</v>
      </c>
      <c r="T1276" s="3">
        <v>0</v>
      </c>
      <c r="U1276" s="6">
        <f t="shared" si="508"/>
        <v>1.5849056603773584</v>
      </c>
      <c r="W1276" s="6">
        <f t="shared" si="509"/>
        <v>14.950634696755994</v>
      </c>
      <c r="X1276" s="6">
        <f t="shared" si="510"/>
        <v>13.548387096774194</v>
      </c>
      <c r="Y1276" s="6">
        <f t="shared" si="511"/>
        <v>207.50000000000003</v>
      </c>
      <c r="Z1276" s="6">
        <f t="shared" si="512"/>
        <v>26.500000000000004</v>
      </c>
      <c r="AA1276" s="6">
        <f t="shared" si="513"/>
        <v>8.2304526748971192</v>
      </c>
      <c r="AB1276" s="6">
        <f t="shared" si="514"/>
        <v>26.956521739130434</v>
      </c>
      <c r="AC1276" s="6">
        <f t="shared" si="515"/>
        <v>6.9071373752877969</v>
      </c>
      <c r="AD1276" s="6">
        <f t="shared" si="516"/>
        <v>0</v>
      </c>
      <c r="AE1276" s="6">
        <f t="shared" si="517"/>
        <v>0.90620815581253811</v>
      </c>
    </row>
    <row r="1277" spans="1:31" x14ac:dyDescent="0.15">
      <c r="A1277" s="38">
        <v>38740</v>
      </c>
      <c r="B1277" s="8">
        <f t="shared" si="495"/>
        <v>2006</v>
      </c>
      <c r="C1277" s="8">
        <f t="shared" si="496"/>
        <v>1</v>
      </c>
      <c r="D1277" s="8">
        <f t="shared" si="497"/>
        <v>23</v>
      </c>
      <c r="E1277" s="8" t="s">
        <v>31</v>
      </c>
      <c r="F1277" s="8">
        <v>3</v>
      </c>
      <c r="G1277">
        <v>12</v>
      </c>
      <c r="H1277" s="2" t="s">
        <v>0</v>
      </c>
      <c r="I1277" s="3">
        <v>5.48</v>
      </c>
      <c r="J1277" s="3">
        <v>21.6</v>
      </c>
      <c r="L1277" s="3">
        <v>-12.32</v>
      </c>
      <c r="M1277" s="3">
        <v>0.35</v>
      </c>
      <c r="N1277" s="3">
        <v>0.66</v>
      </c>
      <c r="O1277" s="3">
        <v>5.87</v>
      </c>
      <c r="P1277" s="3">
        <v>1.21</v>
      </c>
      <c r="Q1277" s="3">
        <v>0.14000000000000001</v>
      </c>
      <c r="R1277" s="3">
        <v>0.26</v>
      </c>
      <c r="S1277" s="3">
        <v>0.39</v>
      </c>
      <c r="T1277" s="3">
        <v>0</v>
      </c>
      <c r="U1277" s="6">
        <f t="shared" si="508"/>
        <v>1.8857142857142859</v>
      </c>
      <c r="W1277" s="6">
        <f t="shared" si="509"/>
        <v>9.8730606488011272</v>
      </c>
      <c r="X1277" s="6">
        <f t="shared" si="510"/>
        <v>10.64516129032258</v>
      </c>
      <c r="Y1277" s="6">
        <f t="shared" si="511"/>
        <v>122.29166666666667</v>
      </c>
      <c r="Z1277" s="6">
        <f t="shared" si="512"/>
        <v>60.5</v>
      </c>
      <c r="AA1277" s="6">
        <f t="shared" si="513"/>
        <v>11.522633744855968</v>
      </c>
      <c r="AB1277" s="6">
        <f t="shared" si="514"/>
        <v>11.304347826086957</v>
      </c>
      <c r="AC1277" s="6">
        <f t="shared" si="515"/>
        <v>9.9769762087490417</v>
      </c>
      <c r="AD1277" s="6">
        <f t="shared" si="516"/>
        <v>0</v>
      </c>
      <c r="AE1277" s="6">
        <f t="shared" si="517"/>
        <v>1.0782027649769585</v>
      </c>
    </row>
    <row r="1278" spans="1:31" x14ac:dyDescent="0.15">
      <c r="A1278" s="38">
        <v>38740</v>
      </c>
      <c r="B1278" s="8">
        <f t="shared" si="495"/>
        <v>2006</v>
      </c>
      <c r="C1278" s="8">
        <f t="shared" si="496"/>
        <v>1</v>
      </c>
      <c r="D1278" s="8">
        <f t="shared" si="497"/>
        <v>23</v>
      </c>
      <c r="E1278" s="8" t="s">
        <v>31</v>
      </c>
      <c r="F1278" s="8">
        <v>3</v>
      </c>
      <c r="G1278">
        <v>12</v>
      </c>
      <c r="H1278" s="2" t="s">
        <v>1</v>
      </c>
      <c r="I1278" s="3">
        <v>5.27</v>
      </c>
      <c r="J1278" s="3">
        <v>25.4</v>
      </c>
      <c r="L1278" s="3">
        <v>-8.84</v>
      </c>
      <c r="M1278" s="3">
        <v>0.5</v>
      </c>
      <c r="N1278" s="3">
        <v>0.97</v>
      </c>
      <c r="O1278" s="3">
        <v>7.07</v>
      </c>
      <c r="P1278" s="3">
        <v>1.07</v>
      </c>
      <c r="Q1278" s="3">
        <v>0.21</v>
      </c>
      <c r="R1278" s="3">
        <v>0.24</v>
      </c>
      <c r="S1278" s="3">
        <v>0.36</v>
      </c>
      <c r="T1278" s="3">
        <v>0</v>
      </c>
      <c r="U1278" s="6">
        <f t="shared" si="508"/>
        <v>1.94</v>
      </c>
      <c r="W1278" s="6">
        <f t="shared" si="509"/>
        <v>14.104372355430183</v>
      </c>
      <c r="X1278" s="6">
        <f t="shared" si="510"/>
        <v>15.64516129032258</v>
      </c>
      <c r="Y1278" s="6">
        <f t="shared" si="511"/>
        <v>147.29166666666669</v>
      </c>
      <c r="Z1278" s="6">
        <f t="shared" si="512"/>
        <v>53.500000000000007</v>
      </c>
      <c r="AA1278" s="6">
        <f t="shared" si="513"/>
        <v>17.283950617283949</v>
      </c>
      <c r="AB1278" s="6">
        <f t="shared" si="514"/>
        <v>10.434782608695651</v>
      </c>
      <c r="AC1278" s="6">
        <f t="shared" si="515"/>
        <v>9.209516500383728</v>
      </c>
      <c r="AD1278" s="6">
        <f t="shared" si="516"/>
        <v>0</v>
      </c>
      <c r="AE1278" s="6">
        <f t="shared" si="517"/>
        <v>1.109241935483871</v>
      </c>
    </row>
    <row r="1279" spans="1:31" x14ac:dyDescent="0.15">
      <c r="A1279" s="38">
        <v>38740</v>
      </c>
      <c r="B1279" s="8">
        <f t="shared" si="495"/>
        <v>2006</v>
      </c>
      <c r="C1279" s="8">
        <f t="shared" si="496"/>
        <v>1</v>
      </c>
      <c r="D1279" s="8">
        <f t="shared" si="497"/>
        <v>23</v>
      </c>
      <c r="E1279" s="8" t="s">
        <v>31</v>
      </c>
      <c r="F1279" s="8">
        <v>2</v>
      </c>
      <c r="G1279">
        <v>5</v>
      </c>
      <c r="H1279" s="2" t="s">
        <v>0</v>
      </c>
      <c r="I1279" s="3">
        <v>4.9400000000000004</v>
      </c>
      <c r="J1279" s="3">
        <v>25.8</v>
      </c>
      <c r="L1279" s="3">
        <v>-27.79</v>
      </c>
      <c r="M1279" s="3">
        <v>0.21</v>
      </c>
      <c r="N1279" s="3">
        <v>0.75</v>
      </c>
      <c r="O1279" s="3">
        <v>7.87</v>
      </c>
      <c r="P1279" s="3">
        <v>1.2</v>
      </c>
      <c r="Q1279" s="3">
        <v>0.1</v>
      </c>
      <c r="R1279" s="3">
        <v>0.45</v>
      </c>
      <c r="S1279" s="3">
        <v>0.13</v>
      </c>
      <c r="T1279" s="3">
        <v>0</v>
      </c>
      <c r="U1279" s="6">
        <f t="shared" si="508"/>
        <v>3.5714285714285716</v>
      </c>
      <c r="W1279" s="6">
        <f t="shared" si="509"/>
        <v>5.9238363892806767</v>
      </c>
      <c r="X1279" s="6">
        <f t="shared" si="510"/>
        <v>12.096774193548386</v>
      </c>
      <c r="Y1279" s="6">
        <f t="shared" si="511"/>
        <v>163.95833333333334</v>
      </c>
      <c r="Z1279" s="6">
        <f t="shared" si="512"/>
        <v>60</v>
      </c>
      <c r="AA1279" s="6">
        <f t="shared" si="513"/>
        <v>8.2304526748971192</v>
      </c>
      <c r="AB1279" s="6">
        <f t="shared" si="514"/>
        <v>19.565217391304348</v>
      </c>
      <c r="AC1279" s="6">
        <f t="shared" si="515"/>
        <v>3.3256587362496801</v>
      </c>
      <c r="AD1279" s="6">
        <f t="shared" si="516"/>
        <v>0</v>
      </c>
      <c r="AE1279" s="6">
        <f t="shared" si="517"/>
        <v>2.0420506912442398</v>
      </c>
    </row>
    <row r="1280" spans="1:31" x14ac:dyDescent="0.15">
      <c r="A1280" s="38">
        <v>38740</v>
      </c>
      <c r="B1280" s="8">
        <f t="shared" si="495"/>
        <v>2006</v>
      </c>
      <c r="C1280" s="8">
        <f t="shared" si="496"/>
        <v>1</v>
      </c>
      <c r="D1280" s="8">
        <f t="shared" si="497"/>
        <v>23</v>
      </c>
      <c r="E1280" s="8" t="s">
        <v>32</v>
      </c>
      <c r="F1280" s="8">
        <v>1</v>
      </c>
      <c r="G1280">
        <v>4</v>
      </c>
      <c r="H1280" s="2" t="s">
        <v>1</v>
      </c>
      <c r="I1280" s="3">
        <v>5.47</v>
      </c>
      <c r="J1280" s="3">
        <v>24.4</v>
      </c>
      <c r="L1280" s="3">
        <v>-3.82</v>
      </c>
      <c r="M1280" s="3">
        <v>0.33</v>
      </c>
      <c r="N1280" s="3">
        <v>1.2</v>
      </c>
      <c r="O1280" s="3">
        <v>6.8</v>
      </c>
      <c r="P1280" s="3">
        <v>2.13</v>
      </c>
      <c r="Q1280" s="3">
        <v>0.44</v>
      </c>
      <c r="R1280" s="3">
        <v>0.33</v>
      </c>
      <c r="S1280" s="3">
        <v>0.15</v>
      </c>
      <c r="T1280" s="3">
        <v>0</v>
      </c>
      <c r="U1280" s="6">
        <f t="shared" si="508"/>
        <v>3.6363636363636362</v>
      </c>
      <c r="W1280" s="6">
        <f t="shared" si="509"/>
        <v>9.3088857545839208</v>
      </c>
      <c r="X1280" s="6">
        <f t="shared" si="510"/>
        <v>19.35483870967742</v>
      </c>
      <c r="Y1280" s="6">
        <f t="shared" si="511"/>
        <v>141.66666666666666</v>
      </c>
      <c r="Z1280" s="6">
        <f t="shared" si="512"/>
        <v>106.5</v>
      </c>
      <c r="AA1280" s="6">
        <f t="shared" si="513"/>
        <v>36.21399176954732</v>
      </c>
      <c r="AB1280" s="6">
        <f t="shared" si="514"/>
        <v>14.347826086956523</v>
      </c>
      <c r="AC1280" s="6">
        <f t="shared" si="515"/>
        <v>3.8372985418265535</v>
      </c>
      <c r="AD1280" s="6">
        <f t="shared" si="516"/>
        <v>0</v>
      </c>
      <c r="AE1280" s="6">
        <f t="shared" si="517"/>
        <v>2.0791788856304985</v>
      </c>
    </row>
    <row r="1281" spans="1:31" x14ac:dyDescent="0.15">
      <c r="A1281" s="38">
        <v>38740</v>
      </c>
      <c r="B1281" s="8">
        <f t="shared" si="495"/>
        <v>2006</v>
      </c>
      <c r="C1281" s="8">
        <f t="shared" si="496"/>
        <v>1</v>
      </c>
      <c r="D1281" s="8">
        <f t="shared" si="497"/>
        <v>23</v>
      </c>
      <c r="E1281" s="8" t="s">
        <v>32</v>
      </c>
      <c r="F1281" s="8">
        <v>1</v>
      </c>
      <c r="G1281">
        <v>4</v>
      </c>
      <c r="H1281" s="2" t="s">
        <v>2</v>
      </c>
      <c r="I1281" s="3">
        <v>5.55</v>
      </c>
      <c r="J1281" s="3">
        <v>32.700000000000003</v>
      </c>
      <c r="L1281" s="3">
        <v>-3.36</v>
      </c>
      <c r="M1281" s="3">
        <v>0.6</v>
      </c>
      <c r="N1281" s="3">
        <v>2.48</v>
      </c>
      <c r="O1281" s="3">
        <v>8.7100000000000009</v>
      </c>
      <c r="P1281" s="3">
        <v>3.25</v>
      </c>
      <c r="Q1281" s="3">
        <v>0.46</v>
      </c>
      <c r="R1281" s="3">
        <v>0.26</v>
      </c>
      <c r="S1281" s="3">
        <v>0.65</v>
      </c>
      <c r="T1281" s="3">
        <v>0</v>
      </c>
      <c r="U1281" s="6">
        <f t="shared" si="508"/>
        <v>4.1333333333333337</v>
      </c>
      <c r="W1281" s="6">
        <f t="shared" si="509"/>
        <v>16.925246826516219</v>
      </c>
      <c r="X1281" s="6">
        <f t="shared" si="510"/>
        <v>40</v>
      </c>
      <c r="Y1281" s="6">
        <f t="shared" si="511"/>
        <v>181.45833333333337</v>
      </c>
      <c r="Z1281" s="6">
        <f t="shared" si="512"/>
        <v>162.5</v>
      </c>
      <c r="AA1281" s="6">
        <f t="shared" si="513"/>
        <v>37.860082304526749</v>
      </c>
      <c r="AB1281" s="6">
        <f t="shared" si="514"/>
        <v>11.304347826086957</v>
      </c>
      <c r="AC1281" s="6">
        <f t="shared" si="515"/>
        <v>16.628293681248401</v>
      </c>
      <c r="AD1281" s="6">
        <f t="shared" si="516"/>
        <v>0</v>
      </c>
      <c r="AE1281" s="6">
        <f t="shared" si="517"/>
        <v>2.3633333333333337</v>
      </c>
    </row>
    <row r="1282" spans="1:31" x14ac:dyDescent="0.15">
      <c r="A1282" s="38">
        <v>38740</v>
      </c>
      <c r="B1282" s="8">
        <f t="shared" si="495"/>
        <v>2006</v>
      </c>
      <c r="C1282" s="8">
        <f t="shared" si="496"/>
        <v>1</v>
      </c>
      <c r="D1282" s="8">
        <f t="shared" si="497"/>
        <v>23</v>
      </c>
      <c r="E1282" s="8" t="s">
        <v>31</v>
      </c>
      <c r="F1282" s="8">
        <v>2</v>
      </c>
      <c r="G1282">
        <v>5</v>
      </c>
      <c r="H1282" s="2" t="s">
        <v>1</v>
      </c>
      <c r="I1282" s="3">
        <v>5.61</v>
      </c>
      <c r="J1282" s="3">
        <v>27.4</v>
      </c>
      <c r="L1282" s="3">
        <v>-8.59</v>
      </c>
      <c r="M1282" s="3">
        <v>0.7</v>
      </c>
      <c r="N1282" s="3">
        <v>3.54</v>
      </c>
      <c r="O1282" s="3">
        <v>5.85</v>
      </c>
      <c r="P1282" s="3">
        <v>2.4500000000000002</v>
      </c>
      <c r="Q1282" s="3">
        <v>0.53</v>
      </c>
      <c r="R1282" s="3">
        <v>0.37</v>
      </c>
      <c r="S1282" s="3">
        <v>0.6</v>
      </c>
      <c r="T1282" s="3">
        <v>0</v>
      </c>
      <c r="U1282" s="6">
        <f t="shared" si="508"/>
        <v>5.0571428571428578</v>
      </c>
      <c r="W1282" s="6">
        <f t="shared" si="509"/>
        <v>19.746121297602254</v>
      </c>
      <c r="X1282" s="6">
        <f t="shared" si="510"/>
        <v>57.096774193548391</v>
      </c>
      <c r="Y1282" s="6">
        <f t="shared" si="511"/>
        <v>121.875</v>
      </c>
      <c r="Z1282" s="6">
        <f t="shared" si="512"/>
        <v>122.50000000000001</v>
      </c>
      <c r="AA1282" s="6">
        <f t="shared" si="513"/>
        <v>43.621399176954732</v>
      </c>
      <c r="AB1282" s="6">
        <f t="shared" si="514"/>
        <v>16.086956521739129</v>
      </c>
      <c r="AC1282" s="6">
        <f t="shared" si="515"/>
        <v>15.349194167306214</v>
      </c>
      <c r="AD1282" s="6">
        <f t="shared" si="516"/>
        <v>0</v>
      </c>
      <c r="AE1282" s="6">
        <f t="shared" si="517"/>
        <v>2.8915437788018439</v>
      </c>
    </row>
    <row r="1283" spans="1:31" x14ac:dyDescent="0.15">
      <c r="A1283" s="38">
        <v>38740</v>
      </c>
      <c r="B1283" s="8">
        <f t="shared" si="495"/>
        <v>2006</v>
      </c>
      <c r="C1283" s="8">
        <f t="shared" si="496"/>
        <v>1</v>
      </c>
      <c r="D1283" s="8">
        <f t="shared" si="497"/>
        <v>23</v>
      </c>
      <c r="E1283" s="8" t="s">
        <v>30</v>
      </c>
      <c r="F1283" s="8">
        <v>2</v>
      </c>
      <c r="G1283">
        <v>7</v>
      </c>
      <c r="H1283" s="2" t="s">
        <v>0</v>
      </c>
      <c r="I1283" s="3">
        <v>4.4800000000000004</v>
      </c>
      <c r="J1283" s="3">
        <v>108.5</v>
      </c>
      <c r="L1283" s="3">
        <v>-16.739999999999998</v>
      </c>
      <c r="M1283" s="3">
        <v>0.92</v>
      </c>
      <c r="N1283" s="3">
        <v>9.39</v>
      </c>
      <c r="O1283" s="3">
        <v>32.799999999999997</v>
      </c>
      <c r="P1283" s="3">
        <v>3.2</v>
      </c>
      <c r="Q1283" s="3">
        <v>0.83</v>
      </c>
      <c r="R1283" s="3">
        <v>0.39</v>
      </c>
      <c r="S1283" s="3">
        <v>0.56999999999999995</v>
      </c>
      <c r="T1283" s="3">
        <v>0.01</v>
      </c>
      <c r="U1283" s="6">
        <f t="shared" si="508"/>
        <v>10.206521739130435</v>
      </c>
      <c r="W1283" s="6">
        <f t="shared" si="509"/>
        <v>25.952045133991536</v>
      </c>
      <c r="X1283" s="6">
        <f t="shared" si="510"/>
        <v>151.45161290322582</v>
      </c>
      <c r="Y1283" s="6">
        <f t="shared" si="511"/>
        <v>683.33333333333326</v>
      </c>
      <c r="Z1283" s="6">
        <f t="shared" si="512"/>
        <v>160</v>
      </c>
      <c r="AA1283" s="6">
        <f t="shared" si="513"/>
        <v>68.312757201646093</v>
      </c>
      <c r="AB1283" s="6">
        <f t="shared" si="514"/>
        <v>16.956521739130437</v>
      </c>
      <c r="AC1283" s="6">
        <f t="shared" si="515"/>
        <v>14.581734458940904</v>
      </c>
      <c r="AD1283" s="6">
        <f t="shared" si="516"/>
        <v>0.55555555555555558</v>
      </c>
      <c r="AE1283" s="6">
        <f t="shared" si="517"/>
        <v>5.8358257363253863</v>
      </c>
    </row>
    <row r="1284" spans="1:31" x14ac:dyDescent="0.15">
      <c r="A1284" s="38">
        <v>38740</v>
      </c>
      <c r="B1284" s="8">
        <f t="shared" si="495"/>
        <v>2006</v>
      </c>
      <c r="C1284" s="8">
        <f t="shared" si="496"/>
        <v>1</v>
      </c>
      <c r="D1284" s="8">
        <f t="shared" si="497"/>
        <v>23</v>
      </c>
      <c r="E1284" s="8" t="s">
        <v>29</v>
      </c>
      <c r="F1284" s="8">
        <v>4</v>
      </c>
      <c r="G1284">
        <v>13</v>
      </c>
      <c r="H1284" s="2" t="s">
        <v>2</v>
      </c>
      <c r="I1284" s="3">
        <v>4.43</v>
      </c>
      <c r="J1284" s="3">
        <v>184</v>
      </c>
      <c r="L1284" s="3">
        <v>49.17</v>
      </c>
      <c r="M1284" s="3">
        <v>0.51</v>
      </c>
      <c r="N1284" s="3">
        <v>10.54</v>
      </c>
      <c r="O1284" s="3">
        <v>72.8</v>
      </c>
      <c r="P1284" s="3">
        <v>1.61</v>
      </c>
      <c r="Q1284" s="3">
        <v>0.15</v>
      </c>
      <c r="R1284" s="3">
        <v>0.42</v>
      </c>
      <c r="S1284" s="3">
        <v>1.79</v>
      </c>
      <c r="T1284" s="3">
        <v>2.4500000000000002</v>
      </c>
      <c r="U1284" s="6">
        <f t="shared" si="508"/>
        <v>20.666666666666664</v>
      </c>
      <c r="W1284" s="6">
        <f t="shared" si="509"/>
        <v>14.386459802538786</v>
      </c>
      <c r="X1284" s="6">
        <f t="shared" si="510"/>
        <v>169.99999999999997</v>
      </c>
      <c r="Y1284" s="6">
        <f t="shared" si="511"/>
        <v>1516.6666666666665</v>
      </c>
      <c r="Z1284" s="6">
        <f t="shared" si="512"/>
        <v>80.5</v>
      </c>
      <c r="AA1284" s="6">
        <f t="shared" si="513"/>
        <v>12.345679012345679</v>
      </c>
      <c r="AB1284" s="6">
        <f t="shared" si="514"/>
        <v>18.260869565217391</v>
      </c>
      <c r="AC1284" s="6">
        <f t="shared" si="515"/>
        <v>45.791762599130209</v>
      </c>
      <c r="AD1284" s="6">
        <f t="shared" si="516"/>
        <v>136.11111111111111</v>
      </c>
      <c r="AE1284" s="6">
        <f t="shared" si="517"/>
        <v>11.816666666666666</v>
      </c>
    </row>
    <row r="1285" spans="1:31" x14ac:dyDescent="0.15">
      <c r="A1285" s="38">
        <v>38740</v>
      </c>
      <c r="B1285" s="8">
        <f t="shared" si="495"/>
        <v>2006</v>
      </c>
      <c r="C1285" s="8">
        <f t="shared" si="496"/>
        <v>1</v>
      </c>
      <c r="D1285" s="8">
        <f t="shared" si="497"/>
        <v>23</v>
      </c>
      <c r="E1285" s="8" t="s">
        <v>29</v>
      </c>
      <c r="F1285" s="8">
        <v>1</v>
      </c>
      <c r="G1285">
        <v>1</v>
      </c>
      <c r="H1285" s="2" t="s">
        <v>2</v>
      </c>
      <c r="I1285" s="3">
        <v>4.3899999999999997</v>
      </c>
      <c r="J1285" s="3">
        <v>156</v>
      </c>
      <c r="L1285" s="3">
        <v>-29.45</v>
      </c>
      <c r="M1285" s="3">
        <v>0.62</v>
      </c>
      <c r="N1285" s="3">
        <v>19.52</v>
      </c>
      <c r="O1285" s="3">
        <v>47.1</v>
      </c>
      <c r="P1285" s="3">
        <v>3.26</v>
      </c>
      <c r="Q1285" s="3">
        <v>0.3</v>
      </c>
      <c r="R1285" s="3">
        <v>0.28000000000000003</v>
      </c>
      <c r="S1285" s="3">
        <v>5.8</v>
      </c>
      <c r="T1285" s="3">
        <v>0.03</v>
      </c>
      <c r="U1285" s="6">
        <f t="shared" si="508"/>
        <v>31.483870967741936</v>
      </c>
      <c r="W1285" s="6">
        <f t="shared" si="509"/>
        <v>17.489421720733425</v>
      </c>
      <c r="X1285" s="6">
        <f t="shared" si="510"/>
        <v>314.83870967741933</v>
      </c>
      <c r="Y1285" s="6">
        <f t="shared" si="511"/>
        <v>981.25000000000011</v>
      </c>
      <c r="Z1285" s="6">
        <f t="shared" si="512"/>
        <v>162.99999999999997</v>
      </c>
      <c r="AA1285" s="6">
        <f t="shared" si="513"/>
        <v>24.691358024691358</v>
      </c>
      <c r="AB1285" s="6">
        <f t="shared" si="514"/>
        <v>12.173913043478262</v>
      </c>
      <c r="AC1285" s="6">
        <f t="shared" si="515"/>
        <v>148.3755436172934</v>
      </c>
      <c r="AD1285" s="6">
        <f t="shared" si="516"/>
        <v>1.6666666666666665</v>
      </c>
      <c r="AE1285" s="6">
        <f t="shared" si="517"/>
        <v>18.001664932362125</v>
      </c>
    </row>
    <row r="1286" spans="1:31" x14ac:dyDescent="0.15">
      <c r="A1286" s="38">
        <v>38740</v>
      </c>
      <c r="B1286" s="8">
        <f t="shared" si="495"/>
        <v>2006</v>
      </c>
      <c r="C1286" s="8">
        <f t="shared" si="496"/>
        <v>1</v>
      </c>
      <c r="D1286" s="8">
        <f t="shared" si="497"/>
        <v>23</v>
      </c>
      <c r="E1286" s="8" t="s">
        <v>30</v>
      </c>
      <c r="F1286" s="8">
        <v>1</v>
      </c>
      <c r="G1286">
        <v>2</v>
      </c>
      <c r="H1286" s="2" t="s">
        <v>0</v>
      </c>
      <c r="I1286" s="3">
        <v>5.09</v>
      </c>
      <c r="J1286" s="3">
        <v>88.8</v>
      </c>
      <c r="L1286" s="3">
        <v>-14</v>
      </c>
      <c r="M1286" s="3">
        <v>0.72</v>
      </c>
      <c r="N1286" s="3">
        <v>23.15</v>
      </c>
      <c r="O1286" s="3">
        <v>18.45</v>
      </c>
      <c r="P1286" s="3">
        <v>10.29</v>
      </c>
      <c r="Q1286" s="3">
        <v>1.98</v>
      </c>
      <c r="R1286" s="3">
        <v>0.34</v>
      </c>
      <c r="S1286" s="3">
        <v>0.42</v>
      </c>
      <c r="T1286" s="3">
        <v>0</v>
      </c>
      <c r="U1286" s="6">
        <f t="shared" si="508"/>
        <v>32.152777777777779</v>
      </c>
      <c r="W1286" s="6">
        <f t="shared" si="509"/>
        <v>20.310296191819461</v>
      </c>
      <c r="X1286" s="6">
        <f t="shared" si="510"/>
        <v>373.38709677419354</v>
      </c>
      <c r="Y1286" s="6">
        <f t="shared" si="511"/>
        <v>384.37499999999994</v>
      </c>
      <c r="Z1286" s="6">
        <f t="shared" si="512"/>
        <v>514.5</v>
      </c>
      <c r="AA1286" s="6">
        <f t="shared" si="513"/>
        <v>162.96296296296296</v>
      </c>
      <c r="AB1286" s="6">
        <f t="shared" si="514"/>
        <v>14.782608695652176</v>
      </c>
      <c r="AC1286" s="6">
        <f t="shared" si="515"/>
        <v>10.74443591711435</v>
      </c>
      <c r="AD1286" s="6">
        <f t="shared" si="516"/>
        <v>0</v>
      </c>
      <c r="AE1286" s="6">
        <f t="shared" si="517"/>
        <v>18.384128584229394</v>
      </c>
    </row>
    <row r="1287" spans="1:31" x14ac:dyDescent="0.15">
      <c r="A1287" s="38">
        <v>38740</v>
      </c>
      <c r="B1287" s="8">
        <f t="shared" si="495"/>
        <v>2006</v>
      </c>
      <c r="C1287" s="8">
        <f t="shared" si="496"/>
        <v>1</v>
      </c>
      <c r="D1287" s="8">
        <f t="shared" si="497"/>
        <v>23</v>
      </c>
      <c r="E1287" s="8" t="s">
        <v>30</v>
      </c>
      <c r="F1287" s="8">
        <v>2</v>
      </c>
      <c r="G1287">
        <v>7</v>
      </c>
      <c r="H1287" s="2" t="s">
        <v>1</v>
      </c>
      <c r="I1287" s="3">
        <v>4.2</v>
      </c>
      <c r="J1287" s="3">
        <v>287</v>
      </c>
      <c r="L1287" s="3">
        <v>-50.28</v>
      </c>
      <c r="M1287" s="3">
        <v>1.39</v>
      </c>
      <c r="N1287" s="3">
        <v>102.26</v>
      </c>
      <c r="O1287" s="3">
        <v>45</v>
      </c>
      <c r="P1287" s="3">
        <v>3.92</v>
      </c>
      <c r="Q1287" s="3">
        <v>0.69</v>
      </c>
      <c r="R1287" s="3">
        <v>0.85</v>
      </c>
      <c r="S1287" s="3">
        <v>0.78</v>
      </c>
      <c r="T1287" s="3">
        <v>0</v>
      </c>
      <c r="U1287" s="6">
        <f t="shared" si="508"/>
        <v>73.568345323741013</v>
      </c>
      <c r="W1287" s="6">
        <f t="shared" si="509"/>
        <v>39.210155148095907</v>
      </c>
      <c r="X1287" s="6">
        <f t="shared" si="510"/>
        <v>1649.3548387096776</v>
      </c>
      <c r="Y1287" s="6">
        <f t="shared" si="511"/>
        <v>937.5</v>
      </c>
      <c r="Z1287" s="6">
        <f t="shared" si="512"/>
        <v>196</v>
      </c>
      <c r="AA1287" s="6">
        <f t="shared" si="513"/>
        <v>56.79012345679012</v>
      </c>
      <c r="AB1287" s="6">
        <f t="shared" si="514"/>
        <v>36.956521739130437</v>
      </c>
      <c r="AC1287" s="6">
        <f t="shared" si="515"/>
        <v>19.953952417498083</v>
      </c>
      <c r="AD1287" s="6">
        <f t="shared" si="516"/>
        <v>0</v>
      </c>
      <c r="AE1287" s="6">
        <f t="shared" si="517"/>
        <v>42.064481318171275</v>
      </c>
    </row>
    <row r="1288" spans="1:31" x14ac:dyDescent="0.15">
      <c r="A1288" s="38">
        <v>38740</v>
      </c>
      <c r="B1288" s="8">
        <f t="shared" si="495"/>
        <v>2006</v>
      </c>
      <c r="C1288" s="8">
        <f t="shared" si="496"/>
        <v>1</v>
      </c>
      <c r="D1288" s="8">
        <f t="shared" si="497"/>
        <v>23</v>
      </c>
      <c r="E1288" s="8" t="s">
        <v>30</v>
      </c>
      <c r="F1288" s="8">
        <v>1</v>
      </c>
      <c r="G1288">
        <v>2</v>
      </c>
      <c r="H1288" s="2" t="s">
        <v>1</v>
      </c>
      <c r="I1288" s="3">
        <v>4.34</v>
      </c>
      <c r="J1288" s="3">
        <v>157</v>
      </c>
      <c r="L1288" s="3">
        <v>-40.549999999999997</v>
      </c>
      <c r="M1288" s="3">
        <v>0.67</v>
      </c>
      <c r="N1288" s="3">
        <v>54.01</v>
      </c>
      <c r="O1288" s="3">
        <v>19.53</v>
      </c>
      <c r="P1288" s="3">
        <v>3.81</v>
      </c>
      <c r="Q1288" s="3">
        <v>0.8</v>
      </c>
      <c r="R1288" s="3">
        <v>0.43</v>
      </c>
      <c r="S1288" s="3">
        <v>1.2</v>
      </c>
      <c r="T1288" s="3">
        <v>0.09</v>
      </c>
      <c r="U1288" s="6">
        <f t="shared" si="508"/>
        <v>80.611940298507449</v>
      </c>
      <c r="W1288" s="6">
        <f t="shared" si="509"/>
        <v>18.899858956276447</v>
      </c>
      <c r="X1288" s="6">
        <f t="shared" si="510"/>
        <v>871.12903225806451</v>
      </c>
      <c r="Y1288" s="6">
        <f t="shared" si="511"/>
        <v>406.87500000000006</v>
      </c>
      <c r="Z1288" s="6">
        <f t="shared" si="512"/>
        <v>190.5</v>
      </c>
      <c r="AA1288" s="6">
        <f t="shared" si="513"/>
        <v>65.843621399176953</v>
      </c>
      <c r="AB1288" s="6">
        <f t="shared" si="514"/>
        <v>18.695652173913043</v>
      </c>
      <c r="AC1288" s="6">
        <f t="shared" si="515"/>
        <v>30.698388334612428</v>
      </c>
      <c r="AD1288" s="6">
        <f t="shared" si="516"/>
        <v>5</v>
      </c>
      <c r="AE1288" s="6">
        <f t="shared" si="517"/>
        <v>46.091827154549833</v>
      </c>
    </row>
    <row r="1289" spans="1:31" x14ac:dyDescent="0.15">
      <c r="A1289" s="38">
        <v>38740</v>
      </c>
      <c r="B1289" s="8">
        <f t="shared" si="495"/>
        <v>2006</v>
      </c>
      <c r="C1289" s="8">
        <f t="shared" si="496"/>
        <v>1</v>
      </c>
      <c r="D1289" s="8">
        <f t="shared" si="497"/>
        <v>23</v>
      </c>
      <c r="E1289" s="8" t="s">
        <v>29</v>
      </c>
      <c r="F1289" s="8">
        <v>2</v>
      </c>
      <c r="G1289">
        <v>6</v>
      </c>
      <c r="H1289" s="2" t="s">
        <v>0</v>
      </c>
      <c r="I1289" s="3">
        <v>4.6399999999999997</v>
      </c>
      <c r="J1289" s="3">
        <v>128.1</v>
      </c>
      <c r="L1289" s="3">
        <v>-27.96</v>
      </c>
      <c r="M1289" s="3">
        <v>0.61</v>
      </c>
      <c r="N1289" s="3">
        <v>51.8</v>
      </c>
      <c r="O1289" s="3">
        <v>8.7100000000000009</v>
      </c>
      <c r="P1289" s="3">
        <v>9.17</v>
      </c>
      <c r="Q1289" s="3">
        <v>0.7</v>
      </c>
      <c r="R1289" s="3">
        <v>0.34</v>
      </c>
      <c r="S1289" s="3">
        <v>1.22</v>
      </c>
      <c r="T1289" s="3">
        <v>0</v>
      </c>
      <c r="U1289" s="6">
        <f t="shared" si="508"/>
        <v>84.918032786885249</v>
      </c>
      <c r="W1289" s="6">
        <f t="shared" si="509"/>
        <v>17.207334273624824</v>
      </c>
      <c r="X1289" s="6">
        <f t="shared" si="510"/>
        <v>835.48387096774195</v>
      </c>
      <c r="Y1289" s="6">
        <f t="shared" si="511"/>
        <v>181.45833333333337</v>
      </c>
      <c r="Z1289" s="6">
        <f t="shared" si="512"/>
        <v>458.5</v>
      </c>
      <c r="AA1289" s="6">
        <f t="shared" si="513"/>
        <v>57.613168724279831</v>
      </c>
      <c r="AB1289" s="6">
        <f t="shared" si="514"/>
        <v>14.782608695652176</v>
      </c>
      <c r="AC1289" s="6">
        <f t="shared" si="515"/>
        <v>31.210028140189301</v>
      </c>
      <c r="AD1289" s="6">
        <f t="shared" si="516"/>
        <v>0</v>
      </c>
      <c r="AE1289" s="6">
        <f t="shared" si="517"/>
        <v>48.553939714436808</v>
      </c>
    </row>
    <row r="1290" spans="1:31" x14ac:dyDescent="0.15">
      <c r="A1290" s="38">
        <v>38740</v>
      </c>
      <c r="B1290" s="8">
        <f t="shared" ref="B1290:B1353" si="518">YEAR(A1290)</f>
        <v>2006</v>
      </c>
      <c r="C1290" s="8">
        <f t="shared" ref="C1290:C1353" si="519">MONTH(A1290)</f>
        <v>1</v>
      </c>
      <c r="D1290" s="8">
        <f t="shared" ref="D1290:D1353" si="520">DAY(A1290)</f>
        <v>23</v>
      </c>
      <c r="E1290" s="8" t="s">
        <v>29</v>
      </c>
      <c r="F1290" s="8">
        <v>3</v>
      </c>
      <c r="G1290">
        <v>10</v>
      </c>
      <c r="H1290" s="2" t="s">
        <v>2</v>
      </c>
      <c r="I1290" s="3">
        <v>4.29</v>
      </c>
      <c r="J1290" s="3">
        <v>210</v>
      </c>
      <c r="L1290" s="3">
        <v>-29.08</v>
      </c>
      <c r="M1290" s="3">
        <v>0.62</v>
      </c>
      <c r="N1290" s="3">
        <v>56.22</v>
      </c>
      <c r="O1290" s="3">
        <v>41</v>
      </c>
      <c r="P1290" s="3">
        <v>2.5499999999999998</v>
      </c>
      <c r="Q1290" s="3">
        <v>0.18</v>
      </c>
      <c r="R1290" s="3">
        <v>0.28000000000000003</v>
      </c>
      <c r="S1290" s="3">
        <v>4.24</v>
      </c>
      <c r="T1290" s="3">
        <v>0.17</v>
      </c>
      <c r="U1290" s="6">
        <f t="shared" si="508"/>
        <v>90.677419354838705</v>
      </c>
      <c r="W1290" s="6">
        <f t="shared" si="509"/>
        <v>17.489421720733425</v>
      </c>
      <c r="X1290" s="6">
        <f t="shared" si="510"/>
        <v>906.77419354838707</v>
      </c>
      <c r="Y1290" s="6">
        <f t="shared" si="511"/>
        <v>854.16666666666663</v>
      </c>
      <c r="Z1290" s="6">
        <f t="shared" si="512"/>
        <v>127.5</v>
      </c>
      <c r="AA1290" s="6">
        <f t="shared" si="513"/>
        <v>14.814814814814813</v>
      </c>
      <c r="AB1290" s="6">
        <f t="shared" si="514"/>
        <v>12.173913043478262</v>
      </c>
      <c r="AC1290" s="6">
        <f t="shared" si="515"/>
        <v>108.46763878229726</v>
      </c>
      <c r="AD1290" s="6">
        <f t="shared" si="516"/>
        <v>9.4444444444444446</v>
      </c>
      <c r="AE1290" s="6">
        <f t="shared" si="517"/>
        <v>51.847008324661815</v>
      </c>
    </row>
    <row r="1291" spans="1:31" x14ac:dyDescent="0.15">
      <c r="A1291" s="38">
        <v>38740</v>
      </c>
      <c r="B1291" s="8">
        <f t="shared" si="518"/>
        <v>2006</v>
      </c>
      <c r="C1291" s="8">
        <f t="shared" si="519"/>
        <v>1</v>
      </c>
      <c r="D1291" s="8">
        <f t="shared" si="520"/>
        <v>23</v>
      </c>
      <c r="E1291" s="8" t="s">
        <v>30</v>
      </c>
      <c r="F1291" s="8">
        <v>2</v>
      </c>
      <c r="G1291">
        <v>7</v>
      </c>
      <c r="H1291" s="2" t="s">
        <v>2</v>
      </c>
      <c r="I1291" s="3">
        <v>4.26</v>
      </c>
      <c r="J1291" s="3">
        <v>261</v>
      </c>
      <c r="L1291" s="3">
        <v>-43.89</v>
      </c>
      <c r="M1291" s="3">
        <v>0.68</v>
      </c>
      <c r="N1291" s="3">
        <v>68.62</v>
      </c>
      <c r="O1291" s="3">
        <v>60.3</v>
      </c>
      <c r="P1291" s="3">
        <v>9.94</v>
      </c>
      <c r="Q1291" s="3">
        <v>1.38</v>
      </c>
      <c r="R1291" s="3">
        <v>0.41</v>
      </c>
      <c r="S1291" s="3">
        <v>0.41</v>
      </c>
      <c r="T1291" s="3">
        <v>0</v>
      </c>
      <c r="U1291" s="6">
        <f t="shared" si="508"/>
        <v>100.91176470588235</v>
      </c>
      <c r="W1291" s="6">
        <f t="shared" si="509"/>
        <v>19.181946403385048</v>
      </c>
      <c r="X1291" s="6">
        <f t="shared" si="510"/>
        <v>1106.7741935483873</v>
      </c>
      <c r="Y1291" s="6">
        <f t="shared" si="511"/>
        <v>1256.2499999999998</v>
      </c>
      <c r="Z1291" s="6">
        <f t="shared" si="512"/>
        <v>497</v>
      </c>
      <c r="AA1291" s="6">
        <f t="shared" si="513"/>
        <v>113.58024691358024</v>
      </c>
      <c r="AB1291" s="6">
        <f t="shared" si="514"/>
        <v>17.826086956521738</v>
      </c>
      <c r="AC1291" s="6">
        <f t="shared" si="515"/>
        <v>10.488616014325913</v>
      </c>
      <c r="AD1291" s="6">
        <f t="shared" si="516"/>
        <v>0</v>
      </c>
      <c r="AE1291" s="6">
        <f t="shared" si="517"/>
        <v>57.698742884250493</v>
      </c>
    </row>
    <row r="1292" spans="1:31" x14ac:dyDescent="0.15">
      <c r="A1292" s="38">
        <v>38740</v>
      </c>
      <c r="B1292" s="8">
        <f t="shared" si="518"/>
        <v>2006</v>
      </c>
      <c r="C1292" s="8">
        <f t="shared" si="519"/>
        <v>1</v>
      </c>
      <c r="D1292" s="8">
        <f t="shared" si="520"/>
        <v>23</v>
      </c>
      <c r="E1292" s="8" t="s">
        <v>29</v>
      </c>
      <c r="F1292" s="8">
        <v>1</v>
      </c>
      <c r="G1292">
        <v>1</v>
      </c>
      <c r="H1292" s="2" t="s">
        <v>0</v>
      </c>
      <c r="I1292" s="3">
        <v>4.51</v>
      </c>
      <c r="J1292" s="3">
        <v>224</v>
      </c>
      <c r="L1292" s="3">
        <v>-41</v>
      </c>
      <c r="M1292" s="3">
        <v>0.54</v>
      </c>
      <c r="N1292" s="3">
        <v>93.41</v>
      </c>
      <c r="O1292" s="3">
        <v>17.02</v>
      </c>
      <c r="P1292" s="3">
        <v>23.73</v>
      </c>
      <c r="Q1292" s="3">
        <v>3.02</v>
      </c>
      <c r="R1292" s="3">
        <v>0.32</v>
      </c>
      <c r="S1292" s="3">
        <v>0.79</v>
      </c>
      <c r="T1292" s="3">
        <v>0</v>
      </c>
      <c r="U1292" s="6">
        <f t="shared" si="508"/>
        <v>172.98148148148147</v>
      </c>
      <c r="W1292" s="6">
        <f t="shared" si="509"/>
        <v>15.232722143864597</v>
      </c>
      <c r="X1292" s="6">
        <f t="shared" si="510"/>
        <v>1506.6129032258063</v>
      </c>
      <c r="Y1292" s="6">
        <f t="shared" si="511"/>
        <v>354.58333333333331</v>
      </c>
      <c r="Z1292" s="6">
        <f t="shared" si="512"/>
        <v>1186.5</v>
      </c>
      <c r="AA1292" s="6">
        <f t="shared" si="513"/>
        <v>248.559670781893</v>
      </c>
      <c r="AB1292" s="6">
        <f t="shared" si="514"/>
        <v>13.913043478260871</v>
      </c>
      <c r="AC1292" s="6">
        <f t="shared" si="515"/>
        <v>20.209772320286518</v>
      </c>
      <c r="AD1292" s="6">
        <f t="shared" si="516"/>
        <v>0</v>
      </c>
      <c r="AE1292" s="6">
        <f t="shared" si="517"/>
        <v>98.906347072879328</v>
      </c>
    </row>
    <row r="1293" spans="1:31" x14ac:dyDescent="0.15">
      <c r="A1293" s="38">
        <v>38740</v>
      </c>
      <c r="B1293" s="8">
        <f t="shared" si="518"/>
        <v>2006</v>
      </c>
      <c r="C1293" s="8">
        <f t="shared" si="519"/>
        <v>1</v>
      </c>
      <c r="D1293" s="8">
        <f t="shared" si="520"/>
        <v>23</v>
      </c>
      <c r="E1293" s="8" t="s">
        <v>30</v>
      </c>
      <c r="F1293" s="8">
        <v>1</v>
      </c>
      <c r="G1293">
        <v>2</v>
      </c>
      <c r="H1293" s="2" t="s">
        <v>2</v>
      </c>
      <c r="I1293" s="3">
        <v>4.8099999999999996</v>
      </c>
      <c r="J1293" s="3">
        <v>35.5</v>
      </c>
      <c r="L1293" s="3">
        <v>-16.579999999999998</v>
      </c>
    </row>
    <row r="1294" spans="1:31" x14ac:dyDescent="0.15">
      <c r="A1294" s="38">
        <v>38740</v>
      </c>
      <c r="B1294" s="8">
        <f t="shared" si="518"/>
        <v>2006</v>
      </c>
      <c r="C1294" s="8">
        <f t="shared" si="519"/>
        <v>1</v>
      </c>
      <c r="D1294" s="8">
        <f t="shared" si="520"/>
        <v>23</v>
      </c>
      <c r="E1294" s="8" t="s">
        <v>31</v>
      </c>
      <c r="F1294" s="8">
        <v>1</v>
      </c>
      <c r="G1294">
        <v>3</v>
      </c>
      <c r="H1294" s="2" t="s">
        <v>0</v>
      </c>
      <c r="I1294" s="3">
        <v>5.46</v>
      </c>
      <c r="J1294" s="3">
        <v>26.2</v>
      </c>
      <c r="L1294" s="3">
        <v>10.11</v>
      </c>
    </row>
    <row r="1295" spans="1:31" x14ac:dyDescent="0.15">
      <c r="A1295" s="38">
        <v>38740</v>
      </c>
      <c r="B1295" s="8">
        <f t="shared" si="518"/>
        <v>2006</v>
      </c>
      <c r="C1295" s="8">
        <f t="shared" si="519"/>
        <v>1</v>
      </c>
      <c r="D1295" s="8">
        <f t="shared" si="520"/>
        <v>23</v>
      </c>
      <c r="E1295" s="8" t="s">
        <v>31</v>
      </c>
      <c r="F1295" s="8">
        <v>1</v>
      </c>
      <c r="G1295">
        <v>3</v>
      </c>
      <c r="H1295" s="2" t="s">
        <v>1</v>
      </c>
      <c r="I1295" s="3">
        <v>5.26</v>
      </c>
      <c r="J1295" s="3">
        <v>27.8</v>
      </c>
      <c r="L1295" s="3">
        <v>-13.27</v>
      </c>
    </row>
    <row r="1296" spans="1:31" x14ac:dyDescent="0.15">
      <c r="A1296" s="38">
        <v>38740</v>
      </c>
      <c r="B1296" s="8">
        <f t="shared" si="518"/>
        <v>2006</v>
      </c>
      <c r="C1296" s="8">
        <f t="shared" si="519"/>
        <v>1</v>
      </c>
      <c r="D1296" s="8">
        <f t="shared" si="520"/>
        <v>23</v>
      </c>
      <c r="E1296" s="8" t="s">
        <v>32</v>
      </c>
      <c r="F1296" s="8">
        <v>1</v>
      </c>
      <c r="G1296">
        <v>4</v>
      </c>
      <c r="H1296" s="2" t="s">
        <v>0</v>
      </c>
      <c r="I1296" s="3">
        <v>5.49</v>
      </c>
      <c r="J1296" s="3">
        <v>72.900000000000006</v>
      </c>
      <c r="L1296" s="3">
        <v>-3.56</v>
      </c>
    </row>
    <row r="1297" spans="1:31" x14ac:dyDescent="0.15">
      <c r="A1297" s="38">
        <v>38740</v>
      </c>
      <c r="B1297" s="8">
        <f t="shared" si="518"/>
        <v>2006</v>
      </c>
      <c r="C1297" s="8">
        <f t="shared" si="519"/>
        <v>1</v>
      </c>
      <c r="D1297" s="8">
        <f t="shared" si="520"/>
        <v>23</v>
      </c>
      <c r="E1297" s="8" t="s">
        <v>30</v>
      </c>
      <c r="F1297" s="8">
        <v>3</v>
      </c>
      <c r="G1297">
        <v>9</v>
      </c>
      <c r="H1297" s="2" t="s">
        <v>2</v>
      </c>
      <c r="I1297" s="3">
        <v>4.6500000000000004</v>
      </c>
      <c r="J1297" s="3">
        <v>211</v>
      </c>
      <c r="L1297" s="3">
        <v>32.64</v>
      </c>
    </row>
    <row r="1298" spans="1:31" x14ac:dyDescent="0.15">
      <c r="A1298" s="38">
        <v>38740</v>
      </c>
      <c r="B1298" s="8">
        <f t="shared" si="518"/>
        <v>2006</v>
      </c>
      <c r="C1298" s="8">
        <f t="shared" si="519"/>
        <v>1</v>
      </c>
      <c r="D1298" s="8">
        <f t="shared" si="520"/>
        <v>23</v>
      </c>
      <c r="E1298" s="8" t="s">
        <v>29</v>
      </c>
      <c r="F1298" s="8">
        <v>3</v>
      </c>
      <c r="G1298">
        <v>10</v>
      </c>
      <c r="H1298" s="2" t="s">
        <v>0</v>
      </c>
      <c r="I1298" s="3">
        <v>4.46</v>
      </c>
      <c r="J1298" s="3">
        <v>141</v>
      </c>
      <c r="L1298" s="3">
        <v>-12.05</v>
      </c>
    </row>
    <row r="1299" spans="1:31" x14ac:dyDescent="0.15">
      <c r="A1299" s="38">
        <v>38740</v>
      </c>
      <c r="B1299" s="8">
        <f t="shared" si="518"/>
        <v>2006</v>
      </c>
      <c r="C1299" s="8">
        <f t="shared" si="519"/>
        <v>1</v>
      </c>
      <c r="D1299" s="8">
        <f t="shared" si="520"/>
        <v>23</v>
      </c>
      <c r="E1299" s="8" t="s">
        <v>32</v>
      </c>
      <c r="F1299" s="8">
        <v>3</v>
      </c>
      <c r="G1299">
        <v>11</v>
      </c>
      <c r="H1299" s="2" t="s">
        <v>2</v>
      </c>
      <c r="I1299" s="3">
        <v>5.53</v>
      </c>
      <c r="J1299" s="3">
        <v>16.600000000000001</v>
      </c>
      <c r="L1299" s="3">
        <v>6.15</v>
      </c>
    </row>
    <row r="1300" spans="1:31" x14ac:dyDescent="0.15">
      <c r="A1300" s="38">
        <v>38740</v>
      </c>
      <c r="B1300" s="8">
        <f t="shared" si="518"/>
        <v>2006</v>
      </c>
      <c r="C1300" s="8">
        <f t="shared" si="519"/>
        <v>1</v>
      </c>
      <c r="D1300" s="8">
        <f t="shared" si="520"/>
        <v>23</v>
      </c>
      <c r="E1300" s="8" t="s">
        <v>31</v>
      </c>
      <c r="F1300" s="8">
        <v>3</v>
      </c>
      <c r="G1300">
        <v>12</v>
      </c>
      <c r="H1300" s="2" t="s">
        <v>2</v>
      </c>
      <c r="I1300" s="3">
        <v>5.31</v>
      </c>
      <c r="J1300" s="3">
        <v>25.8</v>
      </c>
      <c r="L1300" s="3">
        <v>-4.0199999999999996</v>
      </c>
    </row>
    <row r="1301" spans="1:31" x14ac:dyDescent="0.15">
      <c r="A1301" s="38">
        <v>38740</v>
      </c>
      <c r="B1301" s="8">
        <f t="shared" si="518"/>
        <v>2006</v>
      </c>
      <c r="C1301" s="8">
        <f t="shared" si="519"/>
        <v>1</v>
      </c>
      <c r="D1301" s="8">
        <f t="shared" si="520"/>
        <v>23</v>
      </c>
      <c r="E1301" s="8" t="s">
        <v>30</v>
      </c>
      <c r="F1301" s="8">
        <v>4</v>
      </c>
      <c r="G1301">
        <v>14</v>
      </c>
      <c r="H1301" s="2" t="s">
        <v>2</v>
      </c>
      <c r="I1301" s="3">
        <v>4.62</v>
      </c>
      <c r="J1301" s="3">
        <v>189</v>
      </c>
      <c r="L1301" s="3">
        <v>-11.08</v>
      </c>
    </row>
    <row r="1302" spans="1:31" x14ac:dyDescent="0.15">
      <c r="A1302" s="38">
        <v>38740</v>
      </c>
      <c r="B1302" s="8">
        <f t="shared" si="518"/>
        <v>2006</v>
      </c>
      <c r="C1302" s="8">
        <f t="shared" si="519"/>
        <v>1</v>
      </c>
      <c r="D1302" s="8">
        <f t="shared" si="520"/>
        <v>23</v>
      </c>
      <c r="E1302" s="8" t="s">
        <v>31</v>
      </c>
      <c r="F1302" s="8">
        <v>4</v>
      </c>
      <c r="G1302">
        <v>15</v>
      </c>
      <c r="H1302" s="2" t="s">
        <v>0</v>
      </c>
      <c r="I1302" s="3">
        <v>5.73</v>
      </c>
      <c r="J1302" s="3">
        <v>23.4</v>
      </c>
      <c r="L1302" s="3">
        <v>65.94</v>
      </c>
    </row>
    <row r="1303" spans="1:31" x14ac:dyDescent="0.15">
      <c r="A1303" s="38">
        <v>38740</v>
      </c>
      <c r="B1303" s="8">
        <f t="shared" si="518"/>
        <v>2006</v>
      </c>
      <c r="C1303" s="8">
        <f t="shared" si="519"/>
        <v>1</v>
      </c>
      <c r="D1303" s="8">
        <f t="shared" si="520"/>
        <v>23</v>
      </c>
      <c r="E1303" s="8" t="s">
        <v>32</v>
      </c>
      <c r="F1303" s="8">
        <v>4</v>
      </c>
      <c r="G1303">
        <v>16</v>
      </c>
      <c r="H1303" s="2" t="s">
        <v>0</v>
      </c>
      <c r="I1303" s="3">
        <v>6.16</v>
      </c>
      <c r="J1303" s="3">
        <v>32.200000000000003</v>
      </c>
      <c r="L1303" s="3">
        <v>88.01</v>
      </c>
    </row>
    <row r="1304" spans="1:31" x14ac:dyDescent="0.15">
      <c r="A1304" s="38">
        <v>38792</v>
      </c>
      <c r="B1304" s="8">
        <f t="shared" si="518"/>
        <v>2006</v>
      </c>
      <c r="C1304" s="8">
        <f t="shared" si="519"/>
        <v>3</v>
      </c>
      <c r="D1304" s="8">
        <f t="shared" si="520"/>
        <v>16</v>
      </c>
      <c r="E1304" s="8" t="s">
        <v>32</v>
      </c>
      <c r="F1304" s="8">
        <v>2</v>
      </c>
      <c r="G1304">
        <v>8</v>
      </c>
      <c r="H1304" s="2" t="s">
        <v>2</v>
      </c>
      <c r="I1304" s="3">
        <v>5.49</v>
      </c>
      <c r="J1304" s="3">
        <v>31.9</v>
      </c>
      <c r="L1304" s="3">
        <v>64.22</v>
      </c>
      <c r="M1304" s="3">
        <v>0.36</v>
      </c>
      <c r="N1304" s="11">
        <v>0</v>
      </c>
      <c r="O1304" s="3">
        <v>7.81</v>
      </c>
      <c r="P1304" s="3">
        <v>2.65</v>
      </c>
      <c r="Q1304" s="3">
        <v>0.23</v>
      </c>
      <c r="R1304" s="3">
        <v>0.72</v>
      </c>
      <c r="S1304" s="3">
        <v>0.1</v>
      </c>
      <c r="T1304" s="3">
        <v>0</v>
      </c>
      <c r="U1304" s="6">
        <f t="shared" ref="U1304:U1333" si="521">(N1304/M1304)</f>
        <v>0</v>
      </c>
      <c r="W1304" s="6">
        <f t="shared" ref="W1304:W1333" si="522">(M1304/35.45)*1000</f>
        <v>10.15514809590973</v>
      </c>
      <c r="X1304" s="6">
        <f t="shared" ref="X1304:X1333" si="523">(N1304/62)*1000</f>
        <v>0</v>
      </c>
      <c r="Y1304" s="6">
        <f t="shared" ref="Y1304:Y1333" si="524">(O1304/96)*1000*2</f>
        <v>162.70833333333331</v>
      </c>
      <c r="Z1304" s="6">
        <f t="shared" ref="Z1304:Z1333" si="525">(P1304/40)*1000*2</f>
        <v>132.5</v>
      </c>
      <c r="AA1304" s="6">
        <f t="shared" ref="AA1304:AA1333" si="526">(Q1304/24.3)*1000*2</f>
        <v>18.930041152263374</v>
      </c>
      <c r="AB1304" s="6">
        <f t="shared" ref="AB1304:AB1333" si="527">(R1304/23)*1000</f>
        <v>31.304347826086953</v>
      </c>
      <c r="AC1304" s="6">
        <f t="shared" ref="AC1304:AC1333" si="528">(S1304/39.09)*1000</f>
        <v>2.5581990278843696</v>
      </c>
      <c r="AD1304" s="6">
        <f t="shared" ref="AD1304:AD1333" si="529">(T1304/18)*1000</f>
        <v>0</v>
      </c>
      <c r="AE1304" s="6">
        <f t="shared" ref="AE1304:AE1333" si="530">(X1304/W1304)</f>
        <v>0</v>
      </c>
    </row>
    <row r="1305" spans="1:31" x14ac:dyDescent="0.15">
      <c r="A1305" s="38">
        <v>38792</v>
      </c>
      <c r="B1305" s="8">
        <f t="shared" si="518"/>
        <v>2006</v>
      </c>
      <c r="C1305" s="8">
        <f t="shared" si="519"/>
        <v>3</v>
      </c>
      <c r="D1305" s="8">
        <f t="shared" si="520"/>
        <v>16</v>
      </c>
      <c r="E1305" s="8" t="s">
        <v>32</v>
      </c>
      <c r="F1305" s="8">
        <v>3</v>
      </c>
      <c r="G1305">
        <v>11</v>
      </c>
      <c r="H1305" s="2" t="s">
        <v>2</v>
      </c>
      <c r="I1305" s="3">
        <v>5.4</v>
      </c>
      <c r="J1305" s="3">
        <v>14.1</v>
      </c>
      <c r="L1305" s="3">
        <v>26.53</v>
      </c>
      <c r="M1305" s="3">
        <v>0.56999999999999995</v>
      </c>
      <c r="N1305" s="3">
        <v>0.35</v>
      </c>
      <c r="O1305" s="3">
        <v>3.64</v>
      </c>
      <c r="P1305" s="3">
        <v>0.94</v>
      </c>
      <c r="Q1305" s="3">
        <v>0.09</v>
      </c>
      <c r="R1305" s="3">
        <v>0.34</v>
      </c>
      <c r="S1305" s="3">
        <v>0.15</v>
      </c>
      <c r="T1305" s="3">
        <v>0.01</v>
      </c>
      <c r="U1305" s="6">
        <f t="shared" si="521"/>
        <v>0.61403508771929827</v>
      </c>
      <c r="W1305" s="6">
        <f t="shared" si="522"/>
        <v>16.078984485190407</v>
      </c>
      <c r="X1305" s="6">
        <f t="shared" si="523"/>
        <v>5.6451612903225801</v>
      </c>
      <c r="Y1305" s="6">
        <f t="shared" si="524"/>
        <v>75.833333333333343</v>
      </c>
      <c r="Z1305" s="6">
        <f t="shared" si="525"/>
        <v>47</v>
      </c>
      <c r="AA1305" s="6">
        <f t="shared" si="526"/>
        <v>7.4074074074074066</v>
      </c>
      <c r="AB1305" s="6">
        <f t="shared" si="527"/>
        <v>14.782608695652176</v>
      </c>
      <c r="AC1305" s="6">
        <f t="shared" si="528"/>
        <v>3.8372985418265535</v>
      </c>
      <c r="AD1305" s="6">
        <f t="shared" si="529"/>
        <v>0.55555555555555558</v>
      </c>
      <c r="AE1305" s="6">
        <f t="shared" si="530"/>
        <v>0.35108941709111491</v>
      </c>
    </row>
    <row r="1306" spans="1:31" x14ac:dyDescent="0.15">
      <c r="A1306" s="38">
        <v>38792</v>
      </c>
      <c r="B1306" s="8">
        <f t="shared" si="518"/>
        <v>2006</v>
      </c>
      <c r="C1306" s="8">
        <f t="shared" si="519"/>
        <v>3</v>
      </c>
      <c r="D1306" s="8">
        <f t="shared" si="520"/>
        <v>16</v>
      </c>
      <c r="E1306" s="8" t="s">
        <v>32</v>
      </c>
      <c r="F1306" s="8">
        <v>3</v>
      </c>
      <c r="G1306">
        <v>11</v>
      </c>
      <c r="H1306" s="2" t="s">
        <v>1</v>
      </c>
      <c r="I1306" s="3">
        <v>5.09</v>
      </c>
      <c r="J1306" s="3">
        <v>30.1</v>
      </c>
      <c r="L1306" s="3">
        <v>45.62</v>
      </c>
      <c r="M1306" s="3">
        <v>0.4</v>
      </c>
      <c r="N1306" s="3">
        <v>0.35</v>
      </c>
      <c r="O1306" s="3">
        <v>10.33</v>
      </c>
      <c r="P1306" s="3">
        <v>1.34</v>
      </c>
      <c r="Q1306" s="3">
        <v>0.43</v>
      </c>
      <c r="R1306" s="3">
        <v>0.35</v>
      </c>
      <c r="S1306" s="3">
        <v>0.2</v>
      </c>
      <c r="T1306" s="3">
        <v>0.03</v>
      </c>
      <c r="U1306" s="6">
        <f t="shared" si="521"/>
        <v>0.87499999999999989</v>
      </c>
      <c r="W1306" s="6">
        <f t="shared" si="522"/>
        <v>11.283497884344147</v>
      </c>
      <c r="X1306" s="6">
        <f t="shared" si="523"/>
        <v>5.6451612903225801</v>
      </c>
      <c r="Y1306" s="6">
        <f t="shared" si="524"/>
        <v>215.20833333333334</v>
      </c>
      <c r="Z1306" s="6">
        <f t="shared" si="525"/>
        <v>67</v>
      </c>
      <c r="AA1306" s="6">
        <f t="shared" si="526"/>
        <v>35.390946502057609</v>
      </c>
      <c r="AB1306" s="6">
        <f t="shared" si="527"/>
        <v>15.217391304347824</v>
      </c>
      <c r="AC1306" s="6">
        <f t="shared" si="528"/>
        <v>5.1163980557687392</v>
      </c>
      <c r="AD1306" s="6">
        <f t="shared" si="529"/>
        <v>1.6666666666666665</v>
      </c>
      <c r="AE1306" s="6">
        <f t="shared" si="530"/>
        <v>0.50030241935483866</v>
      </c>
    </row>
    <row r="1307" spans="1:31" x14ac:dyDescent="0.15">
      <c r="A1307" s="38">
        <v>38792</v>
      </c>
      <c r="B1307" s="8">
        <f t="shared" si="518"/>
        <v>2006</v>
      </c>
      <c r="C1307" s="8">
        <f t="shared" si="519"/>
        <v>3</v>
      </c>
      <c r="D1307" s="8">
        <f t="shared" si="520"/>
        <v>16</v>
      </c>
      <c r="E1307" s="8" t="s">
        <v>31</v>
      </c>
      <c r="F1307" s="8">
        <v>4</v>
      </c>
      <c r="G1307">
        <v>15</v>
      </c>
      <c r="H1307" s="2" t="s">
        <v>0</v>
      </c>
      <c r="I1307" s="3">
        <v>5.43</v>
      </c>
      <c r="J1307" s="3">
        <v>18.8</v>
      </c>
      <c r="L1307" s="3">
        <v>53.78</v>
      </c>
      <c r="M1307" s="3">
        <v>0.38</v>
      </c>
      <c r="N1307" s="3">
        <v>0.35</v>
      </c>
      <c r="O1307" s="3">
        <v>5.52</v>
      </c>
      <c r="P1307" s="3">
        <v>1.48</v>
      </c>
      <c r="Q1307" s="3">
        <v>0.2</v>
      </c>
      <c r="R1307" s="3">
        <v>0.27</v>
      </c>
      <c r="S1307" s="3">
        <v>0.34</v>
      </c>
      <c r="T1307" s="3">
        <v>0.01</v>
      </c>
      <c r="U1307" s="6">
        <f t="shared" si="521"/>
        <v>0.92105263157894735</v>
      </c>
      <c r="W1307" s="6">
        <f t="shared" si="522"/>
        <v>10.719322990126939</v>
      </c>
      <c r="X1307" s="6">
        <f t="shared" si="523"/>
        <v>5.6451612903225801</v>
      </c>
      <c r="Y1307" s="6">
        <f t="shared" si="524"/>
        <v>114.99999999999999</v>
      </c>
      <c r="Z1307" s="6">
        <f t="shared" si="525"/>
        <v>74</v>
      </c>
      <c r="AA1307" s="6">
        <f t="shared" si="526"/>
        <v>16.460905349794238</v>
      </c>
      <c r="AB1307" s="6">
        <f t="shared" si="527"/>
        <v>11.739130434782609</v>
      </c>
      <c r="AC1307" s="6">
        <f t="shared" si="528"/>
        <v>8.6978766948068564</v>
      </c>
      <c r="AD1307" s="6">
        <f t="shared" si="529"/>
        <v>0.55555555555555558</v>
      </c>
      <c r="AE1307" s="6">
        <f t="shared" si="530"/>
        <v>0.52663412563667233</v>
      </c>
    </row>
    <row r="1308" spans="1:31" x14ac:dyDescent="0.15">
      <c r="A1308" s="38">
        <v>38792</v>
      </c>
      <c r="B1308" s="8">
        <f t="shared" si="518"/>
        <v>2006</v>
      </c>
      <c r="C1308" s="8">
        <f t="shared" si="519"/>
        <v>3</v>
      </c>
      <c r="D1308" s="8">
        <f t="shared" si="520"/>
        <v>16</v>
      </c>
      <c r="E1308" s="8" t="s">
        <v>31</v>
      </c>
      <c r="F1308" s="8">
        <v>2</v>
      </c>
      <c r="G1308">
        <v>5</v>
      </c>
      <c r="H1308" s="2" t="s">
        <v>2</v>
      </c>
      <c r="I1308" s="3">
        <v>5.83</v>
      </c>
      <c r="J1308" s="3">
        <v>27.9</v>
      </c>
      <c r="L1308" s="3">
        <v>40.68</v>
      </c>
      <c r="M1308" s="3">
        <v>0.4</v>
      </c>
      <c r="N1308" s="3">
        <v>0.49</v>
      </c>
      <c r="O1308" s="3">
        <v>5.56</v>
      </c>
      <c r="P1308" s="3">
        <v>1.78</v>
      </c>
      <c r="Q1308" s="3">
        <v>0.23</v>
      </c>
      <c r="R1308" s="3">
        <v>0.56000000000000005</v>
      </c>
      <c r="S1308" s="3">
        <v>0.12</v>
      </c>
      <c r="T1308" s="3">
        <v>0</v>
      </c>
      <c r="U1308" s="6">
        <f t="shared" si="521"/>
        <v>1.2249999999999999</v>
      </c>
      <c r="W1308" s="6">
        <f t="shared" si="522"/>
        <v>11.283497884344147</v>
      </c>
      <c r="X1308" s="6">
        <f t="shared" si="523"/>
        <v>7.9032258064516121</v>
      </c>
      <c r="Y1308" s="6">
        <f t="shared" si="524"/>
        <v>115.83333333333333</v>
      </c>
      <c r="Z1308" s="6">
        <f t="shared" si="525"/>
        <v>89</v>
      </c>
      <c r="AA1308" s="6">
        <f t="shared" si="526"/>
        <v>18.930041152263374</v>
      </c>
      <c r="AB1308" s="6">
        <f t="shared" si="527"/>
        <v>24.347826086956523</v>
      </c>
      <c r="AC1308" s="6">
        <f t="shared" si="528"/>
        <v>3.069838833461243</v>
      </c>
      <c r="AD1308" s="6">
        <f t="shared" si="529"/>
        <v>0</v>
      </c>
      <c r="AE1308" s="6">
        <f t="shared" si="530"/>
        <v>0.7004233870967741</v>
      </c>
    </row>
    <row r="1309" spans="1:31" x14ac:dyDescent="0.15">
      <c r="A1309" s="38">
        <v>38792</v>
      </c>
      <c r="B1309" s="8">
        <f t="shared" si="518"/>
        <v>2006</v>
      </c>
      <c r="C1309" s="8">
        <f t="shared" si="519"/>
        <v>3</v>
      </c>
      <c r="D1309" s="8">
        <f t="shared" si="520"/>
        <v>16</v>
      </c>
      <c r="E1309" s="8" t="s">
        <v>31</v>
      </c>
      <c r="F1309" s="8">
        <v>3</v>
      </c>
      <c r="G1309">
        <v>12</v>
      </c>
      <c r="H1309" s="2" t="s">
        <v>2</v>
      </c>
      <c r="I1309" s="3">
        <v>5.3</v>
      </c>
      <c r="J1309" s="3">
        <v>21.1</v>
      </c>
      <c r="L1309" s="3">
        <v>33.96</v>
      </c>
      <c r="M1309" s="3">
        <v>0.43</v>
      </c>
      <c r="N1309" s="3">
        <v>0.53</v>
      </c>
      <c r="O1309" s="3">
        <v>6.47</v>
      </c>
      <c r="P1309" s="3">
        <v>1.1299999999999999</v>
      </c>
      <c r="Q1309" s="3">
        <v>0.19</v>
      </c>
      <c r="R1309" s="3">
        <v>0.49</v>
      </c>
      <c r="S1309" s="3">
        <v>0.34</v>
      </c>
      <c r="T1309" s="3">
        <v>0</v>
      </c>
      <c r="U1309" s="6">
        <f t="shared" si="521"/>
        <v>1.2325581395348839</v>
      </c>
      <c r="W1309" s="6">
        <f t="shared" si="522"/>
        <v>12.129760225669957</v>
      </c>
      <c r="X1309" s="6">
        <f t="shared" si="523"/>
        <v>8.5483870967741939</v>
      </c>
      <c r="Y1309" s="6">
        <f t="shared" si="524"/>
        <v>134.79166666666666</v>
      </c>
      <c r="Z1309" s="6">
        <f t="shared" si="525"/>
        <v>56.499999999999993</v>
      </c>
      <c r="AA1309" s="6">
        <f t="shared" si="526"/>
        <v>15.637860082304528</v>
      </c>
      <c r="AB1309" s="6">
        <f t="shared" si="527"/>
        <v>21.304347826086957</v>
      </c>
      <c r="AC1309" s="6">
        <f t="shared" si="528"/>
        <v>8.6978766948068564</v>
      </c>
      <c r="AD1309" s="6">
        <f t="shared" si="529"/>
        <v>0</v>
      </c>
      <c r="AE1309" s="6">
        <f t="shared" si="530"/>
        <v>0.70474493623405865</v>
      </c>
    </row>
    <row r="1310" spans="1:31" x14ac:dyDescent="0.15">
      <c r="A1310" s="38">
        <v>38792</v>
      </c>
      <c r="B1310" s="8">
        <f t="shared" si="518"/>
        <v>2006</v>
      </c>
      <c r="C1310" s="8">
        <f t="shared" si="519"/>
        <v>3</v>
      </c>
      <c r="D1310" s="8">
        <f t="shared" si="520"/>
        <v>16</v>
      </c>
      <c r="E1310" s="8" t="s">
        <v>31</v>
      </c>
      <c r="F1310" s="8">
        <v>1</v>
      </c>
      <c r="G1310">
        <v>3</v>
      </c>
      <c r="H1310" s="2" t="s">
        <v>1</v>
      </c>
      <c r="I1310" s="3">
        <v>6.66</v>
      </c>
      <c r="J1310" s="3">
        <v>37.700000000000003</v>
      </c>
      <c r="L1310" s="3">
        <v>167.74</v>
      </c>
      <c r="M1310" s="3">
        <v>0.99</v>
      </c>
      <c r="N1310" s="3">
        <v>1.24</v>
      </c>
      <c r="O1310" s="3">
        <v>7.35</v>
      </c>
      <c r="P1310" s="3">
        <v>4.5599999999999996</v>
      </c>
      <c r="Q1310" s="3">
        <v>0.56999999999999995</v>
      </c>
      <c r="R1310" s="3">
        <v>0.3</v>
      </c>
      <c r="S1310" s="3">
        <v>0.86</v>
      </c>
      <c r="T1310" s="3">
        <v>0.06</v>
      </c>
      <c r="U1310" s="6">
        <f t="shared" si="521"/>
        <v>1.2525252525252526</v>
      </c>
      <c r="W1310" s="6">
        <f t="shared" si="522"/>
        <v>27.92665726375176</v>
      </c>
      <c r="X1310" s="6">
        <f t="shared" si="523"/>
        <v>20</v>
      </c>
      <c r="Y1310" s="6">
        <f t="shared" si="524"/>
        <v>153.12499999999997</v>
      </c>
      <c r="Z1310" s="6">
        <f t="shared" si="525"/>
        <v>227.99999999999997</v>
      </c>
      <c r="AA1310" s="6">
        <f t="shared" si="526"/>
        <v>46.913580246913575</v>
      </c>
      <c r="AB1310" s="6">
        <f t="shared" si="527"/>
        <v>13.043478260869565</v>
      </c>
      <c r="AC1310" s="6">
        <f t="shared" si="528"/>
        <v>22.000511639805573</v>
      </c>
      <c r="AD1310" s="6">
        <f t="shared" si="529"/>
        <v>3.333333333333333</v>
      </c>
      <c r="AE1310" s="6">
        <f t="shared" si="530"/>
        <v>0.71616161616161622</v>
      </c>
    </row>
    <row r="1311" spans="1:31" x14ac:dyDescent="0.15">
      <c r="A1311" s="38">
        <v>38792</v>
      </c>
      <c r="B1311" s="8">
        <f t="shared" si="518"/>
        <v>2006</v>
      </c>
      <c r="C1311" s="8">
        <f t="shared" si="519"/>
        <v>3</v>
      </c>
      <c r="D1311" s="8">
        <f t="shared" si="520"/>
        <v>16</v>
      </c>
      <c r="E1311" s="8" t="s">
        <v>32</v>
      </c>
      <c r="F1311" s="8">
        <v>2</v>
      </c>
      <c r="G1311">
        <v>8</v>
      </c>
      <c r="H1311" s="2" t="s">
        <v>0</v>
      </c>
      <c r="I1311" s="3">
        <v>4.21</v>
      </c>
      <c r="J1311" s="3">
        <v>276</v>
      </c>
      <c r="L1311" s="3">
        <v>62.46</v>
      </c>
      <c r="M1311" s="3">
        <v>0.69</v>
      </c>
      <c r="N1311" s="3">
        <v>0.93</v>
      </c>
      <c r="O1311" s="3">
        <v>9.31</v>
      </c>
      <c r="P1311" s="3">
        <v>2.95</v>
      </c>
      <c r="Q1311" s="3">
        <v>0.25</v>
      </c>
      <c r="R1311" s="3">
        <v>0.64</v>
      </c>
      <c r="S1311" s="3">
        <v>0.12</v>
      </c>
      <c r="T1311" s="3">
        <v>0</v>
      </c>
      <c r="U1311" s="6">
        <f t="shared" si="521"/>
        <v>1.347826086956522</v>
      </c>
      <c r="W1311" s="6">
        <f t="shared" si="522"/>
        <v>19.464033850493649</v>
      </c>
      <c r="X1311" s="6">
        <f t="shared" si="523"/>
        <v>15.000000000000002</v>
      </c>
      <c r="Y1311" s="6">
        <f t="shared" si="524"/>
        <v>193.95833333333334</v>
      </c>
      <c r="Z1311" s="6">
        <f t="shared" si="525"/>
        <v>147.50000000000003</v>
      </c>
      <c r="AA1311" s="6">
        <f t="shared" si="526"/>
        <v>20.5761316872428</v>
      </c>
      <c r="AB1311" s="6">
        <f t="shared" si="527"/>
        <v>27.826086956521742</v>
      </c>
      <c r="AC1311" s="6">
        <f t="shared" si="528"/>
        <v>3.069838833461243</v>
      </c>
      <c r="AD1311" s="6">
        <f t="shared" si="529"/>
        <v>0</v>
      </c>
      <c r="AE1311" s="6">
        <f t="shared" si="530"/>
        <v>0.77065217391304375</v>
      </c>
    </row>
    <row r="1312" spans="1:31" x14ac:dyDescent="0.15">
      <c r="A1312" s="38">
        <v>38792</v>
      </c>
      <c r="B1312" s="8">
        <f t="shared" si="518"/>
        <v>2006</v>
      </c>
      <c r="C1312" s="8">
        <f t="shared" si="519"/>
        <v>3</v>
      </c>
      <c r="D1312" s="8">
        <f t="shared" si="520"/>
        <v>16</v>
      </c>
      <c r="E1312" s="8" t="s">
        <v>29</v>
      </c>
      <c r="F1312" s="8">
        <v>4</v>
      </c>
      <c r="G1312">
        <v>13</v>
      </c>
      <c r="H1312" s="2" t="s">
        <v>0</v>
      </c>
      <c r="I1312" s="3">
        <v>4.25</v>
      </c>
      <c r="J1312" s="3">
        <v>161</v>
      </c>
      <c r="L1312" s="3">
        <v>45.4</v>
      </c>
      <c r="M1312" s="3">
        <v>0.36</v>
      </c>
      <c r="N1312" s="3">
        <v>0.71</v>
      </c>
      <c r="O1312" s="3">
        <v>72.599999999999994</v>
      </c>
      <c r="P1312" s="3">
        <v>0.77</v>
      </c>
      <c r="Q1312" s="3">
        <v>0.1</v>
      </c>
      <c r="R1312" s="3">
        <v>0.4</v>
      </c>
      <c r="S1312" s="3">
        <v>2.11</v>
      </c>
      <c r="T1312" s="3">
        <v>0.04</v>
      </c>
      <c r="U1312" s="6">
        <f t="shared" si="521"/>
        <v>1.9722222222222221</v>
      </c>
      <c r="W1312" s="6">
        <f t="shared" si="522"/>
        <v>10.15514809590973</v>
      </c>
      <c r="X1312" s="6">
        <f t="shared" si="523"/>
        <v>11.451612903225806</v>
      </c>
      <c r="Y1312" s="6">
        <f t="shared" si="524"/>
        <v>1512.5</v>
      </c>
      <c r="Z1312" s="6">
        <f t="shared" si="525"/>
        <v>38.5</v>
      </c>
      <c r="AA1312" s="6">
        <f t="shared" si="526"/>
        <v>8.2304526748971192</v>
      </c>
      <c r="AB1312" s="6">
        <f t="shared" si="527"/>
        <v>17.391304347826086</v>
      </c>
      <c r="AC1312" s="6">
        <f t="shared" si="528"/>
        <v>53.977999488360183</v>
      </c>
      <c r="AD1312" s="6">
        <f t="shared" si="529"/>
        <v>2.2222222222222223</v>
      </c>
      <c r="AE1312" s="6">
        <f t="shared" si="530"/>
        <v>1.1276657706093192</v>
      </c>
    </row>
    <row r="1313" spans="1:31" x14ac:dyDescent="0.15">
      <c r="A1313" s="38">
        <v>38792</v>
      </c>
      <c r="B1313" s="8">
        <f t="shared" si="518"/>
        <v>2006</v>
      </c>
      <c r="C1313" s="8">
        <f t="shared" si="519"/>
        <v>3</v>
      </c>
      <c r="D1313" s="8">
        <f t="shared" si="520"/>
        <v>16</v>
      </c>
      <c r="E1313" s="8" t="s">
        <v>31</v>
      </c>
      <c r="F1313" s="8">
        <v>4</v>
      </c>
      <c r="G1313">
        <v>15</v>
      </c>
      <c r="H1313" s="2" t="s">
        <v>2</v>
      </c>
      <c r="I1313" s="3">
        <v>5.0999999999999996</v>
      </c>
      <c r="J1313" s="3">
        <v>28.5</v>
      </c>
      <c r="L1313" s="3">
        <v>43.66</v>
      </c>
      <c r="M1313" s="3">
        <v>0.4</v>
      </c>
      <c r="N1313" s="3">
        <v>0.8</v>
      </c>
      <c r="O1313" s="3">
        <v>8.68</v>
      </c>
      <c r="P1313" s="3">
        <v>1.42</v>
      </c>
      <c r="Q1313" s="3">
        <v>0.18</v>
      </c>
      <c r="R1313" s="3">
        <v>0.24</v>
      </c>
      <c r="S1313" s="3">
        <v>1.37</v>
      </c>
      <c r="T1313" s="3">
        <v>0</v>
      </c>
      <c r="U1313" s="6">
        <f t="shared" si="521"/>
        <v>2</v>
      </c>
      <c r="W1313" s="6">
        <f t="shared" si="522"/>
        <v>11.283497884344147</v>
      </c>
      <c r="X1313" s="6">
        <f t="shared" si="523"/>
        <v>12.903225806451612</v>
      </c>
      <c r="Y1313" s="6">
        <f t="shared" si="524"/>
        <v>180.83333333333331</v>
      </c>
      <c r="Z1313" s="6">
        <f t="shared" si="525"/>
        <v>71</v>
      </c>
      <c r="AA1313" s="6">
        <f t="shared" si="526"/>
        <v>14.814814814814813</v>
      </c>
      <c r="AB1313" s="6">
        <f t="shared" si="527"/>
        <v>10.434782608695651</v>
      </c>
      <c r="AC1313" s="6">
        <f t="shared" si="528"/>
        <v>35.047326682015857</v>
      </c>
      <c r="AD1313" s="6">
        <f t="shared" si="529"/>
        <v>0</v>
      </c>
      <c r="AE1313" s="6">
        <f t="shared" si="530"/>
        <v>1.1435483870967742</v>
      </c>
    </row>
    <row r="1314" spans="1:31" x14ac:dyDescent="0.15">
      <c r="A1314" s="38">
        <v>38792</v>
      </c>
      <c r="B1314" s="8">
        <f t="shared" si="518"/>
        <v>2006</v>
      </c>
      <c r="C1314" s="8">
        <f t="shared" si="519"/>
        <v>3</v>
      </c>
      <c r="D1314" s="8">
        <f t="shared" si="520"/>
        <v>16</v>
      </c>
      <c r="E1314" s="8" t="s">
        <v>31</v>
      </c>
      <c r="F1314" s="8">
        <v>3</v>
      </c>
      <c r="G1314">
        <v>12</v>
      </c>
      <c r="H1314" s="2" t="s">
        <v>0</v>
      </c>
      <c r="I1314" s="3">
        <v>5.17</v>
      </c>
      <c r="J1314" s="3">
        <v>20</v>
      </c>
      <c r="L1314" s="3">
        <v>40.049999999999997</v>
      </c>
      <c r="M1314" s="3">
        <v>0.28000000000000003</v>
      </c>
      <c r="N1314" s="3">
        <v>0.57999999999999996</v>
      </c>
      <c r="O1314" s="3">
        <v>60.06</v>
      </c>
      <c r="P1314" s="3">
        <v>1.3</v>
      </c>
      <c r="Q1314" s="3">
        <v>0.16</v>
      </c>
      <c r="R1314" s="3">
        <v>0.25</v>
      </c>
      <c r="S1314" s="3">
        <v>0.38</v>
      </c>
      <c r="T1314" s="3">
        <v>0.01</v>
      </c>
      <c r="U1314" s="6">
        <f t="shared" si="521"/>
        <v>2.0714285714285712</v>
      </c>
      <c r="W1314" s="6">
        <f t="shared" si="522"/>
        <v>7.8984485190409028</v>
      </c>
      <c r="X1314" s="6">
        <f t="shared" si="523"/>
        <v>9.3548387096774182</v>
      </c>
      <c r="Y1314" s="6">
        <f t="shared" si="524"/>
        <v>1251.25</v>
      </c>
      <c r="Z1314" s="6">
        <f t="shared" si="525"/>
        <v>65</v>
      </c>
      <c r="AA1314" s="6">
        <f t="shared" si="526"/>
        <v>13.168724279835391</v>
      </c>
      <c r="AB1314" s="6">
        <f t="shared" si="527"/>
        <v>10.869565217391305</v>
      </c>
      <c r="AC1314" s="6">
        <f t="shared" si="528"/>
        <v>9.7211563059606014</v>
      </c>
      <c r="AD1314" s="6">
        <f t="shared" si="529"/>
        <v>0.55555555555555558</v>
      </c>
      <c r="AE1314" s="6">
        <f t="shared" si="530"/>
        <v>1.1843894009216589</v>
      </c>
    </row>
    <row r="1315" spans="1:31" x14ac:dyDescent="0.15">
      <c r="A1315" s="38">
        <v>38792</v>
      </c>
      <c r="B1315" s="8">
        <f t="shared" si="518"/>
        <v>2006</v>
      </c>
      <c r="C1315" s="8">
        <f t="shared" si="519"/>
        <v>3</v>
      </c>
      <c r="D1315" s="8">
        <f t="shared" si="520"/>
        <v>16</v>
      </c>
      <c r="E1315" s="8" t="s">
        <v>31</v>
      </c>
      <c r="F1315" s="8">
        <v>4</v>
      </c>
      <c r="G1315">
        <v>15</v>
      </c>
      <c r="H1315" s="2" t="s">
        <v>1</v>
      </c>
      <c r="I1315" s="3">
        <v>5.3</v>
      </c>
      <c r="J1315" s="3">
        <v>24.5</v>
      </c>
      <c r="L1315" s="3">
        <v>51.86</v>
      </c>
      <c r="M1315" s="3">
        <v>0.4</v>
      </c>
      <c r="N1315" s="3">
        <v>0.84</v>
      </c>
      <c r="O1315" s="3">
        <v>7.62</v>
      </c>
      <c r="P1315" s="3">
        <v>2.0299999999999998</v>
      </c>
      <c r="Q1315" s="3">
        <v>0.17</v>
      </c>
      <c r="R1315" s="3">
        <v>0.27</v>
      </c>
      <c r="S1315" s="3">
        <v>0.26</v>
      </c>
      <c r="T1315" s="3">
        <v>0.01</v>
      </c>
      <c r="U1315" s="6">
        <f t="shared" si="521"/>
        <v>2.0999999999999996</v>
      </c>
      <c r="W1315" s="6">
        <f t="shared" si="522"/>
        <v>11.283497884344147</v>
      </c>
      <c r="X1315" s="6">
        <f t="shared" si="523"/>
        <v>13.548387096774194</v>
      </c>
      <c r="Y1315" s="6">
        <f t="shared" si="524"/>
        <v>158.75</v>
      </c>
      <c r="Z1315" s="6">
        <f t="shared" si="525"/>
        <v>101.5</v>
      </c>
      <c r="AA1315" s="6">
        <f t="shared" si="526"/>
        <v>13.991769547325102</v>
      </c>
      <c r="AB1315" s="6">
        <f t="shared" si="527"/>
        <v>11.739130434782609</v>
      </c>
      <c r="AC1315" s="6">
        <f t="shared" si="528"/>
        <v>6.6513174724993602</v>
      </c>
      <c r="AD1315" s="6">
        <f t="shared" si="529"/>
        <v>0.55555555555555558</v>
      </c>
      <c r="AE1315" s="6">
        <f t="shared" si="530"/>
        <v>1.2007258064516129</v>
      </c>
    </row>
    <row r="1316" spans="1:31" x14ac:dyDescent="0.15">
      <c r="A1316" s="38">
        <v>38792</v>
      </c>
      <c r="B1316" s="8">
        <f t="shared" si="518"/>
        <v>2006</v>
      </c>
      <c r="C1316" s="8">
        <f t="shared" si="519"/>
        <v>3</v>
      </c>
      <c r="D1316" s="8">
        <f t="shared" si="520"/>
        <v>16</v>
      </c>
      <c r="E1316" s="8" t="s">
        <v>32</v>
      </c>
      <c r="F1316" s="8">
        <v>1</v>
      </c>
      <c r="G1316">
        <v>4</v>
      </c>
      <c r="H1316" s="2" t="s">
        <v>1</v>
      </c>
      <c r="I1316" s="3">
        <v>5.71</v>
      </c>
      <c r="J1316" s="3">
        <v>30.6</v>
      </c>
      <c r="L1316" s="3">
        <v>49.04</v>
      </c>
      <c r="M1316" s="3">
        <v>0.36</v>
      </c>
      <c r="N1316" s="3">
        <v>1.46</v>
      </c>
      <c r="O1316" s="3">
        <v>6.91</v>
      </c>
      <c r="P1316" s="3">
        <v>2.2400000000000002</v>
      </c>
      <c r="Q1316" s="3">
        <v>0.45</v>
      </c>
      <c r="R1316" s="3">
        <v>0.36</v>
      </c>
      <c r="S1316" s="3">
        <v>0.16</v>
      </c>
      <c r="T1316" s="3">
        <v>0</v>
      </c>
      <c r="U1316" s="6">
        <f t="shared" si="521"/>
        <v>4.0555555555555554</v>
      </c>
      <c r="W1316" s="6">
        <f t="shared" si="522"/>
        <v>10.15514809590973</v>
      </c>
      <c r="X1316" s="6">
        <f t="shared" si="523"/>
        <v>23.548387096774192</v>
      </c>
      <c r="Y1316" s="6">
        <f t="shared" si="524"/>
        <v>143.95833333333331</v>
      </c>
      <c r="Z1316" s="6">
        <f t="shared" si="525"/>
        <v>112.00000000000001</v>
      </c>
      <c r="AA1316" s="6">
        <f t="shared" si="526"/>
        <v>37.037037037037038</v>
      </c>
      <c r="AB1316" s="6">
        <f t="shared" si="527"/>
        <v>15.652173913043477</v>
      </c>
      <c r="AC1316" s="6">
        <f t="shared" si="528"/>
        <v>4.0931184446149906</v>
      </c>
      <c r="AD1316" s="6">
        <f t="shared" si="529"/>
        <v>0</v>
      </c>
      <c r="AE1316" s="6">
        <f t="shared" si="530"/>
        <v>2.3188620071684589</v>
      </c>
    </row>
    <row r="1317" spans="1:31" x14ac:dyDescent="0.15">
      <c r="A1317" s="38">
        <v>38792</v>
      </c>
      <c r="B1317" s="8">
        <f t="shared" si="518"/>
        <v>2006</v>
      </c>
      <c r="C1317" s="8">
        <f t="shared" si="519"/>
        <v>3</v>
      </c>
      <c r="D1317" s="8">
        <f t="shared" si="520"/>
        <v>16</v>
      </c>
      <c r="E1317" s="8" t="s">
        <v>32</v>
      </c>
      <c r="F1317" s="8">
        <v>1</v>
      </c>
      <c r="G1317">
        <v>4</v>
      </c>
      <c r="H1317" s="2" t="s">
        <v>2</v>
      </c>
      <c r="I1317" s="3">
        <v>5.46</v>
      </c>
      <c r="J1317" s="3">
        <v>30.6</v>
      </c>
      <c r="L1317" s="3">
        <v>57.81</v>
      </c>
      <c r="M1317" s="3">
        <v>0.48</v>
      </c>
      <c r="N1317" s="3">
        <v>2.08</v>
      </c>
      <c r="O1317" s="3">
        <v>8.3800000000000008</v>
      </c>
      <c r="P1317" s="3">
        <v>3.08</v>
      </c>
      <c r="Q1317" s="3">
        <v>0.51</v>
      </c>
      <c r="R1317" s="3">
        <v>0.26</v>
      </c>
      <c r="S1317" s="3">
        <v>0.54</v>
      </c>
      <c r="T1317" s="3">
        <v>0.03</v>
      </c>
      <c r="U1317" s="6">
        <f t="shared" si="521"/>
        <v>4.3333333333333339</v>
      </c>
      <c r="W1317" s="6">
        <f t="shared" si="522"/>
        <v>13.540197461212975</v>
      </c>
      <c r="X1317" s="6">
        <f t="shared" si="523"/>
        <v>33.548387096774192</v>
      </c>
      <c r="Y1317" s="6">
        <f t="shared" si="524"/>
        <v>174.58333333333334</v>
      </c>
      <c r="Z1317" s="6">
        <f t="shared" si="525"/>
        <v>154</v>
      </c>
      <c r="AA1317" s="6">
        <f t="shared" si="526"/>
        <v>41.97530864197531</v>
      </c>
      <c r="AB1317" s="6">
        <f t="shared" si="527"/>
        <v>11.304347826086957</v>
      </c>
      <c r="AC1317" s="6">
        <f t="shared" si="528"/>
        <v>13.814274750575594</v>
      </c>
      <c r="AD1317" s="6">
        <f t="shared" si="529"/>
        <v>1.6666666666666665</v>
      </c>
      <c r="AE1317" s="6">
        <f t="shared" si="530"/>
        <v>2.4776881720430111</v>
      </c>
    </row>
    <row r="1318" spans="1:31" x14ac:dyDescent="0.15">
      <c r="A1318" s="38">
        <v>38792</v>
      </c>
      <c r="B1318" s="8">
        <f t="shared" si="518"/>
        <v>2006</v>
      </c>
      <c r="C1318" s="8">
        <f t="shared" si="519"/>
        <v>3</v>
      </c>
      <c r="D1318" s="8">
        <f t="shared" si="520"/>
        <v>16</v>
      </c>
      <c r="E1318" s="8" t="s">
        <v>31</v>
      </c>
      <c r="F1318" s="8">
        <v>2</v>
      </c>
      <c r="G1318">
        <v>5</v>
      </c>
      <c r="H1318" s="2" t="s">
        <v>0</v>
      </c>
      <c r="I1318" s="3">
        <v>5.62</v>
      </c>
      <c r="J1318" s="3">
        <v>24.8</v>
      </c>
      <c r="L1318" s="3">
        <v>89.48</v>
      </c>
      <c r="M1318" s="3">
        <v>0.64</v>
      </c>
      <c r="N1318" s="3">
        <v>3.14</v>
      </c>
      <c r="O1318" s="3">
        <v>5.83</v>
      </c>
      <c r="P1318" s="3">
        <v>3</v>
      </c>
      <c r="Q1318" s="3">
        <v>0.45</v>
      </c>
      <c r="R1318" s="3">
        <v>0.26</v>
      </c>
      <c r="S1318" s="3">
        <v>0.41</v>
      </c>
      <c r="T1318" s="3">
        <v>0</v>
      </c>
      <c r="U1318" s="6">
        <f t="shared" si="521"/>
        <v>4.90625</v>
      </c>
      <c r="W1318" s="6">
        <f t="shared" si="522"/>
        <v>18.053596614950635</v>
      </c>
      <c r="X1318" s="6">
        <f t="shared" si="523"/>
        <v>50.645161290322577</v>
      </c>
      <c r="Y1318" s="6">
        <f t="shared" si="524"/>
        <v>121.45833333333333</v>
      </c>
      <c r="Z1318" s="6">
        <f t="shared" si="525"/>
        <v>150</v>
      </c>
      <c r="AA1318" s="6">
        <f t="shared" si="526"/>
        <v>37.037037037037038</v>
      </c>
      <c r="AB1318" s="6">
        <f t="shared" si="527"/>
        <v>11.304347826086957</v>
      </c>
      <c r="AC1318" s="6">
        <f t="shared" si="528"/>
        <v>10.488616014325913</v>
      </c>
      <c r="AD1318" s="6">
        <f t="shared" si="529"/>
        <v>0</v>
      </c>
      <c r="AE1318" s="6">
        <f t="shared" si="530"/>
        <v>2.8052671370967741</v>
      </c>
    </row>
    <row r="1319" spans="1:31" x14ac:dyDescent="0.15">
      <c r="A1319" s="38">
        <v>38792</v>
      </c>
      <c r="B1319" s="8">
        <f t="shared" si="518"/>
        <v>2006</v>
      </c>
      <c r="C1319" s="8">
        <f t="shared" si="519"/>
        <v>3</v>
      </c>
      <c r="D1319" s="8">
        <f t="shared" si="520"/>
        <v>16</v>
      </c>
      <c r="E1319" s="8" t="s">
        <v>31</v>
      </c>
      <c r="F1319" s="8">
        <v>1</v>
      </c>
      <c r="G1319">
        <v>3</v>
      </c>
      <c r="H1319" s="2" t="s">
        <v>0</v>
      </c>
      <c r="I1319" s="3">
        <v>5.6</v>
      </c>
      <c r="J1319" s="3">
        <v>26.8</v>
      </c>
      <c r="L1319" s="3">
        <v>37.03</v>
      </c>
      <c r="M1319" s="3">
        <v>0.76</v>
      </c>
      <c r="N1319" s="3">
        <v>5.84</v>
      </c>
      <c r="O1319" s="3">
        <v>3.98</v>
      </c>
      <c r="P1319" s="3">
        <v>2.33</v>
      </c>
      <c r="Q1319" s="3">
        <v>0.47</v>
      </c>
      <c r="R1319" s="3">
        <v>0.34</v>
      </c>
      <c r="S1319" s="3">
        <v>0.27</v>
      </c>
      <c r="T1319" s="3">
        <v>0.04</v>
      </c>
      <c r="U1319" s="6">
        <f t="shared" si="521"/>
        <v>7.6842105263157894</v>
      </c>
      <c r="W1319" s="6">
        <f t="shared" si="522"/>
        <v>21.438645980253877</v>
      </c>
      <c r="X1319" s="6">
        <f t="shared" si="523"/>
        <v>94.193548387096769</v>
      </c>
      <c r="Y1319" s="6">
        <f t="shared" si="524"/>
        <v>82.916666666666671</v>
      </c>
      <c r="Z1319" s="6">
        <f t="shared" si="525"/>
        <v>116.5</v>
      </c>
      <c r="AA1319" s="6">
        <f t="shared" si="526"/>
        <v>38.68312757201646</v>
      </c>
      <c r="AB1319" s="6">
        <f t="shared" si="527"/>
        <v>14.782608695652176</v>
      </c>
      <c r="AC1319" s="6">
        <f t="shared" si="528"/>
        <v>6.9071373752877969</v>
      </c>
      <c r="AD1319" s="6">
        <f t="shared" si="529"/>
        <v>2.2222222222222223</v>
      </c>
      <c r="AE1319" s="6">
        <f t="shared" si="530"/>
        <v>4.3936332767402373</v>
      </c>
    </row>
    <row r="1320" spans="1:31" x14ac:dyDescent="0.15">
      <c r="A1320" s="38">
        <v>38792</v>
      </c>
      <c r="B1320" s="8">
        <f t="shared" si="518"/>
        <v>2006</v>
      </c>
      <c r="C1320" s="8">
        <f t="shared" si="519"/>
        <v>3</v>
      </c>
      <c r="D1320" s="8">
        <f t="shared" si="520"/>
        <v>16</v>
      </c>
      <c r="E1320" s="8" t="s">
        <v>30</v>
      </c>
      <c r="F1320" s="8">
        <v>1</v>
      </c>
      <c r="G1320">
        <v>2</v>
      </c>
      <c r="H1320" s="2" t="s">
        <v>2</v>
      </c>
      <c r="I1320" s="3">
        <v>5.08</v>
      </c>
      <c r="J1320" s="3">
        <v>32.9</v>
      </c>
      <c r="L1320" s="3">
        <v>12.65</v>
      </c>
      <c r="M1320" s="3">
        <v>0.49</v>
      </c>
      <c r="N1320" s="3">
        <v>5.71</v>
      </c>
      <c r="O1320" s="3">
        <v>6.24</v>
      </c>
      <c r="P1320" s="3">
        <v>2.0699999999999998</v>
      </c>
      <c r="Q1320" s="3">
        <v>0.26</v>
      </c>
      <c r="R1320" s="3">
        <v>0.12</v>
      </c>
      <c r="S1320" s="3">
        <v>0.82</v>
      </c>
      <c r="T1320" s="3">
        <v>0</v>
      </c>
      <c r="U1320" s="6">
        <f t="shared" si="521"/>
        <v>11.653061224489797</v>
      </c>
      <c r="W1320" s="6">
        <f t="shared" si="522"/>
        <v>13.822284908321578</v>
      </c>
      <c r="X1320" s="6">
        <f t="shared" si="523"/>
        <v>92.096774193548399</v>
      </c>
      <c r="Y1320" s="6">
        <f t="shared" si="524"/>
        <v>130</v>
      </c>
      <c r="Z1320" s="6">
        <f t="shared" si="525"/>
        <v>103.5</v>
      </c>
      <c r="AA1320" s="6">
        <f t="shared" si="526"/>
        <v>21.399176954732511</v>
      </c>
      <c r="AB1320" s="6">
        <f t="shared" si="527"/>
        <v>5.2173913043478253</v>
      </c>
      <c r="AC1320" s="6">
        <f t="shared" si="528"/>
        <v>20.977232028651827</v>
      </c>
      <c r="AD1320" s="6">
        <f t="shared" si="529"/>
        <v>0</v>
      </c>
      <c r="AE1320" s="6">
        <f t="shared" si="530"/>
        <v>6.6629196840026355</v>
      </c>
    </row>
    <row r="1321" spans="1:31" x14ac:dyDescent="0.15">
      <c r="A1321" s="38">
        <v>38792</v>
      </c>
      <c r="B1321" s="8">
        <f t="shared" si="518"/>
        <v>2006</v>
      </c>
      <c r="C1321" s="8">
        <f t="shared" si="519"/>
        <v>3</v>
      </c>
      <c r="D1321" s="8">
        <f t="shared" si="520"/>
        <v>16</v>
      </c>
      <c r="E1321" s="8" t="s">
        <v>29</v>
      </c>
      <c r="F1321" s="8">
        <v>4</v>
      </c>
      <c r="G1321">
        <v>13</v>
      </c>
      <c r="H1321" s="2" t="s">
        <v>2</v>
      </c>
      <c r="I1321" s="3">
        <v>4.43</v>
      </c>
      <c r="J1321" s="3">
        <v>141</v>
      </c>
      <c r="L1321" s="3">
        <v>48.39</v>
      </c>
      <c r="M1321" s="3">
        <v>0.28000000000000003</v>
      </c>
      <c r="N1321" s="3">
        <v>4.38</v>
      </c>
      <c r="O1321" s="3">
        <v>59.9</v>
      </c>
      <c r="P1321" s="3">
        <v>1.95</v>
      </c>
      <c r="Q1321" s="3">
        <v>0.16</v>
      </c>
      <c r="R1321" s="3">
        <v>0.32</v>
      </c>
      <c r="S1321" s="3">
        <v>1.05</v>
      </c>
      <c r="T1321" s="3">
        <v>0.31</v>
      </c>
      <c r="U1321" s="6">
        <f t="shared" si="521"/>
        <v>15.642857142857141</v>
      </c>
      <c r="W1321" s="6">
        <f t="shared" si="522"/>
        <v>7.8984485190409028</v>
      </c>
      <c r="X1321" s="6">
        <f t="shared" si="523"/>
        <v>70.645161290322577</v>
      </c>
      <c r="Y1321" s="6">
        <f t="shared" si="524"/>
        <v>1247.9166666666665</v>
      </c>
      <c r="Z1321" s="6">
        <f t="shared" si="525"/>
        <v>97.5</v>
      </c>
      <c r="AA1321" s="6">
        <f t="shared" si="526"/>
        <v>13.168724279835391</v>
      </c>
      <c r="AB1321" s="6">
        <f t="shared" si="527"/>
        <v>13.913043478260871</v>
      </c>
      <c r="AC1321" s="6">
        <f t="shared" si="528"/>
        <v>26.861089792785876</v>
      </c>
      <c r="AD1321" s="6">
        <f t="shared" si="529"/>
        <v>17.222222222222221</v>
      </c>
      <c r="AE1321" s="6">
        <f t="shared" si="530"/>
        <v>8.9441820276497683</v>
      </c>
    </row>
    <row r="1322" spans="1:31" x14ac:dyDescent="0.15">
      <c r="A1322" s="38">
        <v>38792</v>
      </c>
      <c r="B1322" s="8">
        <f t="shared" si="518"/>
        <v>2006</v>
      </c>
      <c r="C1322" s="8">
        <f t="shared" si="519"/>
        <v>3</v>
      </c>
      <c r="D1322" s="8">
        <f t="shared" si="520"/>
        <v>16</v>
      </c>
      <c r="E1322" s="8" t="s">
        <v>30</v>
      </c>
      <c r="F1322" s="8">
        <v>2</v>
      </c>
      <c r="G1322">
        <v>7</v>
      </c>
      <c r="H1322" s="2" t="s">
        <v>0</v>
      </c>
      <c r="I1322" s="3">
        <v>4.68</v>
      </c>
      <c r="J1322" s="3">
        <v>133</v>
      </c>
      <c r="L1322" s="3">
        <v>23.48</v>
      </c>
      <c r="M1322" s="3">
        <v>0.67</v>
      </c>
      <c r="N1322" s="3">
        <v>14.34</v>
      </c>
      <c r="O1322" s="3">
        <v>33.700000000000003</v>
      </c>
      <c r="P1322" s="3">
        <v>3.66</v>
      </c>
      <c r="Q1322" s="3">
        <v>0.89</v>
      </c>
      <c r="R1322" s="3">
        <v>0.24</v>
      </c>
      <c r="S1322" s="3">
        <v>0.51</v>
      </c>
      <c r="T1322" s="3">
        <v>0</v>
      </c>
      <c r="U1322" s="6">
        <f t="shared" si="521"/>
        <v>21.402985074626866</v>
      </c>
      <c r="W1322" s="6">
        <f t="shared" si="522"/>
        <v>18.899858956276447</v>
      </c>
      <c r="X1322" s="6">
        <f t="shared" si="523"/>
        <v>231.29032258064515</v>
      </c>
      <c r="Y1322" s="6">
        <f t="shared" si="524"/>
        <v>702.08333333333337</v>
      </c>
      <c r="Z1322" s="6">
        <f t="shared" si="525"/>
        <v>183</v>
      </c>
      <c r="AA1322" s="6">
        <f t="shared" si="526"/>
        <v>73.251028806584358</v>
      </c>
      <c r="AB1322" s="6">
        <f t="shared" si="527"/>
        <v>10.434782608695651</v>
      </c>
      <c r="AC1322" s="6">
        <f t="shared" si="528"/>
        <v>13.046815042210284</v>
      </c>
      <c r="AD1322" s="6">
        <f t="shared" si="529"/>
        <v>0</v>
      </c>
      <c r="AE1322" s="6">
        <f t="shared" si="530"/>
        <v>12.23767453057294</v>
      </c>
    </row>
    <row r="1323" spans="1:31" x14ac:dyDescent="0.15">
      <c r="A1323" s="38">
        <v>38792</v>
      </c>
      <c r="B1323" s="8">
        <f t="shared" si="518"/>
        <v>2006</v>
      </c>
      <c r="C1323" s="8">
        <f t="shared" si="519"/>
        <v>3</v>
      </c>
      <c r="D1323" s="8">
        <f t="shared" si="520"/>
        <v>16</v>
      </c>
      <c r="E1323" s="8" t="s">
        <v>32</v>
      </c>
      <c r="F1323" s="8">
        <v>1</v>
      </c>
      <c r="G1323">
        <v>4</v>
      </c>
      <c r="H1323" s="2" t="s">
        <v>0</v>
      </c>
      <c r="I1323" s="3">
        <v>5.49</v>
      </c>
      <c r="J1323" s="3">
        <v>66.3</v>
      </c>
      <c r="L1323" s="3">
        <v>70.599999999999994</v>
      </c>
      <c r="M1323" s="3">
        <v>0.55000000000000004</v>
      </c>
      <c r="N1323" s="3">
        <v>17.75</v>
      </c>
      <c r="O1323" s="3">
        <v>10.54</v>
      </c>
      <c r="P1323" s="3">
        <v>6.39</v>
      </c>
      <c r="Q1323" s="3">
        <v>1.1599999999999999</v>
      </c>
      <c r="R1323" s="3">
        <v>0.24</v>
      </c>
      <c r="S1323" s="3">
        <v>2.2000000000000002</v>
      </c>
      <c r="T1323" s="3">
        <v>0.05</v>
      </c>
      <c r="U1323" s="6">
        <f t="shared" si="521"/>
        <v>32.272727272727273</v>
      </c>
      <c r="W1323" s="6">
        <f t="shared" si="522"/>
        <v>15.514809590973202</v>
      </c>
      <c r="X1323" s="6">
        <f t="shared" si="523"/>
        <v>286.29032258064518</v>
      </c>
      <c r="Y1323" s="6">
        <f t="shared" si="524"/>
        <v>219.58333333333331</v>
      </c>
      <c r="Z1323" s="6">
        <f t="shared" si="525"/>
        <v>319.5</v>
      </c>
      <c r="AA1323" s="6">
        <f t="shared" si="526"/>
        <v>95.473251028806573</v>
      </c>
      <c r="AB1323" s="6">
        <f t="shared" si="527"/>
        <v>10.434782608695651</v>
      </c>
      <c r="AC1323" s="6">
        <f t="shared" si="528"/>
        <v>56.280378613456122</v>
      </c>
      <c r="AD1323" s="6">
        <f t="shared" si="529"/>
        <v>2.7777777777777777</v>
      </c>
      <c r="AE1323" s="6">
        <f t="shared" si="530"/>
        <v>18.452712609970675</v>
      </c>
    </row>
    <row r="1324" spans="1:31" x14ac:dyDescent="0.15">
      <c r="A1324" s="38">
        <v>38792</v>
      </c>
      <c r="B1324" s="8">
        <f t="shared" si="518"/>
        <v>2006</v>
      </c>
      <c r="C1324" s="8">
        <f t="shared" si="519"/>
        <v>3</v>
      </c>
      <c r="D1324" s="8">
        <f t="shared" si="520"/>
        <v>16</v>
      </c>
      <c r="E1324" s="8" t="s">
        <v>30</v>
      </c>
      <c r="F1324" s="8">
        <v>1</v>
      </c>
      <c r="G1324">
        <v>2</v>
      </c>
      <c r="H1324" s="2" t="s">
        <v>0</v>
      </c>
      <c r="I1324" s="3">
        <v>6.06</v>
      </c>
      <c r="J1324" s="3">
        <v>93</v>
      </c>
      <c r="L1324" s="3">
        <v>131.05000000000001</v>
      </c>
      <c r="M1324" s="3">
        <v>0.73</v>
      </c>
      <c r="N1324" s="3">
        <v>24.44</v>
      </c>
      <c r="O1324" s="3">
        <v>17.34</v>
      </c>
      <c r="P1324" s="3">
        <v>10.74</v>
      </c>
      <c r="Q1324" s="3">
        <v>2.11</v>
      </c>
      <c r="R1324" s="3">
        <v>0.33</v>
      </c>
      <c r="S1324" s="3">
        <v>0.41</v>
      </c>
      <c r="T1324" s="3">
        <v>0</v>
      </c>
      <c r="U1324" s="6">
        <f t="shared" si="521"/>
        <v>33.479452054794521</v>
      </c>
      <c r="W1324" s="6">
        <f t="shared" si="522"/>
        <v>20.592383638928066</v>
      </c>
      <c r="X1324" s="6">
        <f t="shared" si="523"/>
        <v>394.19354838709683</v>
      </c>
      <c r="Y1324" s="6">
        <f t="shared" si="524"/>
        <v>361.25</v>
      </c>
      <c r="Z1324" s="6">
        <f t="shared" si="525"/>
        <v>537</v>
      </c>
      <c r="AA1324" s="6">
        <f t="shared" si="526"/>
        <v>173.66255144032922</v>
      </c>
      <c r="AB1324" s="6">
        <f t="shared" si="527"/>
        <v>14.347826086956523</v>
      </c>
      <c r="AC1324" s="6">
        <f t="shared" si="528"/>
        <v>10.488616014325913</v>
      </c>
      <c r="AD1324" s="6">
        <f t="shared" si="529"/>
        <v>0</v>
      </c>
      <c r="AE1324" s="6">
        <f t="shared" si="530"/>
        <v>19.142686699072033</v>
      </c>
    </row>
    <row r="1325" spans="1:31" x14ac:dyDescent="0.15">
      <c r="A1325" s="38">
        <v>38792</v>
      </c>
      <c r="B1325" s="8">
        <f t="shared" si="518"/>
        <v>2006</v>
      </c>
      <c r="C1325" s="8">
        <f t="shared" si="519"/>
        <v>3</v>
      </c>
      <c r="D1325" s="8">
        <f t="shared" si="520"/>
        <v>16</v>
      </c>
      <c r="E1325" s="8" t="s">
        <v>29</v>
      </c>
      <c r="F1325" s="8">
        <v>2</v>
      </c>
      <c r="G1325">
        <v>6</v>
      </c>
      <c r="H1325" s="2" t="s">
        <v>0</v>
      </c>
      <c r="I1325" s="3">
        <v>5.72</v>
      </c>
      <c r="J1325" s="3">
        <v>19.600000000000001</v>
      </c>
      <c r="L1325" s="3">
        <v>34.99</v>
      </c>
      <c r="M1325" s="3">
        <v>1.1399999999999999</v>
      </c>
      <c r="N1325" s="3">
        <v>54.89</v>
      </c>
      <c r="O1325" s="3">
        <v>7.95</v>
      </c>
      <c r="P1325" s="3">
        <v>6.59</v>
      </c>
      <c r="Q1325" s="3">
        <v>0.7</v>
      </c>
      <c r="R1325" s="3">
        <v>0.56000000000000005</v>
      </c>
      <c r="S1325" s="3">
        <v>1.4</v>
      </c>
      <c r="T1325" s="3">
        <v>0</v>
      </c>
      <c r="U1325" s="6">
        <f t="shared" si="521"/>
        <v>48.149122807017548</v>
      </c>
      <c r="W1325" s="6">
        <f t="shared" si="522"/>
        <v>32.157968970380814</v>
      </c>
      <c r="X1325" s="6">
        <f t="shared" si="523"/>
        <v>885.32258064516134</v>
      </c>
      <c r="Y1325" s="6">
        <f t="shared" si="524"/>
        <v>165.625</v>
      </c>
      <c r="Z1325" s="6">
        <f t="shared" si="525"/>
        <v>329.5</v>
      </c>
      <c r="AA1325" s="6">
        <f t="shared" si="526"/>
        <v>57.613168724279831</v>
      </c>
      <c r="AB1325" s="6">
        <f t="shared" si="527"/>
        <v>24.347826086956523</v>
      </c>
      <c r="AC1325" s="6">
        <f t="shared" si="528"/>
        <v>35.814786390381165</v>
      </c>
      <c r="AD1325" s="6">
        <f t="shared" si="529"/>
        <v>0</v>
      </c>
      <c r="AE1325" s="6">
        <f t="shared" si="530"/>
        <v>27.530425863044712</v>
      </c>
    </row>
    <row r="1326" spans="1:31" x14ac:dyDescent="0.15">
      <c r="A1326" s="38">
        <v>38792</v>
      </c>
      <c r="B1326" s="8">
        <f t="shared" si="518"/>
        <v>2006</v>
      </c>
      <c r="C1326" s="8">
        <f t="shared" si="519"/>
        <v>3</v>
      </c>
      <c r="D1326" s="8">
        <f t="shared" si="520"/>
        <v>16</v>
      </c>
      <c r="E1326" s="8" t="s">
        <v>29</v>
      </c>
      <c r="F1326" s="8">
        <v>1</v>
      </c>
      <c r="G1326">
        <v>1</v>
      </c>
      <c r="H1326" s="2" t="s">
        <v>2</v>
      </c>
      <c r="I1326" s="3">
        <v>4.3499999999999996</v>
      </c>
      <c r="J1326" s="3">
        <v>161</v>
      </c>
      <c r="L1326" s="3">
        <v>13.91</v>
      </c>
      <c r="M1326" s="3">
        <v>0.6</v>
      </c>
      <c r="N1326" s="3">
        <v>30.02</v>
      </c>
      <c r="O1326" s="3">
        <v>45</v>
      </c>
      <c r="P1326" s="3">
        <v>3.57</v>
      </c>
      <c r="Q1326" s="3">
        <v>0.3</v>
      </c>
      <c r="R1326" s="3">
        <v>0.24</v>
      </c>
      <c r="S1326" s="3">
        <v>4.58</v>
      </c>
      <c r="T1326" s="3">
        <v>0</v>
      </c>
      <c r="U1326" s="6">
        <f t="shared" si="521"/>
        <v>50.033333333333331</v>
      </c>
      <c r="W1326" s="6">
        <f t="shared" si="522"/>
        <v>16.925246826516219</v>
      </c>
      <c r="X1326" s="6">
        <f t="shared" si="523"/>
        <v>484.19354838709677</v>
      </c>
      <c r="Y1326" s="6">
        <f t="shared" si="524"/>
        <v>937.5</v>
      </c>
      <c r="Z1326" s="6">
        <f t="shared" si="525"/>
        <v>178.5</v>
      </c>
      <c r="AA1326" s="6">
        <f t="shared" si="526"/>
        <v>24.691358024691358</v>
      </c>
      <c r="AB1326" s="6">
        <f t="shared" si="527"/>
        <v>10.434782608695651</v>
      </c>
      <c r="AC1326" s="6">
        <f t="shared" si="528"/>
        <v>117.16551547710411</v>
      </c>
      <c r="AD1326" s="6">
        <f t="shared" si="529"/>
        <v>0</v>
      </c>
      <c r="AE1326" s="6">
        <f t="shared" si="530"/>
        <v>28.607768817204303</v>
      </c>
    </row>
    <row r="1327" spans="1:31" x14ac:dyDescent="0.15">
      <c r="A1327" s="38">
        <v>38792</v>
      </c>
      <c r="B1327" s="8">
        <f t="shared" si="518"/>
        <v>2006</v>
      </c>
      <c r="C1327" s="8">
        <f t="shared" si="519"/>
        <v>3</v>
      </c>
      <c r="D1327" s="8">
        <f t="shared" si="520"/>
        <v>16</v>
      </c>
      <c r="E1327" s="8" t="s">
        <v>30</v>
      </c>
      <c r="F1327" s="8">
        <v>4</v>
      </c>
      <c r="G1327">
        <v>14</v>
      </c>
      <c r="H1327" s="2" t="s">
        <v>2</v>
      </c>
      <c r="I1327" s="3">
        <v>4.5199999999999996</v>
      </c>
      <c r="J1327" s="3">
        <v>181</v>
      </c>
      <c r="L1327" s="3">
        <v>41.53</v>
      </c>
      <c r="M1327" s="3">
        <v>0.73</v>
      </c>
      <c r="N1327" s="3">
        <v>46.48</v>
      </c>
      <c r="O1327" s="3">
        <v>40.9</v>
      </c>
      <c r="P1327" s="3">
        <v>7.28</v>
      </c>
      <c r="Q1327" s="3">
        <v>5.69</v>
      </c>
      <c r="R1327" s="3">
        <v>0.35</v>
      </c>
      <c r="S1327" s="3">
        <v>0.77</v>
      </c>
      <c r="T1327" s="3">
        <v>0.05</v>
      </c>
      <c r="U1327" s="6">
        <f t="shared" si="521"/>
        <v>63.671232876712324</v>
      </c>
      <c r="W1327" s="6">
        <f t="shared" si="522"/>
        <v>20.592383638928066</v>
      </c>
      <c r="X1327" s="6">
        <f t="shared" si="523"/>
        <v>749.67741935483866</v>
      </c>
      <c r="Y1327" s="6">
        <f t="shared" si="524"/>
        <v>852.08333333333326</v>
      </c>
      <c r="Z1327" s="6">
        <f t="shared" si="525"/>
        <v>364</v>
      </c>
      <c r="AA1327" s="6">
        <f t="shared" si="526"/>
        <v>468.31275720164609</v>
      </c>
      <c r="AB1327" s="6">
        <f t="shared" si="527"/>
        <v>15.217391304347824</v>
      </c>
      <c r="AC1327" s="6">
        <f t="shared" si="528"/>
        <v>19.698132514709641</v>
      </c>
      <c r="AD1327" s="6">
        <f t="shared" si="529"/>
        <v>2.7777777777777777</v>
      </c>
      <c r="AE1327" s="6">
        <f t="shared" si="530"/>
        <v>36.405567830313743</v>
      </c>
    </row>
    <row r="1328" spans="1:31" x14ac:dyDescent="0.15">
      <c r="A1328" s="38">
        <v>38792</v>
      </c>
      <c r="B1328" s="8">
        <f t="shared" si="518"/>
        <v>2006</v>
      </c>
      <c r="C1328" s="8">
        <f t="shared" si="519"/>
        <v>3</v>
      </c>
      <c r="D1328" s="8">
        <f t="shared" si="520"/>
        <v>16</v>
      </c>
      <c r="E1328" s="8" t="s">
        <v>29</v>
      </c>
      <c r="F1328" s="8">
        <v>1</v>
      </c>
      <c r="G1328">
        <v>1</v>
      </c>
      <c r="H1328" s="2" t="s">
        <v>1</v>
      </c>
      <c r="I1328" s="3">
        <v>4.1500000000000004</v>
      </c>
      <c r="J1328" s="3">
        <v>433</v>
      </c>
      <c r="L1328" s="3">
        <v>74.709999999999994</v>
      </c>
      <c r="M1328" s="3">
        <v>1.83</v>
      </c>
      <c r="N1328" s="3">
        <v>144.32</v>
      </c>
      <c r="O1328" s="3">
        <v>114.5</v>
      </c>
      <c r="P1328" s="3">
        <v>11.45</v>
      </c>
      <c r="Q1328" s="3">
        <v>0.53</v>
      </c>
      <c r="R1328" s="3">
        <v>0.38</v>
      </c>
      <c r="S1328" s="3">
        <v>2.62</v>
      </c>
      <c r="T1328" s="3">
        <v>0.73</v>
      </c>
      <c r="U1328" s="6">
        <f t="shared" si="521"/>
        <v>78.863387978142072</v>
      </c>
      <c r="W1328" s="6">
        <f t="shared" si="522"/>
        <v>51.622002820874464</v>
      </c>
      <c r="X1328" s="6">
        <f t="shared" si="523"/>
        <v>2327.7419354838707</v>
      </c>
      <c r="Y1328" s="6">
        <f t="shared" si="524"/>
        <v>2385.4166666666665</v>
      </c>
      <c r="Z1328" s="6">
        <f t="shared" si="525"/>
        <v>572.5</v>
      </c>
      <c r="AA1328" s="6">
        <f t="shared" si="526"/>
        <v>43.621399176954732</v>
      </c>
      <c r="AB1328" s="6">
        <f t="shared" si="527"/>
        <v>16.521739130434781</v>
      </c>
      <c r="AC1328" s="6">
        <f t="shared" si="528"/>
        <v>67.024814530570481</v>
      </c>
      <c r="AD1328" s="6">
        <f t="shared" si="529"/>
        <v>40.55555555555555</v>
      </c>
      <c r="AE1328" s="6">
        <f t="shared" si="530"/>
        <v>45.092050061695751</v>
      </c>
    </row>
    <row r="1329" spans="1:31" x14ac:dyDescent="0.15">
      <c r="A1329" s="38">
        <v>38792</v>
      </c>
      <c r="B1329" s="8">
        <f t="shared" si="518"/>
        <v>2006</v>
      </c>
      <c r="C1329" s="8">
        <f t="shared" si="519"/>
        <v>3</v>
      </c>
      <c r="D1329" s="8">
        <f t="shared" si="520"/>
        <v>16</v>
      </c>
      <c r="E1329" s="8" t="s">
        <v>30</v>
      </c>
      <c r="F1329" s="8">
        <v>1</v>
      </c>
      <c r="G1329">
        <v>2</v>
      </c>
      <c r="H1329" s="2" t="s">
        <v>1</v>
      </c>
      <c r="I1329" s="3">
        <v>4.3899999999999997</v>
      </c>
      <c r="J1329" s="3">
        <v>175</v>
      </c>
      <c r="L1329" s="3">
        <v>22.3</v>
      </c>
      <c r="M1329" s="3">
        <v>0.69</v>
      </c>
      <c r="N1329" s="3">
        <v>69.06</v>
      </c>
      <c r="O1329" s="3">
        <v>17.55</v>
      </c>
      <c r="P1329" s="3">
        <v>5.73</v>
      </c>
      <c r="Q1329" s="3">
        <v>1.1599999999999999</v>
      </c>
      <c r="R1329" s="3">
        <v>0.52</v>
      </c>
      <c r="S1329" s="3">
        <v>1.24</v>
      </c>
      <c r="T1329" s="3">
        <v>0.17</v>
      </c>
      <c r="U1329" s="6">
        <f t="shared" si="521"/>
        <v>100.08695652173914</v>
      </c>
      <c r="W1329" s="6">
        <f t="shared" si="522"/>
        <v>19.464033850493649</v>
      </c>
      <c r="X1329" s="6">
        <f t="shared" si="523"/>
        <v>1113.8709677419356</v>
      </c>
      <c r="Y1329" s="6">
        <f t="shared" si="524"/>
        <v>365.62500000000006</v>
      </c>
      <c r="Z1329" s="6">
        <f t="shared" si="525"/>
        <v>286.50000000000006</v>
      </c>
      <c r="AA1329" s="6">
        <f t="shared" si="526"/>
        <v>95.473251028806573</v>
      </c>
      <c r="AB1329" s="6">
        <f t="shared" si="527"/>
        <v>22.608695652173914</v>
      </c>
      <c r="AC1329" s="6">
        <f t="shared" si="528"/>
        <v>31.721667945766175</v>
      </c>
      <c r="AD1329" s="6">
        <f t="shared" si="529"/>
        <v>9.4444444444444446</v>
      </c>
      <c r="AE1329" s="6">
        <f t="shared" si="530"/>
        <v>57.227138849929894</v>
      </c>
    </row>
    <row r="1330" spans="1:31" x14ac:dyDescent="0.15">
      <c r="A1330" s="38">
        <v>38792</v>
      </c>
      <c r="B1330" s="8">
        <f t="shared" si="518"/>
        <v>2006</v>
      </c>
      <c r="C1330" s="8">
        <f t="shared" si="519"/>
        <v>3</v>
      </c>
      <c r="D1330" s="8">
        <f t="shared" si="520"/>
        <v>16</v>
      </c>
      <c r="E1330" s="8" t="s">
        <v>30</v>
      </c>
      <c r="F1330" s="8">
        <v>2</v>
      </c>
      <c r="G1330">
        <v>7</v>
      </c>
      <c r="H1330" s="2" t="s">
        <v>2</v>
      </c>
      <c r="I1330" s="3">
        <v>4.49</v>
      </c>
      <c r="J1330" s="3">
        <v>117.4</v>
      </c>
      <c r="L1330" s="3">
        <v>19.71</v>
      </c>
      <c r="M1330" s="3">
        <v>0.54</v>
      </c>
      <c r="N1330" s="3">
        <v>68.180000000000007</v>
      </c>
      <c r="O1330" s="3">
        <v>57.7</v>
      </c>
      <c r="P1330" s="3">
        <v>8.26</v>
      </c>
      <c r="Q1330" s="3">
        <v>1.52</v>
      </c>
      <c r="R1330" s="3">
        <v>0.32</v>
      </c>
      <c r="S1330" s="3">
        <v>0.44</v>
      </c>
      <c r="T1330" s="3">
        <v>0</v>
      </c>
      <c r="U1330" s="6">
        <f t="shared" si="521"/>
        <v>126.25925925925927</v>
      </c>
      <c r="W1330" s="6">
        <f t="shared" si="522"/>
        <v>15.232722143864597</v>
      </c>
      <c r="X1330" s="6">
        <f t="shared" si="523"/>
        <v>1099.6774193548388</v>
      </c>
      <c r="Y1330" s="6">
        <f t="shared" si="524"/>
        <v>1202.0833333333335</v>
      </c>
      <c r="Z1330" s="6">
        <f t="shared" si="525"/>
        <v>413</v>
      </c>
      <c r="AA1330" s="6">
        <f t="shared" si="526"/>
        <v>125.10288065843622</v>
      </c>
      <c r="AB1330" s="6">
        <f t="shared" si="527"/>
        <v>13.913043478260871</v>
      </c>
      <c r="AC1330" s="6">
        <f t="shared" si="528"/>
        <v>11.256075722691223</v>
      </c>
      <c r="AD1330" s="6">
        <f t="shared" si="529"/>
        <v>0</v>
      </c>
      <c r="AE1330" s="6">
        <f t="shared" si="530"/>
        <v>72.191786140979701</v>
      </c>
    </row>
    <row r="1331" spans="1:31" x14ac:dyDescent="0.15">
      <c r="A1331" s="38">
        <v>38792</v>
      </c>
      <c r="B1331" s="8">
        <f t="shared" si="518"/>
        <v>2006</v>
      </c>
      <c r="C1331" s="8">
        <f t="shared" si="519"/>
        <v>3</v>
      </c>
      <c r="D1331" s="8">
        <f t="shared" si="520"/>
        <v>16</v>
      </c>
      <c r="E1331" s="8" t="s">
        <v>29</v>
      </c>
      <c r="F1331" s="8">
        <v>3</v>
      </c>
      <c r="G1331">
        <v>10</v>
      </c>
      <c r="H1331" s="2" t="s">
        <v>1</v>
      </c>
      <c r="I1331" s="3">
        <v>4.25</v>
      </c>
      <c r="J1331" s="3">
        <v>222</v>
      </c>
      <c r="L1331" s="3">
        <v>2.23</v>
      </c>
      <c r="M1331" s="3">
        <v>0.5</v>
      </c>
      <c r="N1331" s="3">
        <v>69.06</v>
      </c>
      <c r="O1331" s="3">
        <v>45.1</v>
      </c>
      <c r="P1331" s="3">
        <v>2.33</v>
      </c>
      <c r="Q1331" s="3">
        <v>0.15</v>
      </c>
      <c r="R1331" s="3">
        <v>0.27</v>
      </c>
      <c r="S1331" s="3">
        <v>1.0900000000000001</v>
      </c>
      <c r="T1331" s="3">
        <v>0</v>
      </c>
      <c r="U1331" s="6">
        <f t="shared" si="521"/>
        <v>138.12</v>
      </c>
      <c r="W1331" s="6">
        <f t="shared" si="522"/>
        <v>14.104372355430183</v>
      </c>
      <c r="X1331" s="6">
        <f t="shared" si="523"/>
        <v>1113.8709677419356</v>
      </c>
      <c r="Y1331" s="6">
        <f t="shared" si="524"/>
        <v>939.58333333333337</v>
      </c>
      <c r="Z1331" s="6">
        <f t="shared" si="525"/>
        <v>116.5</v>
      </c>
      <c r="AA1331" s="6">
        <f t="shared" si="526"/>
        <v>12.345679012345679</v>
      </c>
      <c r="AB1331" s="6">
        <f t="shared" si="527"/>
        <v>11.739130434782609</v>
      </c>
      <c r="AC1331" s="6">
        <f t="shared" si="528"/>
        <v>27.884369403939626</v>
      </c>
      <c r="AD1331" s="6">
        <f t="shared" si="529"/>
        <v>0</v>
      </c>
      <c r="AE1331" s="6">
        <f t="shared" si="530"/>
        <v>78.973451612903233</v>
      </c>
    </row>
    <row r="1332" spans="1:31" x14ac:dyDescent="0.15">
      <c r="A1332" s="38">
        <v>38792</v>
      </c>
      <c r="B1332" s="8">
        <f t="shared" si="518"/>
        <v>2006</v>
      </c>
      <c r="C1332" s="8">
        <f t="shared" si="519"/>
        <v>3</v>
      </c>
      <c r="D1332" s="8">
        <f t="shared" si="520"/>
        <v>16</v>
      </c>
      <c r="E1332" s="8" t="s">
        <v>29</v>
      </c>
      <c r="F1332" s="8">
        <v>1</v>
      </c>
      <c r="G1332">
        <v>1</v>
      </c>
      <c r="H1332" s="2" t="s">
        <v>0</v>
      </c>
      <c r="I1332" s="3">
        <v>4.53</v>
      </c>
      <c r="J1332" s="3">
        <v>190</v>
      </c>
      <c r="L1332" s="3">
        <v>17.329999999999998</v>
      </c>
      <c r="M1332" s="3">
        <v>0.45</v>
      </c>
      <c r="N1332" s="3">
        <v>73.930000000000007</v>
      </c>
      <c r="O1332" s="3">
        <v>18.350000000000001</v>
      </c>
      <c r="P1332" s="3">
        <v>17.13</v>
      </c>
      <c r="Q1332" s="3">
        <v>2.57</v>
      </c>
      <c r="R1332" s="3">
        <v>0.25</v>
      </c>
      <c r="S1332" s="3">
        <v>0.54</v>
      </c>
      <c r="T1332" s="3">
        <v>0</v>
      </c>
      <c r="U1332" s="6">
        <f t="shared" si="521"/>
        <v>164.28888888888889</v>
      </c>
      <c r="W1332" s="6">
        <f t="shared" si="522"/>
        <v>12.693935119887165</v>
      </c>
      <c r="X1332" s="6">
        <f t="shared" si="523"/>
        <v>1192.41935483871</v>
      </c>
      <c r="Y1332" s="6">
        <f t="shared" si="524"/>
        <v>382.29166666666669</v>
      </c>
      <c r="Z1332" s="6">
        <f t="shared" si="525"/>
        <v>856.49999999999989</v>
      </c>
      <c r="AA1332" s="6">
        <f t="shared" si="526"/>
        <v>211.52263374485594</v>
      </c>
      <c r="AB1332" s="6">
        <f t="shared" si="527"/>
        <v>10.869565217391305</v>
      </c>
      <c r="AC1332" s="6">
        <f t="shared" si="528"/>
        <v>13.814274750575594</v>
      </c>
      <c r="AD1332" s="6">
        <f t="shared" si="529"/>
        <v>0</v>
      </c>
      <c r="AE1332" s="6">
        <f t="shared" si="530"/>
        <v>93.936146953405043</v>
      </c>
    </row>
    <row r="1333" spans="1:31" x14ac:dyDescent="0.15">
      <c r="A1333" s="38">
        <v>38792</v>
      </c>
      <c r="B1333" s="8">
        <f t="shared" si="518"/>
        <v>2006</v>
      </c>
      <c r="C1333" s="8">
        <f t="shared" si="519"/>
        <v>3</v>
      </c>
      <c r="D1333" s="8">
        <f t="shared" si="520"/>
        <v>16</v>
      </c>
      <c r="E1333" s="8" t="s">
        <v>30</v>
      </c>
      <c r="F1333" s="8">
        <v>2</v>
      </c>
      <c r="G1333">
        <v>7</v>
      </c>
      <c r="H1333" s="2" t="s">
        <v>1</v>
      </c>
      <c r="I1333" s="3">
        <v>4.2699999999999996</v>
      </c>
      <c r="J1333" s="3">
        <v>254</v>
      </c>
      <c r="L1333" s="3">
        <v>40.020000000000003</v>
      </c>
      <c r="M1333" s="3">
        <v>0.4</v>
      </c>
      <c r="N1333" s="3">
        <v>95.18</v>
      </c>
      <c r="O1333" s="3">
        <v>45</v>
      </c>
      <c r="P1333" s="3">
        <v>5.15</v>
      </c>
      <c r="Q1333" s="3">
        <v>0.64</v>
      </c>
      <c r="R1333" s="3">
        <v>0.27</v>
      </c>
      <c r="S1333" s="3">
        <v>0.69</v>
      </c>
      <c r="T1333" s="3">
        <v>0</v>
      </c>
      <c r="U1333" s="6">
        <f t="shared" si="521"/>
        <v>237.95000000000002</v>
      </c>
      <c r="W1333" s="6">
        <f t="shared" si="522"/>
        <v>11.283497884344147</v>
      </c>
      <c r="X1333" s="6">
        <f t="shared" si="523"/>
        <v>1535.161290322581</v>
      </c>
      <c r="Y1333" s="6">
        <f t="shared" si="524"/>
        <v>937.5</v>
      </c>
      <c r="Z1333" s="6">
        <f t="shared" si="525"/>
        <v>257.5</v>
      </c>
      <c r="AA1333" s="6">
        <f t="shared" si="526"/>
        <v>52.674897119341566</v>
      </c>
      <c r="AB1333" s="6">
        <f t="shared" si="527"/>
        <v>11.739130434782609</v>
      </c>
      <c r="AC1333" s="6">
        <f t="shared" si="528"/>
        <v>17.651573292402144</v>
      </c>
      <c r="AD1333" s="6">
        <f t="shared" si="529"/>
        <v>0</v>
      </c>
      <c r="AE1333" s="6">
        <f t="shared" si="530"/>
        <v>136.05366935483875</v>
      </c>
    </row>
    <row r="1334" spans="1:31" x14ac:dyDescent="0.15">
      <c r="A1334" s="38">
        <v>38792</v>
      </c>
      <c r="B1334" s="8">
        <f t="shared" si="518"/>
        <v>2006</v>
      </c>
      <c r="C1334" s="8">
        <f t="shared" si="519"/>
        <v>3</v>
      </c>
      <c r="D1334" s="8">
        <f t="shared" si="520"/>
        <v>16</v>
      </c>
      <c r="E1334" s="8" t="s">
        <v>30</v>
      </c>
      <c r="F1334" s="8">
        <v>3</v>
      </c>
      <c r="G1334">
        <v>9</v>
      </c>
      <c r="H1334" s="2" t="s">
        <v>2</v>
      </c>
      <c r="I1334" s="3">
        <v>4.46</v>
      </c>
      <c r="J1334" s="3">
        <v>214</v>
      </c>
      <c r="L1334" s="3">
        <v>75.569999999999993</v>
      </c>
    </row>
    <row r="1335" spans="1:31" x14ac:dyDescent="0.15">
      <c r="A1335" s="38">
        <v>38792</v>
      </c>
      <c r="B1335" s="8">
        <f t="shared" si="518"/>
        <v>2006</v>
      </c>
      <c r="C1335" s="8">
        <f t="shared" si="519"/>
        <v>3</v>
      </c>
      <c r="D1335" s="8">
        <f t="shared" si="520"/>
        <v>16</v>
      </c>
      <c r="E1335" s="8" t="s">
        <v>29</v>
      </c>
      <c r="F1335" s="8">
        <v>3</v>
      </c>
      <c r="G1335">
        <v>10</v>
      </c>
      <c r="H1335" s="2" t="s">
        <v>0</v>
      </c>
      <c r="I1335" s="3">
        <v>4.3899999999999997</v>
      </c>
      <c r="J1335" s="3">
        <v>143</v>
      </c>
      <c r="L1335" s="3">
        <v>29.38</v>
      </c>
    </row>
    <row r="1336" spans="1:31" x14ac:dyDescent="0.15">
      <c r="A1336" s="38">
        <v>38792</v>
      </c>
      <c r="B1336" s="8">
        <f t="shared" si="518"/>
        <v>2006</v>
      </c>
      <c r="C1336" s="8">
        <f t="shared" si="519"/>
        <v>3</v>
      </c>
      <c r="D1336" s="8">
        <f t="shared" si="520"/>
        <v>16</v>
      </c>
      <c r="E1336" s="8" t="s">
        <v>32</v>
      </c>
      <c r="F1336" s="8">
        <v>3</v>
      </c>
      <c r="G1336">
        <v>11</v>
      </c>
      <c r="H1336" s="2" t="s">
        <v>0</v>
      </c>
      <c r="I1336" s="3">
        <v>5.0999999999999996</v>
      </c>
      <c r="J1336" s="3">
        <v>13.6</v>
      </c>
      <c r="L1336" s="3">
        <v>19.95</v>
      </c>
    </row>
    <row r="1337" spans="1:31" x14ac:dyDescent="0.15">
      <c r="A1337" s="38">
        <v>38817</v>
      </c>
      <c r="B1337" s="8">
        <f t="shared" si="518"/>
        <v>2006</v>
      </c>
      <c r="C1337" s="8">
        <f t="shared" si="519"/>
        <v>4</v>
      </c>
      <c r="D1337" s="8">
        <f t="shared" si="520"/>
        <v>10</v>
      </c>
      <c r="E1337" s="8" t="s">
        <v>32</v>
      </c>
      <c r="F1337" s="8">
        <v>2</v>
      </c>
      <c r="G1337">
        <v>8</v>
      </c>
      <c r="H1337" s="2" t="s">
        <v>2</v>
      </c>
      <c r="I1337" s="3">
        <v>5.42</v>
      </c>
      <c r="J1337" s="3">
        <v>22.8</v>
      </c>
      <c r="L1337" s="3">
        <v>87.71</v>
      </c>
      <c r="M1337" s="3">
        <v>0.52</v>
      </c>
      <c r="N1337" s="11">
        <v>0</v>
      </c>
      <c r="O1337" s="3">
        <v>7.54</v>
      </c>
      <c r="P1337" s="3">
        <v>2.04</v>
      </c>
      <c r="Q1337" s="3">
        <v>0.3</v>
      </c>
      <c r="R1337" s="3">
        <v>0.77</v>
      </c>
      <c r="S1337" s="3">
        <v>0.12</v>
      </c>
      <c r="T1337" s="3">
        <v>0</v>
      </c>
      <c r="U1337" s="6">
        <f t="shared" ref="U1337:U1362" si="531">(N1337/M1337)</f>
        <v>0</v>
      </c>
      <c r="W1337" s="6">
        <f t="shared" ref="W1337:W1362" si="532">(M1337/35.45)*1000</f>
        <v>14.668547249647389</v>
      </c>
      <c r="X1337" s="6">
        <f t="shared" ref="X1337:X1362" si="533">(N1337/62)*1000</f>
        <v>0</v>
      </c>
      <c r="Y1337" s="6">
        <f t="shared" ref="Y1337:Y1362" si="534">(O1337/96)*1000*2</f>
        <v>157.08333333333331</v>
      </c>
      <c r="Z1337" s="6">
        <f t="shared" ref="Z1337:Z1362" si="535">(P1337/40)*1000*2</f>
        <v>102.00000000000001</v>
      </c>
      <c r="AA1337" s="6">
        <f t="shared" ref="AA1337:AA1362" si="536">(Q1337/24.3)*1000*2</f>
        <v>24.691358024691358</v>
      </c>
      <c r="AB1337" s="6">
        <f t="shared" ref="AB1337:AB1362" si="537">(R1337/23)*1000</f>
        <v>33.478260869565219</v>
      </c>
      <c r="AC1337" s="6">
        <f t="shared" ref="AC1337:AC1362" si="538">(S1337/39.09)*1000</f>
        <v>3.069838833461243</v>
      </c>
      <c r="AD1337" s="6">
        <f t="shared" ref="AD1337:AD1362" si="539">(T1337/18)*1000</f>
        <v>0</v>
      </c>
      <c r="AE1337" s="6">
        <f t="shared" ref="AE1337:AE1362" si="540">(X1337/W1337)</f>
        <v>0</v>
      </c>
    </row>
    <row r="1338" spans="1:31" x14ac:dyDescent="0.15">
      <c r="A1338" s="38">
        <v>38817</v>
      </c>
      <c r="B1338" s="8">
        <f t="shared" si="518"/>
        <v>2006</v>
      </c>
      <c r="C1338" s="8">
        <f t="shared" si="519"/>
        <v>4</v>
      </c>
      <c r="D1338" s="8">
        <f t="shared" si="520"/>
        <v>10</v>
      </c>
      <c r="E1338" s="8" t="s">
        <v>32</v>
      </c>
      <c r="F1338" s="8">
        <v>4</v>
      </c>
      <c r="G1338">
        <v>16</v>
      </c>
      <c r="H1338" s="2" t="s">
        <v>2</v>
      </c>
      <c r="I1338" s="3">
        <v>5.07</v>
      </c>
      <c r="J1338" s="3">
        <v>25</v>
      </c>
      <c r="L1338" s="3">
        <v>74.930000000000007</v>
      </c>
      <c r="M1338" s="3">
        <v>0.89</v>
      </c>
      <c r="N1338" s="3">
        <v>0.4</v>
      </c>
      <c r="O1338" s="3">
        <v>7.97</v>
      </c>
      <c r="P1338" s="3">
        <v>1.48</v>
      </c>
      <c r="Q1338" s="3">
        <v>0.44</v>
      </c>
      <c r="R1338" s="3">
        <v>0.53</v>
      </c>
      <c r="S1338" s="3">
        <v>0.35</v>
      </c>
      <c r="T1338" s="3">
        <v>0</v>
      </c>
      <c r="U1338" s="6">
        <f t="shared" si="531"/>
        <v>0.44943820224719105</v>
      </c>
      <c r="W1338" s="6">
        <f t="shared" si="532"/>
        <v>25.105782792665725</v>
      </c>
      <c r="X1338" s="6">
        <f t="shared" si="533"/>
        <v>6.4516129032258061</v>
      </c>
      <c r="Y1338" s="6">
        <f t="shared" si="534"/>
        <v>166.04166666666666</v>
      </c>
      <c r="Z1338" s="6">
        <f t="shared" si="535"/>
        <v>74</v>
      </c>
      <c r="AA1338" s="6">
        <f t="shared" si="536"/>
        <v>36.21399176954732</v>
      </c>
      <c r="AB1338" s="6">
        <f t="shared" si="537"/>
        <v>23.043478260869566</v>
      </c>
      <c r="AC1338" s="6">
        <f t="shared" si="538"/>
        <v>8.9536965975952914</v>
      </c>
      <c r="AD1338" s="6">
        <f t="shared" si="539"/>
        <v>0</v>
      </c>
      <c r="AE1338" s="6">
        <f t="shared" si="540"/>
        <v>0.25697716563972456</v>
      </c>
    </row>
    <row r="1339" spans="1:31" x14ac:dyDescent="0.15">
      <c r="A1339" s="38">
        <v>38817</v>
      </c>
      <c r="B1339" s="8">
        <f t="shared" si="518"/>
        <v>2006</v>
      </c>
      <c r="C1339" s="8">
        <f t="shared" si="519"/>
        <v>4</v>
      </c>
      <c r="D1339" s="8">
        <f t="shared" si="520"/>
        <v>10</v>
      </c>
      <c r="E1339" s="8" t="s">
        <v>32</v>
      </c>
      <c r="F1339" s="8">
        <v>2</v>
      </c>
      <c r="G1339">
        <v>8</v>
      </c>
      <c r="H1339" s="2" t="s">
        <v>0</v>
      </c>
      <c r="I1339" s="3">
        <v>5.09</v>
      </c>
      <c r="J1339" s="3">
        <v>26.3</v>
      </c>
      <c r="L1339" s="3">
        <v>87.64</v>
      </c>
      <c r="M1339" s="3">
        <v>0.67</v>
      </c>
      <c r="N1339" s="3">
        <v>0.4</v>
      </c>
      <c r="O1339" s="3">
        <v>8.92</v>
      </c>
      <c r="P1339" s="3">
        <v>1.5</v>
      </c>
      <c r="Q1339" s="3">
        <v>0.24</v>
      </c>
      <c r="R1339" s="3">
        <v>0.65</v>
      </c>
      <c r="S1339" s="3">
        <v>0.14000000000000001</v>
      </c>
      <c r="T1339" s="3">
        <v>0</v>
      </c>
      <c r="U1339" s="6">
        <f t="shared" si="531"/>
        <v>0.59701492537313428</v>
      </c>
      <c r="W1339" s="6">
        <f t="shared" si="532"/>
        <v>18.899858956276447</v>
      </c>
      <c r="X1339" s="6">
        <f t="shared" si="533"/>
        <v>6.4516129032258061</v>
      </c>
      <c r="Y1339" s="6">
        <f t="shared" si="534"/>
        <v>185.83333333333331</v>
      </c>
      <c r="Z1339" s="6">
        <f t="shared" si="535"/>
        <v>75</v>
      </c>
      <c r="AA1339" s="6">
        <f t="shared" si="536"/>
        <v>19.753086419753085</v>
      </c>
      <c r="AB1339" s="6">
        <f t="shared" si="537"/>
        <v>28.260869565217391</v>
      </c>
      <c r="AC1339" s="6">
        <f t="shared" si="538"/>
        <v>3.5814786390381173</v>
      </c>
      <c r="AD1339" s="6">
        <f t="shared" si="539"/>
        <v>0</v>
      </c>
      <c r="AE1339" s="6">
        <f t="shared" si="540"/>
        <v>0.34135772749157434</v>
      </c>
    </row>
    <row r="1340" spans="1:31" x14ac:dyDescent="0.15">
      <c r="A1340" s="38">
        <v>38817</v>
      </c>
      <c r="B1340" s="8">
        <f t="shared" si="518"/>
        <v>2006</v>
      </c>
      <c r="C1340" s="8">
        <f t="shared" si="519"/>
        <v>4</v>
      </c>
      <c r="D1340" s="8">
        <f t="shared" si="520"/>
        <v>10</v>
      </c>
      <c r="E1340" s="8" t="s">
        <v>32</v>
      </c>
      <c r="F1340" s="8">
        <v>3</v>
      </c>
      <c r="G1340">
        <v>11</v>
      </c>
      <c r="H1340" s="2" t="s">
        <v>1</v>
      </c>
      <c r="I1340" s="3">
        <v>5.07</v>
      </c>
      <c r="J1340" s="3">
        <v>28.5</v>
      </c>
      <c r="L1340" s="3">
        <v>82.64</v>
      </c>
      <c r="M1340" s="3">
        <v>0.48</v>
      </c>
      <c r="N1340" s="3">
        <v>0.35</v>
      </c>
      <c r="O1340" s="3">
        <v>10.49</v>
      </c>
      <c r="P1340" s="3">
        <v>1.27</v>
      </c>
      <c r="Q1340" s="3">
        <v>0.47</v>
      </c>
      <c r="R1340" s="3">
        <v>0.35</v>
      </c>
      <c r="S1340" s="3">
        <v>0.21</v>
      </c>
      <c r="T1340" s="3">
        <v>0</v>
      </c>
      <c r="U1340" s="6">
        <f t="shared" si="531"/>
        <v>0.72916666666666663</v>
      </c>
      <c r="W1340" s="6">
        <f t="shared" si="532"/>
        <v>13.540197461212975</v>
      </c>
      <c r="X1340" s="6">
        <f t="shared" si="533"/>
        <v>5.6451612903225801</v>
      </c>
      <c r="Y1340" s="6">
        <f t="shared" si="534"/>
        <v>218.54166666666666</v>
      </c>
      <c r="Z1340" s="6">
        <f t="shared" si="535"/>
        <v>63.5</v>
      </c>
      <c r="AA1340" s="6">
        <f t="shared" si="536"/>
        <v>38.68312757201646</v>
      </c>
      <c r="AB1340" s="6">
        <f t="shared" si="537"/>
        <v>15.217391304347824</v>
      </c>
      <c r="AC1340" s="6">
        <f t="shared" si="538"/>
        <v>5.372217958557175</v>
      </c>
      <c r="AD1340" s="6">
        <f t="shared" si="539"/>
        <v>0</v>
      </c>
      <c r="AE1340" s="6">
        <f t="shared" si="540"/>
        <v>0.41691868279569894</v>
      </c>
    </row>
    <row r="1341" spans="1:31" x14ac:dyDescent="0.15">
      <c r="A1341" s="38">
        <v>38817</v>
      </c>
      <c r="B1341" s="8">
        <f t="shared" si="518"/>
        <v>2006</v>
      </c>
      <c r="C1341" s="8">
        <f t="shared" si="519"/>
        <v>4</v>
      </c>
      <c r="D1341" s="8">
        <f t="shared" si="520"/>
        <v>10</v>
      </c>
      <c r="E1341" s="8" t="s">
        <v>31</v>
      </c>
      <c r="F1341" s="8">
        <v>4</v>
      </c>
      <c r="G1341">
        <v>15</v>
      </c>
      <c r="H1341" s="2" t="s">
        <v>0</v>
      </c>
      <c r="I1341" s="3">
        <v>5.4</v>
      </c>
      <c r="J1341" s="3">
        <v>17</v>
      </c>
      <c r="L1341" s="3">
        <v>88.48</v>
      </c>
      <c r="M1341" s="3">
        <v>0.4</v>
      </c>
      <c r="N1341" s="3">
        <v>0.35</v>
      </c>
      <c r="O1341" s="3">
        <v>5.35</v>
      </c>
      <c r="P1341" s="3">
        <v>1.35</v>
      </c>
      <c r="Q1341" s="3">
        <v>0.21</v>
      </c>
      <c r="R1341" s="3">
        <v>0.32</v>
      </c>
      <c r="S1341" s="3">
        <v>0.39</v>
      </c>
      <c r="T1341" s="3">
        <v>0</v>
      </c>
      <c r="U1341" s="6">
        <f t="shared" si="531"/>
        <v>0.87499999999999989</v>
      </c>
      <c r="W1341" s="6">
        <f t="shared" si="532"/>
        <v>11.283497884344147</v>
      </c>
      <c r="X1341" s="6">
        <f t="shared" si="533"/>
        <v>5.6451612903225801</v>
      </c>
      <c r="Y1341" s="6">
        <f t="shared" si="534"/>
        <v>111.45833333333333</v>
      </c>
      <c r="Z1341" s="6">
        <f t="shared" si="535"/>
        <v>67.5</v>
      </c>
      <c r="AA1341" s="6">
        <f t="shared" si="536"/>
        <v>17.283950617283949</v>
      </c>
      <c r="AB1341" s="6">
        <f t="shared" si="537"/>
        <v>13.913043478260871</v>
      </c>
      <c r="AC1341" s="6">
        <f t="shared" si="538"/>
        <v>9.9769762087490417</v>
      </c>
      <c r="AD1341" s="6">
        <f t="shared" si="539"/>
        <v>0</v>
      </c>
      <c r="AE1341" s="6">
        <f t="shared" si="540"/>
        <v>0.50030241935483866</v>
      </c>
    </row>
    <row r="1342" spans="1:31" x14ac:dyDescent="0.15">
      <c r="A1342" s="38">
        <v>38817</v>
      </c>
      <c r="B1342" s="8">
        <f t="shared" si="518"/>
        <v>2006</v>
      </c>
      <c r="C1342" s="8">
        <f t="shared" si="519"/>
        <v>4</v>
      </c>
      <c r="D1342" s="8">
        <f t="shared" si="520"/>
        <v>10</v>
      </c>
      <c r="E1342" s="8" t="s">
        <v>31</v>
      </c>
      <c r="F1342" s="8">
        <v>4</v>
      </c>
      <c r="G1342">
        <v>15</v>
      </c>
      <c r="H1342" s="2" t="s">
        <v>2</v>
      </c>
      <c r="I1342" s="3">
        <v>5.13</v>
      </c>
      <c r="J1342" s="3">
        <v>26.1</v>
      </c>
      <c r="L1342" s="3">
        <v>116.35</v>
      </c>
      <c r="M1342" s="3">
        <v>0.37</v>
      </c>
      <c r="N1342" s="3">
        <v>0.53</v>
      </c>
      <c r="O1342" s="3">
        <v>8.9600000000000009</v>
      </c>
      <c r="P1342" s="3">
        <v>1.5</v>
      </c>
      <c r="Q1342" s="3">
        <v>0.18</v>
      </c>
      <c r="R1342" s="3">
        <v>0.28000000000000003</v>
      </c>
      <c r="S1342" s="3">
        <v>1.28</v>
      </c>
      <c r="T1342" s="3">
        <v>0</v>
      </c>
      <c r="U1342" s="6">
        <f t="shared" si="531"/>
        <v>1.4324324324324325</v>
      </c>
      <c r="W1342" s="6">
        <f t="shared" si="532"/>
        <v>10.437235543018335</v>
      </c>
      <c r="X1342" s="6">
        <f t="shared" si="533"/>
        <v>8.5483870967741939</v>
      </c>
      <c r="Y1342" s="6">
        <f t="shared" si="534"/>
        <v>186.66666666666669</v>
      </c>
      <c r="Z1342" s="6">
        <f t="shared" si="535"/>
        <v>75</v>
      </c>
      <c r="AA1342" s="6">
        <f t="shared" si="536"/>
        <v>14.814814814814813</v>
      </c>
      <c r="AB1342" s="6">
        <f t="shared" si="537"/>
        <v>12.173913043478262</v>
      </c>
      <c r="AC1342" s="6">
        <f t="shared" si="538"/>
        <v>32.744947556919925</v>
      </c>
      <c r="AD1342" s="6">
        <f t="shared" si="539"/>
        <v>0</v>
      </c>
      <c r="AE1342" s="6">
        <f t="shared" si="540"/>
        <v>0.81902789886660865</v>
      </c>
    </row>
    <row r="1343" spans="1:31" x14ac:dyDescent="0.15">
      <c r="A1343" s="38">
        <v>38817</v>
      </c>
      <c r="B1343" s="8">
        <f t="shared" si="518"/>
        <v>2006</v>
      </c>
      <c r="C1343" s="8">
        <f t="shared" si="519"/>
        <v>4</v>
      </c>
      <c r="D1343" s="8">
        <f t="shared" si="520"/>
        <v>10</v>
      </c>
      <c r="E1343" s="8" t="s">
        <v>31</v>
      </c>
      <c r="F1343" s="8">
        <v>3</v>
      </c>
      <c r="G1343">
        <v>12</v>
      </c>
      <c r="H1343" s="2" t="s">
        <v>2</v>
      </c>
      <c r="I1343" s="3">
        <v>5.19</v>
      </c>
      <c r="J1343" s="3">
        <v>20.8</v>
      </c>
      <c r="L1343" s="3">
        <v>70.27</v>
      </c>
      <c r="M1343" s="3">
        <v>0.26</v>
      </c>
      <c r="N1343" s="3">
        <v>0.4</v>
      </c>
      <c r="O1343" s="3">
        <v>7.09</v>
      </c>
      <c r="P1343" s="3">
        <v>1.38</v>
      </c>
      <c r="Q1343" s="3">
        <v>0.22</v>
      </c>
      <c r="R1343" s="3">
        <v>0.26</v>
      </c>
      <c r="S1343" s="3">
        <v>0.31</v>
      </c>
      <c r="T1343" s="3">
        <v>0</v>
      </c>
      <c r="U1343" s="6">
        <f t="shared" si="531"/>
        <v>1.5384615384615385</v>
      </c>
      <c r="W1343" s="6">
        <f t="shared" si="532"/>
        <v>7.3342736248236946</v>
      </c>
      <c r="X1343" s="6">
        <f t="shared" si="533"/>
        <v>6.4516129032258061</v>
      </c>
      <c r="Y1343" s="6">
        <f t="shared" si="534"/>
        <v>147.70833333333334</v>
      </c>
      <c r="Z1343" s="6">
        <f t="shared" si="535"/>
        <v>68.999999999999986</v>
      </c>
      <c r="AA1343" s="6">
        <f t="shared" si="536"/>
        <v>18.10699588477366</v>
      </c>
      <c r="AB1343" s="6">
        <f t="shared" si="537"/>
        <v>11.304347826086957</v>
      </c>
      <c r="AC1343" s="6">
        <f t="shared" si="538"/>
        <v>7.9304169864415437</v>
      </c>
      <c r="AD1343" s="6">
        <f t="shared" si="539"/>
        <v>0</v>
      </c>
      <c r="AE1343" s="6">
        <f t="shared" si="540"/>
        <v>0.8796526054590571</v>
      </c>
    </row>
    <row r="1344" spans="1:31" x14ac:dyDescent="0.15">
      <c r="A1344" s="38">
        <v>38817</v>
      </c>
      <c r="B1344" s="8">
        <f t="shared" si="518"/>
        <v>2006</v>
      </c>
      <c r="C1344" s="8">
        <f t="shared" si="519"/>
        <v>4</v>
      </c>
      <c r="D1344" s="8">
        <f t="shared" si="520"/>
        <v>10</v>
      </c>
      <c r="E1344" s="8" t="s">
        <v>31</v>
      </c>
      <c r="F1344" s="8">
        <v>2</v>
      </c>
      <c r="G1344">
        <v>5</v>
      </c>
      <c r="H1344" s="2" t="s">
        <v>2</v>
      </c>
      <c r="I1344" s="3">
        <v>5.73</v>
      </c>
      <c r="J1344" s="3">
        <v>17.600000000000001</v>
      </c>
      <c r="L1344" s="3">
        <v>83.71</v>
      </c>
      <c r="M1344" s="3">
        <v>0.34</v>
      </c>
      <c r="N1344" s="3">
        <v>0.53</v>
      </c>
      <c r="O1344" s="3">
        <v>5.54</v>
      </c>
      <c r="P1344" s="3">
        <v>1.73</v>
      </c>
      <c r="Q1344" s="3">
        <v>0.26</v>
      </c>
      <c r="R1344" s="3">
        <v>0.54</v>
      </c>
      <c r="S1344" s="3">
        <v>0.13</v>
      </c>
      <c r="T1344" s="3">
        <v>0</v>
      </c>
      <c r="U1344" s="6">
        <f t="shared" si="531"/>
        <v>1.5588235294117647</v>
      </c>
      <c r="W1344" s="6">
        <f t="shared" si="532"/>
        <v>9.590973201692524</v>
      </c>
      <c r="X1344" s="6">
        <f t="shared" si="533"/>
        <v>8.5483870967741939</v>
      </c>
      <c r="Y1344" s="6">
        <f t="shared" si="534"/>
        <v>115.41666666666667</v>
      </c>
      <c r="Z1344" s="6">
        <f t="shared" si="535"/>
        <v>86.5</v>
      </c>
      <c r="AA1344" s="6">
        <f t="shared" si="536"/>
        <v>21.399176954732511</v>
      </c>
      <c r="AB1344" s="6">
        <f t="shared" si="537"/>
        <v>23.478260869565219</v>
      </c>
      <c r="AC1344" s="6">
        <f t="shared" si="538"/>
        <v>3.3256587362496801</v>
      </c>
      <c r="AD1344" s="6">
        <f t="shared" si="539"/>
        <v>0</v>
      </c>
      <c r="AE1344" s="6">
        <f t="shared" si="540"/>
        <v>0.8912950664136623</v>
      </c>
    </row>
    <row r="1345" spans="1:31" x14ac:dyDescent="0.15">
      <c r="A1345" s="38">
        <v>38817</v>
      </c>
      <c r="B1345" s="8">
        <f t="shared" si="518"/>
        <v>2006</v>
      </c>
      <c r="C1345" s="8">
        <f t="shared" si="519"/>
        <v>4</v>
      </c>
      <c r="D1345" s="8">
        <f t="shared" si="520"/>
        <v>10</v>
      </c>
      <c r="E1345" s="8" t="s">
        <v>31</v>
      </c>
      <c r="F1345" s="8">
        <v>3</v>
      </c>
      <c r="G1345">
        <v>12</v>
      </c>
      <c r="H1345" s="2" t="s">
        <v>0</v>
      </c>
      <c r="I1345" s="3">
        <v>5.08</v>
      </c>
      <c r="J1345" s="3">
        <v>21.5</v>
      </c>
      <c r="L1345" s="3">
        <v>74.459999999999994</v>
      </c>
      <c r="M1345" s="3">
        <v>0.28999999999999998</v>
      </c>
      <c r="N1345" s="3">
        <v>0.49</v>
      </c>
      <c r="O1345" s="3">
        <v>7.25</v>
      </c>
      <c r="P1345" s="3">
        <v>1.2</v>
      </c>
      <c r="Q1345" s="3">
        <v>0.15</v>
      </c>
      <c r="R1345" s="3">
        <v>0.23</v>
      </c>
      <c r="S1345" s="3">
        <v>0.38</v>
      </c>
      <c r="T1345" s="3">
        <v>0</v>
      </c>
      <c r="U1345" s="6">
        <f t="shared" si="531"/>
        <v>1.6896551724137931</v>
      </c>
      <c r="W1345" s="6">
        <f t="shared" si="532"/>
        <v>8.1805359661495043</v>
      </c>
      <c r="X1345" s="6">
        <f t="shared" si="533"/>
        <v>7.9032258064516121</v>
      </c>
      <c r="Y1345" s="6">
        <f t="shared" si="534"/>
        <v>151.04166666666666</v>
      </c>
      <c r="Z1345" s="6">
        <f t="shared" si="535"/>
        <v>60</v>
      </c>
      <c r="AA1345" s="6">
        <f t="shared" si="536"/>
        <v>12.345679012345679</v>
      </c>
      <c r="AB1345" s="6">
        <f t="shared" si="537"/>
        <v>10</v>
      </c>
      <c r="AC1345" s="6">
        <f t="shared" si="538"/>
        <v>9.7211563059606014</v>
      </c>
      <c r="AD1345" s="6">
        <f t="shared" si="539"/>
        <v>0</v>
      </c>
      <c r="AE1345" s="6">
        <f t="shared" si="540"/>
        <v>0.96610122358175765</v>
      </c>
    </row>
    <row r="1346" spans="1:31" x14ac:dyDescent="0.15">
      <c r="A1346" s="38">
        <v>38817</v>
      </c>
      <c r="B1346" s="8">
        <f t="shared" si="518"/>
        <v>2006</v>
      </c>
      <c r="C1346" s="8">
        <f t="shared" si="519"/>
        <v>4</v>
      </c>
      <c r="D1346" s="8">
        <f t="shared" si="520"/>
        <v>10</v>
      </c>
      <c r="E1346" s="8" t="s">
        <v>31</v>
      </c>
      <c r="F1346" s="8">
        <v>4</v>
      </c>
      <c r="G1346">
        <v>15</v>
      </c>
      <c r="H1346" s="2" t="s">
        <v>1</v>
      </c>
      <c r="I1346" s="3">
        <v>5.27</v>
      </c>
      <c r="J1346" s="3">
        <v>21.9</v>
      </c>
      <c r="L1346" s="3">
        <v>75.72</v>
      </c>
      <c r="M1346" s="3">
        <v>0.44</v>
      </c>
      <c r="N1346" s="3">
        <v>0.89</v>
      </c>
      <c r="O1346" s="3">
        <v>7.09</v>
      </c>
      <c r="P1346" s="3">
        <v>1.95</v>
      </c>
      <c r="Q1346" s="3">
        <v>0.16</v>
      </c>
      <c r="R1346" s="3">
        <v>0.31</v>
      </c>
      <c r="S1346" s="3">
        <v>0.34</v>
      </c>
      <c r="T1346" s="3">
        <v>0</v>
      </c>
      <c r="U1346" s="6">
        <f t="shared" si="531"/>
        <v>2.0227272727272729</v>
      </c>
      <c r="W1346" s="6">
        <f t="shared" si="532"/>
        <v>12.41184767277856</v>
      </c>
      <c r="X1346" s="6">
        <f t="shared" si="533"/>
        <v>14.35483870967742</v>
      </c>
      <c r="Y1346" s="6">
        <f t="shared" si="534"/>
        <v>147.70833333333334</v>
      </c>
      <c r="Z1346" s="6">
        <f t="shared" si="535"/>
        <v>97.5</v>
      </c>
      <c r="AA1346" s="6">
        <f t="shared" si="536"/>
        <v>13.168724279835391</v>
      </c>
      <c r="AB1346" s="6">
        <f t="shared" si="537"/>
        <v>13.478260869565217</v>
      </c>
      <c r="AC1346" s="6">
        <f t="shared" si="538"/>
        <v>8.6978766948068564</v>
      </c>
      <c r="AD1346" s="6">
        <f t="shared" si="539"/>
        <v>0</v>
      </c>
      <c r="AE1346" s="6">
        <f t="shared" si="540"/>
        <v>1.156543255131965</v>
      </c>
    </row>
    <row r="1347" spans="1:31" x14ac:dyDescent="0.15">
      <c r="A1347" s="38">
        <v>38817</v>
      </c>
      <c r="B1347" s="8">
        <f t="shared" si="518"/>
        <v>2006</v>
      </c>
      <c r="C1347" s="8">
        <f t="shared" si="519"/>
        <v>4</v>
      </c>
      <c r="D1347" s="8">
        <f t="shared" si="520"/>
        <v>10</v>
      </c>
      <c r="E1347" s="8" t="s">
        <v>29</v>
      </c>
      <c r="F1347" s="8">
        <v>4</v>
      </c>
      <c r="G1347">
        <v>13</v>
      </c>
      <c r="H1347" s="2" t="s">
        <v>0</v>
      </c>
      <c r="I1347" s="3">
        <v>4.37</v>
      </c>
      <c r="J1347" s="3">
        <v>145</v>
      </c>
      <c r="L1347" s="3">
        <v>63.94</v>
      </c>
      <c r="M1347" s="3">
        <v>0.3</v>
      </c>
      <c r="N1347" s="3">
        <v>0.75</v>
      </c>
      <c r="O1347" s="3">
        <v>71.400000000000006</v>
      </c>
      <c r="P1347" s="3">
        <v>1.06</v>
      </c>
      <c r="Q1347" s="3">
        <v>0.25</v>
      </c>
      <c r="R1347" s="3">
        <v>0.43</v>
      </c>
      <c r="S1347" s="3">
        <v>3.73</v>
      </c>
      <c r="T1347" s="3">
        <v>0.26</v>
      </c>
      <c r="U1347" s="6">
        <f t="shared" si="531"/>
        <v>2.5</v>
      </c>
      <c r="W1347" s="6">
        <f t="shared" si="532"/>
        <v>8.4626234132581093</v>
      </c>
      <c r="X1347" s="6">
        <f t="shared" si="533"/>
        <v>12.096774193548386</v>
      </c>
      <c r="Y1347" s="6">
        <f t="shared" si="534"/>
        <v>1487.5</v>
      </c>
      <c r="Z1347" s="6">
        <f t="shared" si="535"/>
        <v>53.000000000000007</v>
      </c>
      <c r="AA1347" s="6">
        <f t="shared" si="536"/>
        <v>20.5761316872428</v>
      </c>
      <c r="AB1347" s="6">
        <f t="shared" si="537"/>
        <v>18.695652173913043</v>
      </c>
      <c r="AC1347" s="6">
        <f t="shared" si="538"/>
        <v>95.420823740086959</v>
      </c>
      <c r="AD1347" s="6">
        <f t="shared" si="539"/>
        <v>14.444444444444445</v>
      </c>
      <c r="AE1347" s="6">
        <f t="shared" si="540"/>
        <v>1.4294354838709677</v>
      </c>
    </row>
    <row r="1348" spans="1:31" x14ac:dyDescent="0.15">
      <c r="A1348" s="38">
        <v>38817</v>
      </c>
      <c r="B1348" s="8">
        <f t="shared" si="518"/>
        <v>2006</v>
      </c>
      <c r="C1348" s="8">
        <f t="shared" si="519"/>
        <v>4</v>
      </c>
      <c r="D1348" s="8">
        <f t="shared" si="520"/>
        <v>10</v>
      </c>
      <c r="E1348" s="8" t="s">
        <v>32</v>
      </c>
      <c r="F1348" s="8">
        <v>1</v>
      </c>
      <c r="G1348">
        <v>4</v>
      </c>
      <c r="H1348" s="2" t="s">
        <v>2</v>
      </c>
      <c r="I1348" s="3">
        <v>5.55</v>
      </c>
      <c r="J1348" s="3">
        <v>28.8</v>
      </c>
      <c r="L1348" s="3">
        <v>84.71</v>
      </c>
      <c r="M1348" s="3">
        <v>0.46</v>
      </c>
      <c r="N1348" s="3">
        <v>1.86</v>
      </c>
      <c r="O1348" s="3">
        <v>8.82</v>
      </c>
      <c r="P1348" s="3">
        <v>3.09</v>
      </c>
      <c r="Q1348" s="3">
        <v>0.47</v>
      </c>
      <c r="R1348" s="3">
        <v>0.26</v>
      </c>
      <c r="S1348" s="3">
        <v>0.54</v>
      </c>
      <c r="T1348" s="3">
        <v>0</v>
      </c>
      <c r="U1348" s="6">
        <f t="shared" si="531"/>
        <v>4.0434782608695654</v>
      </c>
      <c r="W1348" s="6">
        <f t="shared" si="532"/>
        <v>12.976022566995768</v>
      </c>
      <c r="X1348" s="6">
        <f t="shared" si="533"/>
        <v>30.000000000000004</v>
      </c>
      <c r="Y1348" s="6">
        <f t="shared" si="534"/>
        <v>183.75</v>
      </c>
      <c r="Z1348" s="6">
        <f t="shared" si="535"/>
        <v>154.5</v>
      </c>
      <c r="AA1348" s="6">
        <f t="shared" si="536"/>
        <v>38.68312757201646</v>
      </c>
      <c r="AB1348" s="6">
        <f t="shared" si="537"/>
        <v>11.304347826086957</v>
      </c>
      <c r="AC1348" s="6">
        <f t="shared" si="538"/>
        <v>13.814274750575594</v>
      </c>
      <c r="AD1348" s="6">
        <f t="shared" si="539"/>
        <v>0</v>
      </c>
      <c r="AE1348" s="6">
        <f t="shared" si="540"/>
        <v>2.3119565217391309</v>
      </c>
    </row>
    <row r="1349" spans="1:31" x14ac:dyDescent="0.15">
      <c r="A1349" s="38">
        <v>38817</v>
      </c>
      <c r="B1349" s="8">
        <f t="shared" si="518"/>
        <v>2006</v>
      </c>
      <c r="C1349" s="8">
        <f t="shared" si="519"/>
        <v>4</v>
      </c>
      <c r="D1349" s="8">
        <f t="shared" si="520"/>
        <v>10</v>
      </c>
      <c r="E1349" s="8" t="s">
        <v>31</v>
      </c>
      <c r="F1349" s="8">
        <v>2</v>
      </c>
      <c r="G1349">
        <v>5</v>
      </c>
      <c r="H1349" s="2" t="s">
        <v>0</v>
      </c>
      <c r="I1349" s="3">
        <v>5.74</v>
      </c>
      <c r="J1349" s="3">
        <v>22.4</v>
      </c>
      <c r="L1349" s="3">
        <v>119.58</v>
      </c>
      <c r="M1349" s="3">
        <v>0.5</v>
      </c>
      <c r="N1349" s="3">
        <v>2.52</v>
      </c>
      <c r="O1349" s="3">
        <v>5.62</v>
      </c>
      <c r="P1349" s="3">
        <v>2.56</v>
      </c>
      <c r="Q1349" s="3">
        <v>0.49</v>
      </c>
      <c r="R1349" s="3">
        <v>0.26</v>
      </c>
      <c r="S1349" s="3">
        <v>0.46</v>
      </c>
      <c r="T1349" s="3">
        <v>0</v>
      </c>
      <c r="U1349" s="6">
        <f t="shared" si="531"/>
        <v>5.04</v>
      </c>
      <c r="W1349" s="6">
        <f t="shared" si="532"/>
        <v>14.104372355430183</v>
      </c>
      <c r="X1349" s="6">
        <f t="shared" si="533"/>
        <v>40.645161290322577</v>
      </c>
      <c r="Y1349" s="6">
        <f t="shared" si="534"/>
        <v>117.08333333333333</v>
      </c>
      <c r="Z1349" s="6">
        <f t="shared" si="535"/>
        <v>128</v>
      </c>
      <c r="AA1349" s="6">
        <f t="shared" si="536"/>
        <v>40.329218106995881</v>
      </c>
      <c r="AB1349" s="6">
        <f t="shared" si="537"/>
        <v>11.304347826086957</v>
      </c>
      <c r="AC1349" s="6">
        <f t="shared" si="538"/>
        <v>11.767715528268099</v>
      </c>
      <c r="AD1349" s="6">
        <f t="shared" si="539"/>
        <v>0</v>
      </c>
      <c r="AE1349" s="6">
        <f t="shared" si="540"/>
        <v>2.8817419354838707</v>
      </c>
    </row>
    <row r="1350" spans="1:31" x14ac:dyDescent="0.15">
      <c r="A1350" s="38">
        <v>38817</v>
      </c>
      <c r="B1350" s="8">
        <f t="shared" si="518"/>
        <v>2006</v>
      </c>
      <c r="C1350" s="8">
        <f t="shared" si="519"/>
        <v>4</v>
      </c>
      <c r="D1350" s="8">
        <f t="shared" si="520"/>
        <v>10</v>
      </c>
      <c r="E1350" s="8" t="s">
        <v>30</v>
      </c>
      <c r="F1350" s="8">
        <v>1</v>
      </c>
      <c r="G1350">
        <v>2</v>
      </c>
      <c r="H1350" s="2" t="s">
        <v>2</v>
      </c>
      <c r="I1350" s="3">
        <v>5</v>
      </c>
      <c r="J1350" s="3">
        <v>29.9</v>
      </c>
      <c r="L1350" s="3">
        <v>52.59</v>
      </c>
      <c r="M1350" s="3">
        <v>0.64</v>
      </c>
      <c r="N1350" s="3">
        <v>6.06</v>
      </c>
      <c r="O1350" s="3">
        <v>5.43</v>
      </c>
      <c r="P1350" s="3">
        <v>1.67</v>
      </c>
      <c r="Q1350" s="3">
        <v>0.28000000000000003</v>
      </c>
      <c r="R1350" s="3">
        <v>0.15</v>
      </c>
      <c r="S1350" s="3">
        <v>0.94</v>
      </c>
      <c r="T1350" s="3">
        <v>0</v>
      </c>
      <c r="U1350" s="6">
        <f t="shared" si="531"/>
        <v>9.46875</v>
      </c>
      <c r="W1350" s="6">
        <f t="shared" si="532"/>
        <v>18.053596614950635</v>
      </c>
      <c r="X1350" s="6">
        <f t="shared" si="533"/>
        <v>97.741935483870961</v>
      </c>
      <c r="Y1350" s="6">
        <f t="shared" si="534"/>
        <v>113.12499999999999</v>
      </c>
      <c r="Z1350" s="6">
        <f t="shared" si="535"/>
        <v>83.499999999999986</v>
      </c>
      <c r="AA1350" s="6">
        <f t="shared" si="536"/>
        <v>23.045267489711936</v>
      </c>
      <c r="AB1350" s="6">
        <f t="shared" si="537"/>
        <v>6.5217391304347823</v>
      </c>
      <c r="AC1350" s="6">
        <f t="shared" si="538"/>
        <v>24.04707086211307</v>
      </c>
      <c r="AD1350" s="6">
        <f t="shared" si="539"/>
        <v>0</v>
      </c>
      <c r="AE1350" s="6">
        <f t="shared" si="540"/>
        <v>5.4139868951612895</v>
      </c>
    </row>
    <row r="1351" spans="1:31" x14ac:dyDescent="0.15">
      <c r="A1351" s="38">
        <v>38817</v>
      </c>
      <c r="B1351" s="8">
        <f t="shared" si="518"/>
        <v>2006</v>
      </c>
      <c r="C1351" s="8">
        <f t="shared" si="519"/>
        <v>4</v>
      </c>
      <c r="D1351" s="8">
        <f t="shared" si="520"/>
        <v>10</v>
      </c>
      <c r="E1351" s="8" t="s">
        <v>30</v>
      </c>
      <c r="F1351" s="8">
        <v>2</v>
      </c>
      <c r="G1351">
        <v>7</v>
      </c>
      <c r="H1351" s="2" t="s">
        <v>0</v>
      </c>
      <c r="I1351" s="3">
        <v>4.5999999999999996</v>
      </c>
      <c r="J1351" s="3">
        <v>90.8</v>
      </c>
      <c r="L1351" s="3">
        <v>67.209999999999994</v>
      </c>
      <c r="M1351" s="3">
        <v>0.66</v>
      </c>
      <c r="N1351" s="3">
        <v>7.35</v>
      </c>
      <c r="O1351" s="3">
        <v>31.1</v>
      </c>
      <c r="P1351" s="3">
        <v>3.74</v>
      </c>
      <c r="Q1351" s="3">
        <v>0.92</v>
      </c>
      <c r="R1351" s="3">
        <v>0.27</v>
      </c>
      <c r="S1351" s="3">
        <v>0.57999999999999996</v>
      </c>
      <c r="T1351" s="3">
        <v>0.04</v>
      </c>
      <c r="U1351" s="6">
        <f t="shared" si="531"/>
        <v>11.136363636363635</v>
      </c>
      <c r="W1351" s="6">
        <f t="shared" si="532"/>
        <v>18.617771509167842</v>
      </c>
      <c r="X1351" s="6">
        <f t="shared" si="533"/>
        <v>118.54838709677419</v>
      </c>
      <c r="Y1351" s="6">
        <f t="shared" si="534"/>
        <v>647.91666666666674</v>
      </c>
      <c r="Z1351" s="6">
        <f t="shared" si="535"/>
        <v>187</v>
      </c>
      <c r="AA1351" s="6">
        <f t="shared" si="536"/>
        <v>75.720164609053498</v>
      </c>
      <c r="AB1351" s="6">
        <f t="shared" si="537"/>
        <v>11.739130434782609</v>
      </c>
      <c r="AC1351" s="6">
        <f t="shared" si="538"/>
        <v>14.837554361729341</v>
      </c>
      <c r="AD1351" s="6">
        <f t="shared" si="539"/>
        <v>2.2222222222222223</v>
      </c>
      <c r="AE1351" s="6">
        <f t="shared" si="540"/>
        <v>6.3674853372434015</v>
      </c>
    </row>
    <row r="1352" spans="1:31" x14ac:dyDescent="0.15">
      <c r="A1352" s="38">
        <v>38817</v>
      </c>
      <c r="B1352" s="8">
        <f t="shared" si="518"/>
        <v>2006</v>
      </c>
      <c r="C1352" s="8">
        <f t="shared" si="519"/>
        <v>4</v>
      </c>
      <c r="D1352" s="8">
        <f t="shared" si="520"/>
        <v>10</v>
      </c>
      <c r="E1352" s="8" t="s">
        <v>29</v>
      </c>
      <c r="F1352" s="8">
        <v>4</v>
      </c>
      <c r="G1352">
        <v>13</v>
      </c>
      <c r="H1352" s="2" t="s">
        <v>2</v>
      </c>
      <c r="I1352" s="3">
        <v>4.4000000000000004</v>
      </c>
      <c r="J1352" s="3">
        <v>123.4</v>
      </c>
      <c r="L1352" s="3">
        <v>54.11</v>
      </c>
      <c r="M1352" s="3">
        <v>0.23</v>
      </c>
      <c r="N1352" s="3">
        <v>3.28</v>
      </c>
      <c r="O1352" s="3">
        <v>56.8</v>
      </c>
      <c r="P1352" s="3">
        <v>1.42</v>
      </c>
      <c r="Q1352" s="3">
        <v>0.17</v>
      </c>
      <c r="R1352" s="3">
        <v>0.31</v>
      </c>
      <c r="S1352" s="3">
        <v>0.84</v>
      </c>
      <c r="T1352" s="3">
        <v>0</v>
      </c>
      <c r="U1352" s="6">
        <f t="shared" si="531"/>
        <v>14.260869565217391</v>
      </c>
      <c r="W1352" s="6">
        <f t="shared" si="532"/>
        <v>6.488011283497884</v>
      </c>
      <c r="X1352" s="6">
        <f t="shared" si="533"/>
        <v>52.903225806451609</v>
      </c>
      <c r="Y1352" s="6">
        <f t="shared" si="534"/>
        <v>1183.3333333333333</v>
      </c>
      <c r="Z1352" s="6">
        <f t="shared" si="535"/>
        <v>71</v>
      </c>
      <c r="AA1352" s="6">
        <f t="shared" si="536"/>
        <v>13.991769547325102</v>
      </c>
      <c r="AB1352" s="6">
        <f t="shared" si="537"/>
        <v>13.478260869565217</v>
      </c>
      <c r="AC1352" s="6">
        <f t="shared" si="538"/>
        <v>21.4888718342287</v>
      </c>
      <c r="AD1352" s="6">
        <f t="shared" si="539"/>
        <v>0</v>
      </c>
      <c r="AE1352" s="6">
        <f t="shared" si="540"/>
        <v>8.1539971949509109</v>
      </c>
    </row>
    <row r="1353" spans="1:31" x14ac:dyDescent="0.15">
      <c r="A1353" s="38">
        <v>38817</v>
      </c>
      <c r="B1353" s="8">
        <f t="shared" si="518"/>
        <v>2006</v>
      </c>
      <c r="C1353" s="8">
        <f t="shared" si="519"/>
        <v>4</v>
      </c>
      <c r="D1353" s="8">
        <f t="shared" si="520"/>
        <v>10</v>
      </c>
      <c r="E1353" s="8" t="s">
        <v>32</v>
      </c>
      <c r="F1353" s="8">
        <v>1</v>
      </c>
      <c r="G1353">
        <v>4</v>
      </c>
      <c r="H1353" s="2" t="s">
        <v>0</v>
      </c>
      <c r="I1353" s="3">
        <v>5.41</v>
      </c>
      <c r="J1353" s="3">
        <v>57.7</v>
      </c>
      <c r="L1353" s="3">
        <v>93.41</v>
      </c>
      <c r="M1353" s="3">
        <v>0.49</v>
      </c>
      <c r="N1353" s="3">
        <v>16.16</v>
      </c>
      <c r="O1353" s="3">
        <v>10.23</v>
      </c>
      <c r="P1353" s="3">
        <v>4.9800000000000004</v>
      </c>
      <c r="Q1353" s="3">
        <v>1.05</v>
      </c>
      <c r="R1353" s="3">
        <v>0.28000000000000003</v>
      </c>
      <c r="S1353" s="3">
        <v>2.1800000000000002</v>
      </c>
      <c r="T1353" s="3">
        <v>0</v>
      </c>
      <c r="U1353" s="6">
        <f t="shared" si="531"/>
        <v>32.979591836734691</v>
      </c>
      <c r="W1353" s="6">
        <f t="shared" si="532"/>
        <v>13.822284908321578</v>
      </c>
      <c r="X1353" s="6">
        <f t="shared" si="533"/>
        <v>260.64516129032256</v>
      </c>
      <c r="Y1353" s="6">
        <f t="shared" si="534"/>
        <v>213.125</v>
      </c>
      <c r="Z1353" s="6">
        <f t="shared" si="535"/>
        <v>249.00000000000003</v>
      </c>
      <c r="AA1353" s="6">
        <f t="shared" si="536"/>
        <v>86.419753086419746</v>
      </c>
      <c r="AB1353" s="6">
        <f t="shared" si="537"/>
        <v>12.173913043478262</v>
      </c>
      <c r="AC1353" s="6">
        <f t="shared" si="538"/>
        <v>55.768738807879252</v>
      </c>
      <c r="AD1353" s="6">
        <f t="shared" si="539"/>
        <v>0</v>
      </c>
      <c r="AE1353" s="6">
        <f t="shared" si="540"/>
        <v>18.856879526003951</v>
      </c>
    </row>
    <row r="1354" spans="1:31" x14ac:dyDescent="0.15">
      <c r="A1354" s="38">
        <v>38817</v>
      </c>
      <c r="B1354" s="8">
        <f t="shared" ref="B1354:B1417" si="541">YEAR(A1354)</f>
        <v>2006</v>
      </c>
      <c r="C1354" s="8">
        <f t="shared" ref="C1354:C1417" si="542">MONTH(A1354)</f>
        <v>4</v>
      </c>
      <c r="D1354" s="8">
        <f t="shared" ref="D1354:D1417" si="543">DAY(A1354)</f>
        <v>10</v>
      </c>
      <c r="E1354" s="8" t="s">
        <v>29</v>
      </c>
      <c r="F1354" s="8">
        <v>1</v>
      </c>
      <c r="G1354">
        <v>1</v>
      </c>
      <c r="H1354" s="2" t="s">
        <v>1</v>
      </c>
      <c r="I1354" s="3">
        <v>4.17</v>
      </c>
      <c r="J1354" s="3">
        <v>414</v>
      </c>
      <c r="L1354" s="3">
        <v>74.48</v>
      </c>
      <c r="M1354" s="3">
        <v>4.0999999999999996</v>
      </c>
      <c r="N1354" s="3">
        <v>146.09</v>
      </c>
      <c r="O1354" s="3">
        <v>118.4</v>
      </c>
      <c r="P1354" s="3">
        <v>9.7200000000000006</v>
      </c>
      <c r="Q1354" s="3">
        <v>0.62</v>
      </c>
      <c r="R1354" s="3">
        <v>0.44</v>
      </c>
      <c r="S1354" s="3">
        <v>2.69</v>
      </c>
      <c r="T1354" s="3">
        <v>0.39</v>
      </c>
      <c r="U1354" s="6">
        <f t="shared" si="531"/>
        <v>35.631707317073172</v>
      </c>
      <c r="W1354" s="6">
        <f t="shared" si="532"/>
        <v>115.65585331452749</v>
      </c>
      <c r="X1354" s="6">
        <f t="shared" si="533"/>
        <v>2356.2903225806454</v>
      </c>
      <c r="Y1354" s="6">
        <f t="shared" si="534"/>
        <v>2466.666666666667</v>
      </c>
      <c r="Z1354" s="6">
        <f t="shared" si="535"/>
        <v>486.00000000000006</v>
      </c>
      <c r="AA1354" s="6">
        <f t="shared" si="536"/>
        <v>51.028806584362137</v>
      </c>
      <c r="AB1354" s="6">
        <f t="shared" si="537"/>
        <v>19.130434782608695</v>
      </c>
      <c r="AC1354" s="6">
        <f t="shared" si="538"/>
        <v>68.815553850089529</v>
      </c>
      <c r="AD1354" s="6">
        <f t="shared" si="539"/>
        <v>21.666666666666668</v>
      </c>
      <c r="AE1354" s="6">
        <f t="shared" si="540"/>
        <v>20.373290715971681</v>
      </c>
    </row>
    <row r="1355" spans="1:31" x14ac:dyDescent="0.15">
      <c r="A1355" s="38">
        <v>38817</v>
      </c>
      <c r="B1355" s="8">
        <f t="shared" si="541"/>
        <v>2006</v>
      </c>
      <c r="C1355" s="8">
        <f t="shared" si="542"/>
        <v>4</v>
      </c>
      <c r="D1355" s="8">
        <f t="shared" si="543"/>
        <v>10</v>
      </c>
      <c r="E1355" s="8" t="s">
        <v>30</v>
      </c>
      <c r="F1355" s="8">
        <v>1</v>
      </c>
      <c r="G1355">
        <v>2</v>
      </c>
      <c r="H1355" s="2" t="s">
        <v>0</v>
      </c>
      <c r="I1355" s="3">
        <v>5.37</v>
      </c>
      <c r="J1355" s="3">
        <v>106.1</v>
      </c>
      <c r="L1355" s="3">
        <v>80.91</v>
      </c>
      <c r="M1355" s="3">
        <v>0.93</v>
      </c>
      <c r="N1355" s="3">
        <v>39.4</v>
      </c>
      <c r="O1355" s="3">
        <v>15.41</v>
      </c>
      <c r="P1355" s="3">
        <v>12.22</v>
      </c>
      <c r="Q1355" s="3">
        <v>2.88</v>
      </c>
      <c r="R1355" s="3">
        <v>0.44</v>
      </c>
      <c r="S1355" s="3">
        <v>0.53</v>
      </c>
      <c r="T1355" s="3">
        <v>0</v>
      </c>
      <c r="U1355" s="6">
        <f t="shared" si="531"/>
        <v>42.365591397849457</v>
      </c>
      <c r="W1355" s="6">
        <f t="shared" si="532"/>
        <v>26.234132581100141</v>
      </c>
      <c r="X1355" s="6">
        <f t="shared" si="533"/>
        <v>635.48387096774195</v>
      </c>
      <c r="Y1355" s="6">
        <f t="shared" si="534"/>
        <v>321.04166666666669</v>
      </c>
      <c r="Z1355" s="6">
        <f t="shared" si="535"/>
        <v>611</v>
      </c>
      <c r="AA1355" s="6">
        <f t="shared" si="536"/>
        <v>237.03703703703701</v>
      </c>
      <c r="AB1355" s="6">
        <f t="shared" si="537"/>
        <v>19.130434782608695</v>
      </c>
      <c r="AC1355" s="6">
        <f t="shared" si="538"/>
        <v>13.558454847787157</v>
      </c>
      <c r="AD1355" s="6">
        <f t="shared" si="539"/>
        <v>0</v>
      </c>
      <c r="AE1355" s="6">
        <f t="shared" si="540"/>
        <v>24.223551855705864</v>
      </c>
    </row>
    <row r="1356" spans="1:31" x14ac:dyDescent="0.15">
      <c r="A1356" s="38">
        <v>38817</v>
      </c>
      <c r="B1356" s="8">
        <f t="shared" si="541"/>
        <v>2006</v>
      </c>
      <c r="C1356" s="8">
        <f t="shared" si="542"/>
        <v>4</v>
      </c>
      <c r="D1356" s="8">
        <f t="shared" si="543"/>
        <v>10</v>
      </c>
      <c r="E1356" s="8" t="s">
        <v>29</v>
      </c>
      <c r="F1356" s="8">
        <v>1</v>
      </c>
      <c r="G1356">
        <v>1</v>
      </c>
      <c r="H1356" s="2" t="s">
        <v>2</v>
      </c>
      <c r="I1356" s="3">
        <v>4.3899999999999997</v>
      </c>
      <c r="J1356" s="3">
        <v>168</v>
      </c>
      <c r="L1356" s="3">
        <v>53.79</v>
      </c>
      <c r="M1356" s="3">
        <v>0.79</v>
      </c>
      <c r="N1356" s="3">
        <v>40.29</v>
      </c>
      <c r="O1356" s="3">
        <v>41.5</v>
      </c>
      <c r="P1356" s="3">
        <v>3.44</v>
      </c>
      <c r="Q1356" s="3">
        <v>0.39</v>
      </c>
      <c r="R1356" s="3">
        <v>0.32</v>
      </c>
      <c r="S1356" s="3">
        <v>4.46</v>
      </c>
      <c r="T1356" s="3">
        <v>0</v>
      </c>
      <c r="U1356" s="6">
        <f t="shared" si="531"/>
        <v>51</v>
      </c>
      <c r="W1356" s="6">
        <f t="shared" si="532"/>
        <v>22.284908321579689</v>
      </c>
      <c r="X1356" s="6">
        <f t="shared" si="533"/>
        <v>649.83870967741927</v>
      </c>
      <c r="Y1356" s="6">
        <f t="shared" si="534"/>
        <v>864.58333333333337</v>
      </c>
      <c r="Z1356" s="6">
        <f t="shared" si="535"/>
        <v>172</v>
      </c>
      <c r="AA1356" s="6">
        <f t="shared" si="536"/>
        <v>32.098765432098766</v>
      </c>
      <c r="AB1356" s="6">
        <f t="shared" si="537"/>
        <v>13.913043478260871</v>
      </c>
      <c r="AC1356" s="6">
        <f t="shared" si="538"/>
        <v>114.09567664364288</v>
      </c>
      <c r="AD1356" s="6">
        <f t="shared" si="539"/>
        <v>0</v>
      </c>
      <c r="AE1356" s="6">
        <f t="shared" si="540"/>
        <v>29.160483870967738</v>
      </c>
    </row>
    <row r="1357" spans="1:31" x14ac:dyDescent="0.15">
      <c r="A1357" s="38">
        <v>38817</v>
      </c>
      <c r="B1357" s="8">
        <f t="shared" si="541"/>
        <v>2006</v>
      </c>
      <c r="C1357" s="8">
        <f t="shared" si="542"/>
        <v>4</v>
      </c>
      <c r="D1357" s="8">
        <f t="shared" si="543"/>
        <v>10</v>
      </c>
      <c r="E1357" s="8" t="s">
        <v>29</v>
      </c>
      <c r="F1357" s="8">
        <v>3</v>
      </c>
      <c r="G1357">
        <v>10</v>
      </c>
      <c r="H1357" s="2" t="s">
        <v>0</v>
      </c>
      <c r="I1357" s="3">
        <v>4.4000000000000004</v>
      </c>
      <c r="J1357" s="3">
        <v>152</v>
      </c>
      <c r="L1357" s="3">
        <v>66.27</v>
      </c>
      <c r="M1357" s="3">
        <v>0.51</v>
      </c>
      <c r="N1357" s="3">
        <v>29.88</v>
      </c>
      <c r="O1357" s="3">
        <v>47.4</v>
      </c>
      <c r="P1357" s="3">
        <v>2.57</v>
      </c>
      <c r="Q1357" s="3">
        <v>0.44</v>
      </c>
      <c r="R1357" s="3">
        <v>0.47</v>
      </c>
      <c r="S1357" s="3">
        <v>1.99</v>
      </c>
      <c r="T1357" s="3">
        <v>0</v>
      </c>
      <c r="U1357" s="6">
        <f t="shared" si="531"/>
        <v>58.588235294117645</v>
      </c>
      <c r="W1357" s="6">
        <f t="shared" si="532"/>
        <v>14.386459802538786</v>
      </c>
      <c r="X1357" s="6">
        <f t="shared" si="533"/>
        <v>481.93548387096774</v>
      </c>
      <c r="Y1357" s="6">
        <f t="shared" si="534"/>
        <v>987.49999999999989</v>
      </c>
      <c r="Z1357" s="6">
        <f t="shared" si="535"/>
        <v>128.5</v>
      </c>
      <c r="AA1357" s="6">
        <f t="shared" si="536"/>
        <v>36.21399176954732</v>
      </c>
      <c r="AB1357" s="6">
        <f t="shared" si="537"/>
        <v>20.434782608695652</v>
      </c>
      <c r="AC1357" s="6">
        <f t="shared" si="538"/>
        <v>50.90816065489895</v>
      </c>
      <c r="AD1357" s="6">
        <f t="shared" si="539"/>
        <v>0</v>
      </c>
      <c r="AE1357" s="6">
        <f t="shared" si="540"/>
        <v>33.499240986717268</v>
      </c>
    </row>
    <row r="1358" spans="1:31" x14ac:dyDescent="0.15">
      <c r="A1358" s="38">
        <v>38817</v>
      </c>
      <c r="B1358" s="8">
        <f t="shared" si="541"/>
        <v>2006</v>
      </c>
      <c r="C1358" s="8">
        <f t="shared" si="542"/>
        <v>4</v>
      </c>
      <c r="D1358" s="8">
        <f t="shared" si="543"/>
        <v>10</v>
      </c>
      <c r="E1358" s="8" t="s">
        <v>30</v>
      </c>
      <c r="F1358" s="8">
        <v>4</v>
      </c>
      <c r="G1358">
        <v>14</v>
      </c>
      <c r="H1358" s="2" t="s">
        <v>2</v>
      </c>
      <c r="I1358" s="3">
        <v>4.51</v>
      </c>
      <c r="J1358" s="3">
        <v>173</v>
      </c>
      <c r="L1358" s="3">
        <v>66.91</v>
      </c>
      <c r="M1358" s="3">
        <v>0.69</v>
      </c>
      <c r="N1358" s="3">
        <v>46.48</v>
      </c>
      <c r="O1358" s="3">
        <v>41.4</v>
      </c>
      <c r="P1358" s="3">
        <v>7.67</v>
      </c>
      <c r="Q1358" s="3">
        <v>5.64</v>
      </c>
      <c r="R1358" s="3">
        <v>0.39</v>
      </c>
      <c r="S1358" s="3">
        <v>0.81</v>
      </c>
      <c r="T1358" s="3">
        <v>0</v>
      </c>
      <c r="U1358" s="6">
        <f t="shared" si="531"/>
        <v>67.362318840579704</v>
      </c>
      <c r="W1358" s="6">
        <f t="shared" si="532"/>
        <v>19.464033850493649</v>
      </c>
      <c r="X1358" s="6">
        <f t="shared" si="533"/>
        <v>749.67741935483866</v>
      </c>
      <c r="Y1358" s="6">
        <f t="shared" si="534"/>
        <v>862.49999999999989</v>
      </c>
      <c r="Z1358" s="6">
        <f t="shared" si="535"/>
        <v>383.5</v>
      </c>
      <c r="AA1358" s="6">
        <f t="shared" si="536"/>
        <v>464.19753086419752</v>
      </c>
      <c r="AB1358" s="6">
        <f t="shared" si="537"/>
        <v>16.956521739130437</v>
      </c>
      <c r="AC1358" s="6">
        <f t="shared" si="538"/>
        <v>20.721412125863392</v>
      </c>
      <c r="AD1358" s="6">
        <f t="shared" si="539"/>
        <v>0</v>
      </c>
      <c r="AE1358" s="6">
        <f t="shared" si="540"/>
        <v>38.516035530621792</v>
      </c>
    </row>
    <row r="1359" spans="1:31" x14ac:dyDescent="0.15">
      <c r="A1359" s="38">
        <v>38817</v>
      </c>
      <c r="B1359" s="8">
        <f t="shared" si="541"/>
        <v>2006</v>
      </c>
      <c r="C1359" s="8">
        <f t="shared" si="542"/>
        <v>4</v>
      </c>
      <c r="D1359" s="8">
        <f t="shared" si="543"/>
        <v>10</v>
      </c>
      <c r="E1359" s="8" t="s">
        <v>30</v>
      </c>
      <c r="F1359" s="8">
        <v>2</v>
      </c>
      <c r="G1359">
        <v>7</v>
      </c>
      <c r="H1359" s="2" t="s">
        <v>2</v>
      </c>
      <c r="I1359" s="3">
        <v>4.3499999999999996</v>
      </c>
      <c r="J1359" s="3">
        <v>215</v>
      </c>
      <c r="L1359" s="3">
        <v>53.98</v>
      </c>
      <c r="M1359" s="3">
        <v>0.51</v>
      </c>
      <c r="N1359" s="3">
        <v>55.34</v>
      </c>
      <c r="O1359" s="3">
        <v>57.2</v>
      </c>
      <c r="P1359" s="3">
        <v>7.63</v>
      </c>
      <c r="Q1359" s="3">
        <v>2.0099999999999998</v>
      </c>
      <c r="R1359" s="3">
        <v>0.33</v>
      </c>
      <c r="S1359" s="3">
        <v>0.45</v>
      </c>
      <c r="T1359" s="3">
        <v>0.03</v>
      </c>
      <c r="U1359" s="6">
        <f t="shared" si="531"/>
        <v>108.50980392156863</v>
      </c>
      <c r="W1359" s="6">
        <f t="shared" si="532"/>
        <v>14.386459802538786</v>
      </c>
      <c r="X1359" s="6">
        <f t="shared" si="533"/>
        <v>892.58064516129048</v>
      </c>
      <c r="Y1359" s="6">
        <f t="shared" si="534"/>
        <v>1191.6666666666667</v>
      </c>
      <c r="Z1359" s="6">
        <f t="shared" si="535"/>
        <v>381.5</v>
      </c>
      <c r="AA1359" s="6">
        <f t="shared" si="536"/>
        <v>165.43209876543207</v>
      </c>
      <c r="AB1359" s="6">
        <f t="shared" si="537"/>
        <v>14.347826086956523</v>
      </c>
      <c r="AC1359" s="6">
        <f t="shared" si="538"/>
        <v>11.511895625479662</v>
      </c>
      <c r="AD1359" s="6">
        <f t="shared" si="539"/>
        <v>1.6666666666666665</v>
      </c>
      <c r="AE1359" s="6">
        <f t="shared" si="540"/>
        <v>62.043105629348531</v>
      </c>
    </row>
    <row r="1360" spans="1:31" x14ac:dyDescent="0.15">
      <c r="A1360" s="38">
        <v>38817</v>
      </c>
      <c r="B1360" s="8">
        <f t="shared" si="541"/>
        <v>2006</v>
      </c>
      <c r="C1360" s="8">
        <f t="shared" si="542"/>
        <v>4</v>
      </c>
      <c r="D1360" s="8">
        <f t="shared" si="543"/>
        <v>10</v>
      </c>
      <c r="E1360" s="8" t="s">
        <v>29</v>
      </c>
      <c r="F1360" s="8">
        <v>3</v>
      </c>
      <c r="G1360">
        <v>10</v>
      </c>
      <c r="H1360" s="2" t="s">
        <v>1</v>
      </c>
      <c r="I1360" s="3">
        <v>4.32</v>
      </c>
      <c r="J1360" s="3">
        <v>183</v>
      </c>
      <c r="L1360" s="3">
        <v>64.77</v>
      </c>
      <c r="M1360" s="3">
        <v>0.44</v>
      </c>
      <c r="N1360" s="3">
        <v>50.03</v>
      </c>
      <c r="O1360" s="3">
        <v>45.7</v>
      </c>
      <c r="P1360" s="3">
        <v>2.23</v>
      </c>
      <c r="Q1360" s="3">
        <v>0.24</v>
      </c>
      <c r="R1360" s="3">
        <v>0.31</v>
      </c>
      <c r="S1360" s="3">
        <v>1.2</v>
      </c>
      <c r="T1360" s="3">
        <v>0</v>
      </c>
      <c r="U1360" s="6">
        <f t="shared" si="531"/>
        <v>113.70454545454545</v>
      </c>
      <c r="W1360" s="6">
        <f t="shared" si="532"/>
        <v>12.41184767277856</v>
      </c>
      <c r="X1360" s="6">
        <f t="shared" si="533"/>
        <v>806.9354838709678</v>
      </c>
      <c r="Y1360" s="6">
        <f t="shared" si="534"/>
        <v>952.08333333333337</v>
      </c>
      <c r="Z1360" s="6">
        <f t="shared" si="535"/>
        <v>111.5</v>
      </c>
      <c r="AA1360" s="6">
        <f t="shared" si="536"/>
        <v>19.753086419753085</v>
      </c>
      <c r="AB1360" s="6">
        <f t="shared" si="537"/>
        <v>13.478260869565217</v>
      </c>
      <c r="AC1360" s="6">
        <f t="shared" si="538"/>
        <v>30.698388334612428</v>
      </c>
      <c r="AD1360" s="6">
        <f t="shared" si="539"/>
        <v>0</v>
      </c>
      <c r="AE1360" s="6">
        <f t="shared" si="540"/>
        <v>65.013324780058667</v>
      </c>
    </row>
    <row r="1361" spans="1:31" x14ac:dyDescent="0.15">
      <c r="A1361" s="38">
        <v>38817</v>
      </c>
      <c r="B1361" s="8">
        <f t="shared" si="541"/>
        <v>2006</v>
      </c>
      <c r="C1361" s="8">
        <f t="shared" si="542"/>
        <v>4</v>
      </c>
      <c r="D1361" s="8">
        <f t="shared" si="543"/>
        <v>10</v>
      </c>
      <c r="E1361" s="8" t="s">
        <v>29</v>
      </c>
      <c r="F1361" s="8">
        <v>2</v>
      </c>
      <c r="G1361">
        <v>6</v>
      </c>
      <c r="H1361" s="2" t="s">
        <v>0</v>
      </c>
      <c r="I1361" s="3">
        <v>4.54</v>
      </c>
      <c r="J1361" s="3">
        <v>123.7</v>
      </c>
      <c r="L1361" s="3">
        <v>52.42</v>
      </c>
      <c r="M1361" s="3">
        <v>0.48</v>
      </c>
      <c r="N1361" s="3">
        <v>55.78</v>
      </c>
      <c r="O1361" s="3">
        <v>7.57</v>
      </c>
      <c r="P1361" s="3">
        <v>5.83</v>
      </c>
      <c r="Q1361" s="3">
        <v>0.57999999999999996</v>
      </c>
      <c r="R1361" s="3">
        <v>0.25</v>
      </c>
      <c r="S1361" s="3">
        <v>1.51</v>
      </c>
      <c r="T1361" s="3">
        <v>0</v>
      </c>
      <c r="U1361" s="6">
        <f t="shared" si="531"/>
        <v>116.20833333333334</v>
      </c>
      <c r="W1361" s="6">
        <f t="shared" si="532"/>
        <v>13.540197461212975</v>
      </c>
      <c r="X1361" s="6">
        <f t="shared" si="533"/>
        <v>899.67741935483866</v>
      </c>
      <c r="Y1361" s="6">
        <f t="shared" si="534"/>
        <v>157.70833333333334</v>
      </c>
      <c r="Z1361" s="6">
        <f t="shared" si="535"/>
        <v>291.5</v>
      </c>
      <c r="AA1361" s="6">
        <f t="shared" si="536"/>
        <v>47.736625514403286</v>
      </c>
      <c r="AB1361" s="6">
        <f t="shared" si="537"/>
        <v>10.869565217391305</v>
      </c>
      <c r="AC1361" s="6">
        <f t="shared" si="538"/>
        <v>38.628805321053974</v>
      </c>
      <c r="AD1361" s="6">
        <f t="shared" si="539"/>
        <v>0</v>
      </c>
      <c r="AE1361" s="6">
        <f t="shared" si="540"/>
        <v>66.444926075268825</v>
      </c>
    </row>
    <row r="1362" spans="1:31" x14ac:dyDescent="0.15">
      <c r="A1362" s="38">
        <v>38817</v>
      </c>
      <c r="B1362" s="8">
        <f t="shared" si="541"/>
        <v>2006</v>
      </c>
      <c r="C1362" s="8">
        <f t="shared" si="542"/>
        <v>4</v>
      </c>
      <c r="D1362" s="8">
        <f t="shared" si="543"/>
        <v>10</v>
      </c>
      <c r="E1362" s="8" t="s">
        <v>30</v>
      </c>
      <c r="F1362" s="8">
        <v>2</v>
      </c>
      <c r="G1362">
        <v>7</v>
      </c>
      <c r="H1362" s="2" t="s">
        <v>1</v>
      </c>
      <c r="I1362" s="3">
        <v>4.29</v>
      </c>
      <c r="J1362" s="3">
        <v>248</v>
      </c>
      <c r="L1362" s="3">
        <v>52.29</v>
      </c>
      <c r="M1362" s="3">
        <v>0.45</v>
      </c>
      <c r="N1362" s="3">
        <v>93.85</v>
      </c>
      <c r="O1362" s="3">
        <v>44.5</v>
      </c>
      <c r="P1362" s="3">
        <v>3.99</v>
      </c>
      <c r="Q1362" s="3">
        <v>0.85</v>
      </c>
      <c r="R1362" s="3">
        <v>0.35</v>
      </c>
      <c r="S1362" s="3">
        <v>0.84</v>
      </c>
      <c r="T1362" s="3">
        <v>0</v>
      </c>
      <c r="U1362" s="6">
        <f t="shared" si="531"/>
        <v>208.55555555555554</v>
      </c>
      <c r="W1362" s="6">
        <f t="shared" si="532"/>
        <v>12.693935119887165</v>
      </c>
      <c r="X1362" s="6">
        <f t="shared" si="533"/>
        <v>1513.7096774193549</v>
      </c>
      <c r="Y1362" s="6">
        <f t="shared" si="534"/>
        <v>927.08333333333337</v>
      </c>
      <c r="Z1362" s="6">
        <f t="shared" si="535"/>
        <v>199.5</v>
      </c>
      <c r="AA1362" s="6">
        <f t="shared" si="536"/>
        <v>69.958847736625515</v>
      </c>
      <c r="AB1362" s="6">
        <f t="shared" si="537"/>
        <v>15.217391304347824</v>
      </c>
      <c r="AC1362" s="6">
        <f t="shared" si="538"/>
        <v>21.4888718342287</v>
      </c>
      <c r="AD1362" s="6">
        <f t="shared" si="539"/>
        <v>0</v>
      </c>
      <c r="AE1362" s="6">
        <f t="shared" si="540"/>
        <v>119.24668458781362</v>
      </c>
    </row>
    <row r="1363" spans="1:31" x14ac:dyDescent="0.15">
      <c r="A1363" s="38">
        <v>38817</v>
      </c>
      <c r="B1363" s="8">
        <f t="shared" si="541"/>
        <v>2006</v>
      </c>
      <c r="C1363" s="8">
        <f t="shared" si="542"/>
        <v>4</v>
      </c>
      <c r="D1363" s="8">
        <f t="shared" si="543"/>
        <v>10</v>
      </c>
      <c r="E1363" s="8" t="s">
        <v>29</v>
      </c>
      <c r="F1363" s="8">
        <v>1</v>
      </c>
      <c r="G1363">
        <v>1</v>
      </c>
      <c r="H1363" s="2" t="s">
        <v>0</v>
      </c>
      <c r="I1363" s="3">
        <v>4.5199999999999996</v>
      </c>
      <c r="J1363" s="3">
        <v>166</v>
      </c>
      <c r="L1363" s="3">
        <v>48.74</v>
      </c>
    </row>
    <row r="1364" spans="1:31" x14ac:dyDescent="0.15">
      <c r="A1364" s="38">
        <v>38817</v>
      </c>
      <c r="B1364" s="8">
        <f t="shared" si="541"/>
        <v>2006</v>
      </c>
      <c r="C1364" s="8">
        <f t="shared" si="542"/>
        <v>4</v>
      </c>
      <c r="D1364" s="8">
        <f t="shared" si="543"/>
        <v>10</v>
      </c>
      <c r="E1364" s="8" t="s">
        <v>31</v>
      </c>
      <c r="F1364" s="8">
        <v>1</v>
      </c>
      <c r="G1364">
        <v>3</v>
      </c>
      <c r="H1364" s="2" t="s">
        <v>1</v>
      </c>
      <c r="I1364" s="3">
        <v>5.98</v>
      </c>
      <c r="J1364" s="3">
        <v>27.3</v>
      </c>
      <c r="L1364" s="3">
        <v>126.21</v>
      </c>
    </row>
    <row r="1365" spans="1:31" x14ac:dyDescent="0.15">
      <c r="A1365" s="38">
        <v>38817</v>
      </c>
      <c r="B1365" s="8">
        <f t="shared" si="541"/>
        <v>2006</v>
      </c>
      <c r="C1365" s="8">
        <f t="shared" si="542"/>
        <v>4</v>
      </c>
      <c r="D1365" s="8">
        <f t="shared" si="543"/>
        <v>10</v>
      </c>
      <c r="E1365" s="8" t="s">
        <v>32</v>
      </c>
      <c r="F1365" s="8">
        <v>1</v>
      </c>
      <c r="G1365">
        <v>4</v>
      </c>
      <c r="H1365" s="2" t="s">
        <v>1</v>
      </c>
      <c r="I1365" s="3">
        <v>5.62</v>
      </c>
      <c r="J1365" s="3">
        <v>23</v>
      </c>
      <c r="L1365" s="3">
        <v>81.599999999999994</v>
      </c>
    </row>
    <row r="1366" spans="1:31" x14ac:dyDescent="0.15">
      <c r="A1366" s="38">
        <v>38817</v>
      </c>
      <c r="B1366" s="8">
        <f t="shared" si="541"/>
        <v>2006</v>
      </c>
      <c r="C1366" s="8">
        <f t="shared" si="542"/>
        <v>4</v>
      </c>
      <c r="D1366" s="8">
        <f t="shared" si="543"/>
        <v>10</v>
      </c>
      <c r="E1366" s="8" t="s">
        <v>32</v>
      </c>
      <c r="F1366" s="8">
        <v>3</v>
      </c>
      <c r="G1366">
        <v>11</v>
      </c>
      <c r="H1366" s="2" t="s">
        <v>0</v>
      </c>
      <c r="I1366" s="3">
        <v>4.87</v>
      </c>
      <c r="J1366" s="3">
        <v>27</v>
      </c>
      <c r="L1366" s="3">
        <v>80.849999999999994</v>
      </c>
    </row>
    <row r="1367" spans="1:31" x14ac:dyDescent="0.15">
      <c r="A1367" s="38">
        <v>38817</v>
      </c>
      <c r="B1367" s="8">
        <f t="shared" si="541"/>
        <v>2006</v>
      </c>
      <c r="C1367" s="8">
        <f t="shared" si="542"/>
        <v>4</v>
      </c>
      <c r="D1367" s="8">
        <f t="shared" si="543"/>
        <v>10</v>
      </c>
      <c r="E1367" s="8" t="s">
        <v>31</v>
      </c>
      <c r="F1367" s="8">
        <v>3</v>
      </c>
      <c r="G1367">
        <v>12</v>
      </c>
      <c r="H1367" s="2" t="s">
        <v>1</v>
      </c>
      <c r="I1367" s="3">
        <v>5.13</v>
      </c>
      <c r="J1367" s="3">
        <v>22.9</v>
      </c>
      <c r="L1367" s="3">
        <v>73.760000000000005</v>
      </c>
    </row>
    <row r="1368" spans="1:31" x14ac:dyDescent="0.15">
      <c r="A1368" s="38">
        <v>38861</v>
      </c>
      <c r="B1368" s="8">
        <f t="shared" si="541"/>
        <v>2006</v>
      </c>
      <c r="C1368" s="8">
        <f t="shared" si="542"/>
        <v>5</v>
      </c>
      <c r="D1368" s="8">
        <f t="shared" si="543"/>
        <v>24</v>
      </c>
      <c r="E1368" s="8" t="s">
        <v>32</v>
      </c>
      <c r="F1368" s="8">
        <v>2</v>
      </c>
      <c r="G1368">
        <v>8</v>
      </c>
      <c r="H1368" s="2" t="s">
        <v>2</v>
      </c>
      <c r="I1368" s="3">
        <v>5.0999999999999996</v>
      </c>
      <c r="J1368" s="3">
        <v>24</v>
      </c>
      <c r="L1368" s="3">
        <v>11.48</v>
      </c>
      <c r="M1368" s="3">
        <v>0.33</v>
      </c>
      <c r="N1368" s="3">
        <v>0.49</v>
      </c>
      <c r="O1368" s="3">
        <v>7.1</v>
      </c>
      <c r="P1368" s="3">
        <v>1.67</v>
      </c>
      <c r="Q1368" s="3">
        <v>0.2</v>
      </c>
      <c r="R1368" s="3">
        <v>0.52</v>
      </c>
      <c r="S1368" s="3">
        <v>0.11</v>
      </c>
      <c r="T1368" s="3">
        <v>0</v>
      </c>
      <c r="U1368" s="6">
        <f t="shared" ref="U1368:U1387" si="544">(N1368/M1368)</f>
        <v>1.4848484848484849</v>
      </c>
      <c r="W1368" s="6">
        <f t="shared" ref="W1368:W1387" si="545">(M1368/35.45)*1000</f>
        <v>9.3088857545839208</v>
      </c>
      <c r="X1368" s="6">
        <f t="shared" ref="X1368:X1387" si="546">(N1368/62)*1000</f>
        <v>7.9032258064516121</v>
      </c>
      <c r="Y1368" s="6">
        <f t="shared" ref="Y1368:Y1387" si="547">(O1368/96)*1000*2</f>
        <v>147.91666666666666</v>
      </c>
      <c r="Z1368" s="6">
        <f t="shared" ref="Z1368:Z1387" si="548">(P1368/40)*1000*2</f>
        <v>83.499999999999986</v>
      </c>
      <c r="AA1368" s="6">
        <f t="shared" ref="AA1368:AA1387" si="549">(Q1368/24.3)*1000*2</f>
        <v>16.460905349794238</v>
      </c>
      <c r="AB1368" s="6">
        <f t="shared" ref="AB1368:AB1387" si="550">(R1368/23)*1000</f>
        <v>22.608695652173914</v>
      </c>
      <c r="AC1368" s="6">
        <f t="shared" ref="AC1368:AC1387" si="551">(S1368/39.09)*1000</f>
        <v>2.8140189306728058</v>
      </c>
      <c r="AD1368" s="6">
        <f t="shared" ref="AD1368:AD1387" si="552">(T1368/18)*1000</f>
        <v>0</v>
      </c>
      <c r="AE1368" s="6">
        <f t="shared" ref="AE1368:AE1387" si="553">(X1368/W1368)</f>
        <v>0.84899804496578679</v>
      </c>
    </row>
    <row r="1369" spans="1:31" x14ac:dyDescent="0.15">
      <c r="A1369" s="38">
        <v>38861</v>
      </c>
      <c r="B1369" s="8">
        <f t="shared" si="541"/>
        <v>2006</v>
      </c>
      <c r="C1369" s="8">
        <f t="shared" si="542"/>
        <v>5</v>
      </c>
      <c r="D1369" s="8">
        <f t="shared" si="543"/>
        <v>24</v>
      </c>
      <c r="E1369" s="8" t="s">
        <v>31</v>
      </c>
      <c r="F1369" s="8">
        <v>1</v>
      </c>
      <c r="G1369">
        <v>3</v>
      </c>
      <c r="H1369" s="2" t="s">
        <v>1</v>
      </c>
      <c r="I1369" s="3">
        <v>5.53</v>
      </c>
      <c r="J1369" s="3">
        <v>28.6</v>
      </c>
      <c r="L1369" s="3">
        <v>37.11</v>
      </c>
      <c r="M1369" s="3">
        <v>0.78</v>
      </c>
      <c r="N1369" s="3">
        <v>1.55</v>
      </c>
      <c r="O1369" s="3">
        <v>6.82</v>
      </c>
      <c r="P1369" s="3">
        <v>2.21</v>
      </c>
      <c r="Q1369" s="3">
        <v>0.51</v>
      </c>
      <c r="R1369" s="3">
        <v>0.31</v>
      </c>
      <c r="S1369" s="3">
        <v>0.75</v>
      </c>
      <c r="T1369" s="3">
        <v>0.01</v>
      </c>
      <c r="U1369" s="6">
        <f t="shared" si="544"/>
        <v>1.9871794871794872</v>
      </c>
      <c r="W1369" s="6">
        <f t="shared" si="545"/>
        <v>22.002820874471084</v>
      </c>
      <c r="X1369" s="6">
        <f t="shared" si="546"/>
        <v>25</v>
      </c>
      <c r="Y1369" s="6">
        <f t="shared" si="547"/>
        <v>142.08333333333334</v>
      </c>
      <c r="Z1369" s="6">
        <f t="shared" si="548"/>
        <v>110.5</v>
      </c>
      <c r="AA1369" s="6">
        <f t="shared" si="549"/>
        <v>41.97530864197531</v>
      </c>
      <c r="AB1369" s="6">
        <f t="shared" si="550"/>
        <v>13.478260869565217</v>
      </c>
      <c r="AC1369" s="6">
        <f t="shared" si="551"/>
        <v>19.186492709132768</v>
      </c>
      <c r="AD1369" s="6">
        <f t="shared" si="552"/>
        <v>0.55555555555555558</v>
      </c>
      <c r="AE1369" s="6">
        <f t="shared" si="553"/>
        <v>1.1362179487179489</v>
      </c>
    </row>
    <row r="1370" spans="1:31" x14ac:dyDescent="0.15">
      <c r="A1370" s="38">
        <v>38861</v>
      </c>
      <c r="B1370" s="8">
        <f t="shared" si="541"/>
        <v>2006</v>
      </c>
      <c r="C1370" s="8">
        <f t="shared" si="542"/>
        <v>5</v>
      </c>
      <c r="D1370" s="8">
        <f t="shared" si="543"/>
        <v>24</v>
      </c>
      <c r="E1370" s="8" t="s">
        <v>31</v>
      </c>
      <c r="F1370" s="8">
        <v>4</v>
      </c>
      <c r="G1370">
        <v>15</v>
      </c>
      <c r="H1370" s="2" t="s">
        <v>1</v>
      </c>
      <c r="I1370" s="3">
        <v>5.01</v>
      </c>
      <c r="J1370" s="3">
        <v>30</v>
      </c>
      <c r="M1370" s="3">
        <v>0.55000000000000004</v>
      </c>
      <c r="N1370" s="3">
        <v>1.1499999999999999</v>
      </c>
      <c r="O1370" s="3">
        <v>7.34</v>
      </c>
      <c r="P1370" s="3">
        <v>1.72</v>
      </c>
      <c r="Q1370" s="3">
        <v>0.19</v>
      </c>
      <c r="R1370" s="3">
        <v>0.3</v>
      </c>
      <c r="S1370" s="3">
        <v>0.33</v>
      </c>
      <c r="T1370" s="3">
        <v>0</v>
      </c>
      <c r="U1370" s="6">
        <f t="shared" si="544"/>
        <v>2.0909090909090904</v>
      </c>
      <c r="W1370" s="6">
        <f t="shared" si="545"/>
        <v>15.514809590973202</v>
      </c>
      <c r="X1370" s="6">
        <f t="shared" si="546"/>
        <v>18.548387096774192</v>
      </c>
      <c r="Y1370" s="6">
        <f t="shared" si="547"/>
        <v>152.91666666666669</v>
      </c>
      <c r="Z1370" s="6">
        <f t="shared" si="548"/>
        <v>86</v>
      </c>
      <c r="AA1370" s="6">
        <f t="shared" si="549"/>
        <v>15.637860082304528</v>
      </c>
      <c r="AB1370" s="6">
        <f t="shared" si="550"/>
        <v>13.043478260869565</v>
      </c>
      <c r="AC1370" s="6">
        <f t="shared" si="551"/>
        <v>8.4420567920184197</v>
      </c>
      <c r="AD1370" s="6">
        <f t="shared" si="552"/>
        <v>0</v>
      </c>
      <c r="AE1370" s="6">
        <f t="shared" si="553"/>
        <v>1.1955278592375365</v>
      </c>
    </row>
    <row r="1371" spans="1:31" x14ac:dyDescent="0.15">
      <c r="A1371" s="38">
        <v>38861</v>
      </c>
      <c r="B1371" s="8">
        <f t="shared" si="541"/>
        <v>2006</v>
      </c>
      <c r="C1371" s="8">
        <f t="shared" si="542"/>
        <v>5</v>
      </c>
      <c r="D1371" s="8">
        <f t="shared" si="543"/>
        <v>24</v>
      </c>
      <c r="E1371" s="8" t="s">
        <v>31</v>
      </c>
      <c r="F1371" s="8">
        <v>3</v>
      </c>
      <c r="G1371">
        <v>12</v>
      </c>
      <c r="H1371" s="2" t="s">
        <v>0</v>
      </c>
      <c r="I1371" s="3">
        <v>4.88</v>
      </c>
      <c r="J1371" s="3">
        <v>26.3</v>
      </c>
      <c r="M1371" s="3">
        <v>0.34</v>
      </c>
      <c r="N1371" s="3">
        <v>0.75</v>
      </c>
      <c r="O1371" s="3">
        <v>6.59</v>
      </c>
      <c r="P1371" s="11">
        <v>0</v>
      </c>
      <c r="Q1371" s="11">
        <v>0</v>
      </c>
      <c r="R1371" s="11">
        <v>0</v>
      </c>
      <c r="S1371" s="11">
        <v>0</v>
      </c>
      <c r="T1371" s="3">
        <v>0</v>
      </c>
      <c r="U1371" s="6">
        <f t="shared" si="544"/>
        <v>2.2058823529411762</v>
      </c>
      <c r="W1371" s="6">
        <f t="shared" si="545"/>
        <v>9.590973201692524</v>
      </c>
      <c r="X1371" s="6">
        <f t="shared" si="546"/>
        <v>12.096774193548386</v>
      </c>
      <c r="Y1371" s="6">
        <f t="shared" si="547"/>
        <v>137.29166666666669</v>
      </c>
      <c r="Z1371" s="6">
        <f t="shared" si="548"/>
        <v>0</v>
      </c>
      <c r="AA1371" s="6">
        <f t="shared" si="549"/>
        <v>0</v>
      </c>
      <c r="AB1371" s="6">
        <f t="shared" si="550"/>
        <v>0</v>
      </c>
      <c r="AC1371" s="6">
        <f t="shared" si="551"/>
        <v>0</v>
      </c>
      <c r="AD1371" s="6">
        <f t="shared" si="552"/>
        <v>0</v>
      </c>
      <c r="AE1371" s="6">
        <f t="shared" si="553"/>
        <v>1.2612666034155597</v>
      </c>
    </row>
    <row r="1372" spans="1:31" x14ac:dyDescent="0.15">
      <c r="A1372" s="38">
        <v>38861</v>
      </c>
      <c r="B1372" s="8">
        <f t="shared" si="541"/>
        <v>2006</v>
      </c>
      <c r="C1372" s="8">
        <f t="shared" si="542"/>
        <v>5</v>
      </c>
      <c r="D1372" s="8">
        <f t="shared" si="543"/>
        <v>24</v>
      </c>
      <c r="E1372" s="8" t="s">
        <v>31</v>
      </c>
      <c r="F1372" s="8">
        <v>4</v>
      </c>
      <c r="G1372">
        <v>15</v>
      </c>
      <c r="H1372" s="2" t="s">
        <v>2</v>
      </c>
      <c r="I1372" s="3">
        <v>4.91</v>
      </c>
      <c r="J1372" s="3">
        <v>34.299999999999997</v>
      </c>
      <c r="L1372" s="3">
        <v>12.52</v>
      </c>
      <c r="M1372" s="3">
        <v>0.44</v>
      </c>
      <c r="N1372" s="3">
        <v>1.02</v>
      </c>
      <c r="O1372" s="3">
        <v>9.36</v>
      </c>
      <c r="P1372" s="3">
        <v>1.46</v>
      </c>
      <c r="Q1372" s="3">
        <v>0.18</v>
      </c>
      <c r="R1372" s="3">
        <v>0.27</v>
      </c>
      <c r="S1372" s="3">
        <v>1.2</v>
      </c>
      <c r="T1372" s="3">
        <v>0</v>
      </c>
      <c r="U1372" s="6">
        <f t="shared" si="544"/>
        <v>2.3181818181818183</v>
      </c>
      <c r="W1372" s="6">
        <f t="shared" si="545"/>
        <v>12.41184767277856</v>
      </c>
      <c r="X1372" s="6">
        <f t="shared" si="546"/>
        <v>16.451612903225808</v>
      </c>
      <c r="Y1372" s="6">
        <f t="shared" si="547"/>
        <v>194.99999999999997</v>
      </c>
      <c r="Z1372" s="6">
        <f t="shared" si="548"/>
        <v>73</v>
      </c>
      <c r="AA1372" s="6">
        <f t="shared" si="549"/>
        <v>14.814814814814813</v>
      </c>
      <c r="AB1372" s="6">
        <f t="shared" si="550"/>
        <v>11.739130434782609</v>
      </c>
      <c r="AC1372" s="6">
        <f t="shared" si="551"/>
        <v>30.698388334612428</v>
      </c>
      <c r="AD1372" s="6">
        <f t="shared" si="552"/>
        <v>0</v>
      </c>
      <c r="AE1372" s="6">
        <f t="shared" si="553"/>
        <v>1.325476539589443</v>
      </c>
    </row>
    <row r="1373" spans="1:31" x14ac:dyDescent="0.15">
      <c r="A1373" s="38">
        <v>38861</v>
      </c>
      <c r="B1373" s="8">
        <f t="shared" si="541"/>
        <v>2006</v>
      </c>
      <c r="C1373" s="8">
        <f t="shared" si="542"/>
        <v>5</v>
      </c>
      <c r="D1373" s="8">
        <f t="shared" si="543"/>
        <v>24</v>
      </c>
      <c r="E1373" s="8" t="s">
        <v>32</v>
      </c>
      <c r="F1373" s="8">
        <v>2</v>
      </c>
      <c r="G1373">
        <v>8</v>
      </c>
      <c r="H1373" s="2" t="s">
        <v>0</v>
      </c>
      <c r="I1373" s="3">
        <v>4.6900000000000004</v>
      </c>
      <c r="J1373" s="3">
        <v>36.200000000000003</v>
      </c>
      <c r="L1373" s="3">
        <v>22.61</v>
      </c>
      <c r="M1373" s="3">
        <v>0.67</v>
      </c>
      <c r="N1373" s="3">
        <v>1.86</v>
      </c>
      <c r="O1373" s="3">
        <v>9.66</v>
      </c>
      <c r="P1373" s="3">
        <v>0.74</v>
      </c>
      <c r="Q1373" s="3">
        <v>0.16</v>
      </c>
      <c r="R1373" s="3">
        <v>0.35</v>
      </c>
      <c r="S1373" s="3">
        <v>0.16</v>
      </c>
      <c r="T1373" s="3">
        <v>0</v>
      </c>
      <c r="U1373" s="6">
        <f t="shared" si="544"/>
        <v>2.7761194029850746</v>
      </c>
      <c r="W1373" s="6">
        <f t="shared" si="545"/>
        <v>18.899858956276447</v>
      </c>
      <c r="X1373" s="6">
        <f t="shared" si="546"/>
        <v>30.000000000000004</v>
      </c>
      <c r="Y1373" s="6">
        <f t="shared" si="547"/>
        <v>201.25</v>
      </c>
      <c r="Z1373" s="6">
        <f t="shared" si="548"/>
        <v>37</v>
      </c>
      <c r="AA1373" s="6">
        <f t="shared" si="549"/>
        <v>13.168724279835391</v>
      </c>
      <c r="AB1373" s="6">
        <f t="shared" si="550"/>
        <v>15.217391304347824</v>
      </c>
      <c r="AC1373" s="6">
        <f t="shared" si="551"/>
        <v>4.0931184446149906</v>
      </c>
      <c r="AD1373" s="6">
        <f t="shared" si="552"/>
        <v>0</v>
      </c>
      <c r="AE1373" s="6">
        <f t="shared" si="553"/>
        <v>1.5873134328358209</v>
      </c>
    </row>
    <row r="1374" spans="1:31" x14ac:dyDescent="0.15">
      <c r="A1374" s="38">
        <v>38861</v>
      </c>
      <c r="B1374" s="8">
        <f t="shared" si="541"/>
        <v>2006</v>
      </c>
      <c r="C1374" s="8">
        <f t="shared" si="542"/>
        <v>5</v>
      </c>
      <c r="D1374" s="8">
        <f t="shared" si="543"/>
        <v>24</v>
      </c>
      <c r="E1374" s="8" t="s">
        <v>32</v>
      </c>
      <c r="F1374" s="8">
        <v>1</v>
      </c>
      <c r="G1374">
        <v>4</v>
      </c>
      <c r="H1374" s="2" t="s">
        <v>1</v>
      </c>
      <c r="I1374" s="3">
        <v>5.88</v>
      </c>
      <c r="J1374" s="3">
        <v>28.8</v>
      </c>
      <c r="L1374" s="3">
        <v>57.76</v>
      </c>
      <c r="M1374" s="3">
        <v>0.45</v>
      </c>
      <c r="N1374" s="3">
        <v>1.77</v>
      </c>
      <c r="O1374" s="3">
        <v>6.8</v>
      </c>
      <c r="P1374" s="3">
        <v>2.65</v>
      </c>
      <c r="Q1374" s="3">
        <v>0.52</v>
      </c>
      <c r="R1374" s="3">
        <v>0.37</v>
      </c>
      <c r="S1374" s="3">
        <v>0.23</v>
      </c>
      <c r="T1374" s="3">
        <v>0</v>
      </c>
      <c r="U1374" s="6">
        <f t="shared" si="544"/>
        <v>3.9333333333333331</v>
      </c>
      <c r="W1374" s="6">
        <f t="shared" si="545"/>
        <v>12.693935119887165</v>
      </c>
      <c r="X1374" s="6">
        <f t="shared" si="546"/>
        <v>28.548387096774196</v>
      </c>
      <c r="Y1374" s="6">
        <f t="shared" si="547"/>
        <v>141.66666666666666</v>
      </c>
      <c r="Z1374" s="6">
        <f t="shared" si="548"/>
        <v>132.5</v>
      </c>
      <c r="AA1374" s="6">
        <f t="shared" si="549"/>
        <v>42.798353909465021</v>
      </c>
      <c r="AB1374" s="6">
        <f t="shared" si="550"/>
        <v>16.086956521739129</v>
      </c>
      <c r="AC1374" s="6">
        <f t="shared" si="551"/>
        <v>5.8838577641340493</v>
      </c>
      <c r="AD1374" s="6">
        <f t="shared" si="552"/>
        <v>0</v>
      </c>
      <c r="AE1374" s="6">
        <f t="shared" si="553"/>
        <v>2.248978494623656</v>
      </c>
    </row>
    <row r="1375" spans="1:31" x14ac:dyDescent="0.15">
      <c r="A1375" s="38">
        <v>38861</v>
      </c>
      <c r="B1375" s="8">
        <f t="shared" si="541"/>
        <v>2006</v>
      </c>
      <c r="C1375" s="8">
        <f t="shared" si="542"/>
        <v>5</v>
      </c>
      <c r="D1375" s="8">
        <f t="shared" si="543"/>
        <v>24</v>
      </c>
      <c r="E1375" s="8" t="s">
        <v>31</v>
      </c>
      <c r="F1375" s="8">
        <v>2</v>
      </c>
      <c r="G1375">
        <v>5</v>
      </c>
      <c r="H1375" s="2" t="s">
        <v>0</v>
      </c>
      <c r="I1375" s="3">
        <v>5.53</v>
      </c>
      <c r="J1375" s="3">
        <v>26</v>
      </c>
      <c r="L1375" s="3">
        <v>13.77</v>
      </c>
      <c r="M1375" s="3">
        <v>0.63</v>
      </c>
      <c r="N1375" s="3">
        <v>3.36</v>
      </c>
      <c r="O1375" s="3">
        <v>5.78</v>
      </c>
      <c r="P1375" s="3">
        <v>2.29</v>
      </c>
      <c r="Q1375" s="3">
        <v>0.47</v>
      </c>
      <c r="R1375" s="3">
        <v>0.27</v>
      </c>
      <c r="S1375" s="3">
        <v>0.41</v>
      </c>
      <c r="T1375" s="3">
        <v>0</v>
      </c>
      <c r="U1375" s="6">
        <f t="shared" si="544"/>
        <v>5.333333333333333</v>
      </c>
      <c r="W1375" s="6">
        <f t="shared" si="545"/>
        <v>17.77150916784203</v>
      </c>
      <c r="X1375" s="6">
        <f t="shared" si="546"/>
        <v>54.193548387096776</v>
      </c>
      <c r="Y1375" s="6">
        <f t="shared" si="547"/>
        <v>120.41666666666667</v>
      </c>
      <c r="Z1375" s="6">
        <f t="shared" si="548"/>
        <v>114.5</v>
      </c>
      <c r="AA1375" s="6">
        <f t="shared" si="549"/>
        <v>38.68312757201646</v>
      </c>
      <c r="AB1375" s="6">
        <f t="shared" si="550"/>
        <v>11.739130434782609</v>
      </c>
      <c r="AC1375" s="6">
        <f t="shared" si="551"/>
        <v>10.488616014325913</v>
      </c>
      <c r="AD1375" s="6">
        <f t="shared" si="552"/>
        <v>0</v>
      </c>
      <c r="AE1375" s="6">
        <f t="shared" si="553"/>
        <v>3.0494623655913982</v>
      </c>
    </row>
    <row r="1376" spans="1:31" x14ac:dyDescent="0.15">
      <c r="A1376" s="38">
        <v>38861</v>
      </c>
      <c r="B1376" s="8">
        <f t="shared" si="541"/>
        <v>2006</v>
      </c>
      <c r="C1376" s="8">
        <f t="shared" si="542"/>
        <v>5</v>
      </c>
      <c r="D1376" s="8">
        <f t="shared" si="543"/>
        <v>24</v>
      </c>
      <c r="E1376" s="8" t="s">
        <v>31</v>
      </c>
      <c r="F1376" s="8">
        <v>1</v>
      </c>
      <c r="G1376">
        <v>3</v>
      </c>
      <c r="H1376" s="2" t="s">
        <v>0</v>
      </c>
      <c r="I1376" s="3">
        <v>5.34</v>
      </c>
      <c r="J1376" s="3">
        <v>35.799999999999997</v>
      </c>
      <c r="L1376" s="3">
        <v>32.08</v>
      </c>
      <c r="M1376" s="3">
        <v>0.81</v>
      </c>
      <c r="N1376" s="3">
        <v>7.39</v>
      </c>
      <c r="O1376" s="3">
        <v>3.66</v>
      </c>
      <c r="P1376" s="3">
        <v>2.33</v>
      </c>
      <c r="Q1376" s="3">
        <v>0.61</v>
      </c>
      <c r="R1376" s="3">
        <v>0.35</v>
      </c>
      <c r="S1376" s="3">
        <v>0.31</v>
      </c>
      <c r="T1376" s="3">
        <v>0</v>
      </c>
      <c r="U1376" s="6">
        <f t="shared" si="544"/>
        <v>9.1234567901234556</v>
      </c>
      <c r="W1376" s="6">
        <f t="shared" si="545"/>
        <v>22.849083215796895</v>
      </c>
      <c r="X1376" s="6">
        <f t="shared" si="546"/>
        <v>119.19354838709677</v>
      </c>
      <c r="Y1376" s="6">
        <f t="shared" si="547"/>
        <v>76.25</v>
      </c>
      <c r="Z1376" s="6">
        <f t="shared" si="548"/>
        <v>116.5</v>
      </c>
      <c r="AA1376" s="6">
        <f t="shared" si="549"/>
        <v>50.205761316872426</v>
      </c>
      <c r="AB1376" s="6">
        <f t="shared" si="550"/>
        <v>15.217391304347824</v>
      </c>
      <c r="AC1376" s="6">
        <f t="shared" si="551"/>
        <v>7.9304169864415437</v>
      </c>
      <c r="AD1376" s="6">
        <f t="shared" si="552"/>
        <v>0</v>
      </c>
      <c r="AE1376" s="6">
        <f t="shared" si="553"/>
        <v>5.2165571485463964</v>
      </c>
    </row>
    <row r="1377" spans="1:31" x14ac:dyDescent="0.15">
      <c r="A1377" s="38">
        <v>38861</v>
      </c>
      <c r="B1377" s="8">
        <f t="shared" si="541"/>
        <v>2006</v>
      </c>
      <c r="C1377" s="8">
        <f t="shared" si="542"/>
        <v>5</v>
      </c>
      <c r="D1377" s="8">
        <f t="shared" si="543"/>
        <v>24</v>
      </c>
      <c r="E1377" s="8" t="s">
        <v>30</v>
      </c>
      <c r="F1377" s="8">
        <v>2</v>
      </c>
      <c r="G1377">
        <v>7</v>
      </c>
      <c r="H1377" s="2" t="s">
        <v>0</v>
      </c>
      <c r="I1377" s="3">
        <v>4.45</v>
      </c>
      <c r="J1377" s="3">
        <v>91.3</v>
      </c>
      <c r="L1377" s="3">
        <v>10.9</v>
      </c>
      <c r="M1377" s="3">
        <v>0.6</v>
      </c>
      <c r="N1377" s="3">
        <v>5.71</v>
      </c>
      <c r="O1377" s="3">
        <v>30.6</v>
      </c>
      <c r="P1377" s="3">
        <v>3.18</v>
      </c>
      <c r="Q1377" s="3">
        <v>0.89</v>
      </c>
      <c r="R1377" s="3">
        <v>0.28999999999999998</v>
      </c>
      <c r="S1377" s="3">
        <v>0.53</v>
      </c>
      <c r="T1377" s="3">
        <v>0.04</v>
      </c>
      <c r="U1377" s="6">
        <f t="shared" si="544"/>
        <v>9.5166666666666675</v>
      </c>
      <c r="W1377" s="6">
        <f t="shared" si="545"/>
        <v>16.925246826516219</v>
      </c>
      <c r="X1377" s="6">
        <f t="shared" si="546"/>
        <v>92.096774193548399</v>
      </c>
      <c r="Y1377" s="6">
        <f t="shared" si="547"/>
        <v>637.50000000000011</v>
      </c>
      <c r="Z1377" s="6">
        <f t="shared" si="548"/>
        <v>159</v>
      </c>
      <c r="AA1377" s="6">
        <f t="shared" si="549"/>
        <v>73.251028806584358</v>
      </c>
      <c r="AB1377" s="6">
        <f t="shared" si="550"/>
        <v>12.608695652173912</v>
      </c>
      <c r="AC1377" s="6">
        <f t="shared" si="551"/>
        <v>13.558454847787157</v>
      </c>
      <c r="AD1377" s="6">
        <f t="shared" si="552"/>
        <v>2.2222222222222223</v>
      </c>
      <c r="AE1377" s="6">
        <f t="shared" si="553"/>
        <v>5.4413844086021514</v>
      </c>
    </row>
    <row r="1378" spans="1:31" x14ac:dyDescent="0.15">
      <c r="A1378" s="38">
        <v>38861</v>
      </c>
      <c r="B1378" s="8">
        <f t="shared" si="541"/>
        <v>2006</v>
      </c>
      <c r="C1378" s="8">
        <f t="shared" si="542"/>
        <v>5</v>
      </c>
      <c r="D1378" s="8">
        <f t="shared" si="543"/>
        <v>24</v>
      </c>
      <c r="E1378" s="8" t="s">
        <v>30</v>
      </c>
      <c r="F1378" s="8">
        <v>1</v>
      </c>
      <c r="G1378">
        <v>2</v>
      </c>
      <c r="H1378" s="2" t="s">
        <v>2</v>
      </c>
      <c r="I1378" s="3">
        <v>4.67</v>
      </c>
      <c r="J1378" s="3">
        <v>50.7</v>
      </c>
      <c r="L1378" s="3">
        <v>18.510000000000002</v>
      </c>
      <c r="M1378" s="3">
        <v>0.93</v>
      </c>
      <c r="N1378" s="3">
        <v>15.67</v>
      </c>
      <c r="O1378" s="3">
        <v>4.83</v>
      </c>
      <c r="P1378" s="3">
        <v>1.76</v>
      </c>
      <c r="Q1378" s="3">
        <v>0.39</v>
      </c>
      <c r="R1378" s="3">
        <v>0.3</v>
      </c>
      <c r="S1378" s="3">
        <v>1.3</v>
      </c>
      <c r="T1378" s="3">
        <v>0</v>
      </c>
      <c r="U1378" s="6">
        <f t="shared" si="544"/>
        <v>16.849462365591396</v>
      </c>
      <c r="W1378" s="6">
        <f t="shared" si="545"/>
        <v>26.234132581100141</v>
      </c>
      <c r="X1378" s="6">
        <f t="shared" si="546"/>
        <v>252.74193548387098</v>
      </c>
      <c r="Y1378" s="6">
        <f t="shared" si="547"/>
        <v>100.625</v>
      </c>
      <c r="Z1378" s="6">
        <f t="shared" si="548"/>
        <v>88</v>
      </c>
      <c r="AA1378" s="6">
        <f t="shared" si="549"/>
        <v>32.098765432098766</v>
      </c>
      <c r="AB1378" s="6">
        <f t="shared" si="550"/>
        <v>13.043478260869565</v>
      </c>
      <c r="AC1378" s="6">
        <f t="shared" si="551"/>
        <v>33.256587362496802</v>
      </c>
      <c r="AD1378" s="6">
        <f t="shared" si="552"/>
        <v>0</v>
      </c>
      <c r="AE1378" s="6">
        <f t="shared" si="553"/>
        <v>9.6340877558099205</v>
      </c>
    </row>
    <row r="1379" spans="1:31" x14ac:dyDescent="0.15">
      <c r="A1379" s="38">
        <v>38861</v>
      </c>
      <c r="B1379" s="8">
        <f t="shared" si="541"/>
        <v>2006</v>
      </c>
      <c r="C1379" s="8">
        <f t="shared" si="542"/>
        <v>5</v>
      </c>
      <c r="D1379" s="8">
        <f t="shared" si="543"/>
        <v>24</v>
      </c>
      <c r="E1379" s="8" t="s">
        <v>30</v>
      </c>
      <c r="F1379" s="8">
        <v>1</v>
      </c>
      <c r="G1379">
        <v>2</v>
      </c>
      <c r="H1379" s="2" t="s">
        <v>0</v>
      </c>
      <c r="I1379" s="3">
        <v>4.92</v>
      </c>
      <c r="J1379" s="3">
        <v>114.8</v>
      </c>
      <c r="L1379" s="3">
        <v>23.36</v>
      </c>
      <c r="M1379" s="3">
        <v>0.93</v>
      </c>
      <c r="N1379" s="3">
        <v>40.29</v>
      </c>
      <c r="O1379" s="3">
        <v>14.62</v>
      </c>
      <c r="P1379" s="3">
        <v>11.51</v>
      </c>
      <c r="Q1379" s="3">
        <v>2.79</v>
      </c>
      <c r="R1379" s="3">
        <v>0.43</v>
      </c>
      <c r="S1379" s="3">
        <v>0.51</v>
      </c>
      <c r="T1379" s="3">
        <v>0</v>
      </c>
      <c r="U1379" s="6">
        <f t="shared" si="544"/>
        <v>43.322580645161288</v>
      </c>
      <c r="W1379" s="6">
        <f t="shared" si="545"/>
        <v>26.234132581100141</v>
      </c>
      <c r="X1379" s="6">
        <f t="shared" si="546"/>
        <v>649.83870967741927</v>
      </c>
      <c r="Y1379" s="6">
        <f t="shared" si="547"/>
        <v>304.58333333333331</v>
      </c>
      <c r="Z1379" s="6">
        <f t="shared" si="548"/>
        <v>575.5</v>
      </c>
      <c r="AA1379" s="6">
        <f t="shared" si="549"/>
        <v>229.62962962962962</v>
      </c>
      <c r="AB1379" s="6">
        <f t="shared" si="550"/>
        <v>18.695652173913043</v>
      </c>
      <c r="AC1379" s="6">
        <f t="shared" si="551"/>
        <v>13.046815042210284</v>
      </c>
      <c r="AD1379" s="6">
        <f t="shared" si="552"/>
        <v>0</v>
      </c>
      <c r="AE1379" s="6">
        <f t="shared" si="553"/>
        <v>24.770733610822056</v>
      </c>
    </row>
    <row r="1380" spans="1:31" x14ac:dyDescent="0.15">
      <c r="A1380" s="38">
        <v>38861</v>
      </c>
      <c r="B1380" s="8">
        <f t="shared" si="541"/>
        <v>2006</v>
      </c>
      <c r="C1380" s="8">
        <f t="shared" si="542"/>
        <v>5</v>
      </c>
      <c r="D1380" s="8">
        <f t="shared" si="543"/>
        <v>24</v>
      </c>
      <c r="E1380" s="8" t="s">
        <v>29</v>
      </c>
      <c r="F1380" s="8">
        <v>1</v>
      </c>
      <c r="G1380">
        <v>1</v>
      </c>
      <c r="H1380" s="2" t="s">
        <v>1</v>
      </c>
      <c r="I1380" s="3">
        <v>3.99</v>
      </c>
      <c r="J1380" s="3">
        <v>451</v>
      </c>
      <c r="L1380" s="3">
        <v>20.96</v>
      </c>
      <c r="M1380" s="3">
        <v>2.57</v>
      </c>
      <c r="N1380" s="3">
        <v>135.47</v>
      </c>
      <c r="O1380" s="3">
        <v>115.3</v>
      </c>
      <c r="P1380" s="3">
        <v>10.050000000000001</v>
      </c>
      <c r="Q1380" s="3">
        <v>0.65</v>
      </c>
      <c r="R1380" s="3">
        <v>0.38</v>
      </c>
      <c r="S1380" s="3">
        <v>2.14</v>
      </c>
      <c r="T1380" s="3">
        <v>0.06</v>
      </c>
      <c r="U1380" s="6">
        <f t="shared" si="544"/>
        <v>52.71206225680934</v>
      </c>
      <c r="W1380" s="6">
        <f t="shared" si="545"/>
        <v>72.496473906911135</v>
      </c>
      <c r="X1380" s="6">
        <f t="shared" si="546"/>
        <v>2185</v>
      </c>
      <c r="Y1380" s="6">
        <f t="shared" si="547"/>
        <v>2402.083333333333</v>
      </c>
      <c r="Z1380" s="6">
        <f t="shared" si="548"/>
        <v>502.50000000000006</v>
      </c>
      <c r="AA1380" s="6">
        <f t="shared" si="549"/>
        <v>53.497942386831276</v>
      </c>
      <c r="AB1380" s="6">
        <f t="shared" si="550"/>
        <v>16.521739130434781</v>
      </c>
      <c r="AC1380" s="6">
        <f t="shared" si="551"/>
        <v>54.745459196725498</v>
      </c>
      <c r="AD1380" s="6">
        <f t="shared" si="552"/>
        <v>3.333333333333333</v>
      </c>
      <c r="AE1380" s="6">
        <f t="shared" si="553"/>
        <v>30.139396887159535</v>
      </c>
    </row>
    <row r="1381" spans="1:31" x14ac:dyDescent="0.15">
      <c r="A1381" s="38">
        <v>38861</v>
      </c>
      <c r="B1381" s="8">
        <f t="shared" si="541"/>
        <v>2006</v>
      </c>
      <c r="C1381" s="8">
        <f t="shared" si="542"/>
        <v>5</v>
      </c>
      <c r="D1381" s="8">
        <f t="shared" si="543"/>
        <v>24</v>
      </c>
      <c r="E1381" s="8" t="s">
        <v>30</v>
      </c>
      <c r="F1381" s="8">
        <v>4</v>
      </c>
      <c r="G1381">
        <v>14</v>
      </c>
      <c r="H1381" s="2" t="s">
        <v>2</v>
      </c>
      <c r="I1381" s="3">
        <v>4.3600000000000003</v>
      </c>
      <c r="J1381" s="3">
        <v>191</v>
      </c>
      <c r="L1381" s="3">
        <v>2.76</v>
      </c>
      <c r="M1381" s="3">
        <v>0.85</v>
      </c>
      <c r="N1381" s="3">
        <v>45.6</v>
      </c>
      <c r="O1381" s="3">
        <v>41.2</v>
      </c>
      <c r="P1381" s="3">
        <v>7.77</v>
      </c>
      <c r="Q1381" s="3">
        <v>5.0999999999999996</v>
      </c>
      <c r="R1381" s="3">
        <v>0.38</v>
      </c>
      <c r="S1381" s="3">
        <v>0.86</v>
      </c>
      <c r="T1381" s="3">
        <v>0</v>
      </c>
      <c r="U1381" s="6">
        <f t="shared" si="544"/>
        <v>53.647058823529413</v>
      </c>
      <c r="W1381" s="6">
        <f t="shared" si="545"/>
        <v>23.977433004231308</v>
      </c>
      <c r="X1381" s="6">
        <f t="shared" si="546"/>
        <v>735.48387096774195</v>
      </c>
      <c r="Y1381" s="6">
        <f t="shared" si="547"/>
        <v>858.33333333333337</v>
      </c>
      <c r="Z1381" s="6">
        <f t="shared" si="548"/>
        <v>388.49999999999994</v>
      </c>
      <c r="AA1381" s="6">
        <f t="shared" si="549"/>
        <v>419.75308641975306</v>
      </c>
      <c r="AB1381" s="6">
        <f t="shared" si="550"/>
        <v>16.521739130434781</v>
      </c>
      <c r="AC1381" s="6">
        <f t="shared" si="551"/>
        <v>22.000511639805573</v>
      </c>
      <c r="AD1381" s="6">
        <f t="shared" si="552"/>
        <v>0</v>
      </c>
      <c r="AE1381" s="6">
        <f t="shared" si="553"/>
        <v>30.674003795066419</v>
      </c>
    </row>
    <row r="1382" spans="1:31" x14ac:dyDescent="0.15">
      <c r="A1382" s="38">
        <v>38861</v>
      </c>
      <c r="B1382" s="8">
        <f t="shared" si="541"/>
        <v>2006</v>
      </c>
      <c r="C1382" s="8">
        <f t="shared" si="542"/>
        <v>5</v>
      </c>
      <c r="D1382" s="8">
        <f t="shared" si="543"/>
        <v>24</v>
      </c>
      <c r="E1382" s="8" t="s">
        <v>29</v>
      </c>
      <c r="F1382" s="8">
        <v>1</v>
      </c>
      <c r="G1382">
        <v>1</v>
      </c>
      <c r="H1382" s="2" t="s">
        <v>2</v>
      </c>
      <c r="I1382" s="3">
        <v>4.1900000000000004</v>
      </c>
      <c r="J1382" s="3">
        <v>207</v>
      </c>
      <c r="L1382" s="3">
        <v>-3.85</v>
      </c>
      <c r="M1382" s="3">
        <v>0.87</v>
      </c>
      <c r="N1382" s="3">
        <v>61.98</v>
      </c>
      <c r="O1382" s="3">
        <v>35</v>
      </c>
      <c r="P1382" s="3">
        <v>5.48</v>
      </c>
      <c r="Q1382" s="3">
        <v>0.51</v>
      </c>
      <c r="R1382" s="3">
        <v>0.3</v>
      </c>
      <c r="S1382" s="3">
        <v>3.98</v>
      </c>
      <c r="T1382" s="3">
        <v>0</v>
      </c>
      <c r="U1382" s="6">
        <f t="shared" si="544"/>
        <v>71.241379310344826</v>
      </c>
      <c r="W1382" s="6">
        <f t="shared" si="545"/>
        <v>24.541607898448518</v>
      </c>
      <c r="X1382" s="6">
        <f t="shared" si="546"/>
        <v>999.67741935483866</v>
      </c>
      <c r="Y1382" s="6">
        <f t="shared" si="547"/>
        <v>729.16666666666663</v>
      </c>
      <c r="Z1382" s="6">
        <f t="shared" si="548"/>
        <v>274</v>
      </c>
      <c r="AA1382" s="6">
        <f t="shared" si="549"/>
        <v>41.97530864197531</v>
      </c>
      <c r="AB1382" s="6">
        <f t="shared" si="550"/>
        <v>13.043478260869565</v>
      </c>
      <c r="AC1382" s="6">
        <f t="shared" si="551"/>
        <v>101.8163213097979</v>
      </c>
      <c r="AD1382" s="6">
        <f t="shared" si="552"/>
        <v>0</v>
      </c>
      <c r="AE1382" s="6">
        <f t="shared" si="553"/>
        <v>40.733982202447166</v>
      </c>
    </row>
    <row r="1383" spans="1:31" x14ac:dyDescent="0.15">
      <c r="A1383" s="38">
        <v>38861</v>
      </c>
      <c r="B1383" s="8">
        <f t="shared" si="541"/>
        <v>2006</v>
      </c>
      <c r="C1383" s="8">
        <f t="shared" si="542"/>
        <v>5</v>
      </c>
      <c r="D1383" s="8">
        <f t="shared" si="543"/>
        <v>24</v>
      </c>
      <c r="E1383" s="8" t="s">
        <v>30</v>
      </c>
      <c r="F1383" s="8">
        <v>2</v>
      </c>
      <c r="G1383">
        <v>7</v>
      </c>
      <c r="H1383" s="2" t="s">
        <v>2</v>
      </c>
      <c r="I1383" s="3">
        <v>4.24</v>
      </c>
      <c r="J1383" s="3">
        <v>209</v>
      </c>
      <c r="L1383" s="3">
        <v>6.79</v>
      </c>
      <c r="M1383" s="3">
        <v>0.62</v>
      </c>
      <c r="N1383" s="3">
        <v>45.16</v>
      </c>
      <c r="O1383" s="3">
        <v>57</v>
      </c>
      <c r="P1383" s="3">
        <v>7.16</v>
      </c>
      <c r="Q1383" s="3">
        <v>1.51</v>
      </c>
      <c r="R1383" s="3">
        <v>0.39</v>
      </c>
      <c r="S1383" s="3">
        <v>0.63</v>
      </c>
      <c r="T1383" s="3">
        <v>0</v>
      </c>
      <c r="U1383" s="6">
        <f t="shared" si="544"/>
        <v>72.838709677419345</v>
      </c>
      <c r="W1383" s="6">
        <f t="shared" si="545"/>
        <v>17.489421720733425</v>
      </c>
      <c r="X1383" s="6">
        <f t="shared" si="546"/>
        <v>728.38709677419342</v>
      </c>
      <c r="Y1383" s="6">
        <f t="shared" si="547"/>
        <v>1187.5</v>
      </c>
      <c r="Z1383" s="6">
        <f t="shared" si="548"/>
        <v>358</v>
      </c>
      <c r="AA1383" s="6">
        <f t="shared" si="549"/>
        <v>124.2798353909465</v>
      </c>
      <c r="AB1383" s="6">
        <f t="shared" si="550"/>
        <v>16.956521739130437</v>
      </c>
      <c r="AC1383" s="6">
        <f t="shared" si="551"/>
        <v>16.116653875671528</v>
      </c>
      <c r="AD1383" s="6">
        <f t="shared" si="552"/>
        <v>0</v>
      </c>
      <c r="AE1383" s="6">
        <f t="shared" si="553"/>
        <v>41.647294484911548</v>
      </c>
    </row>
    <row r="1384" spans="1:31" x14ac:dyDescent="0.15">
      <c r="A1384" s="38">
        <v>38861</v>
      </c>
      <c r="B1384" s="8">
        <f t="shared" si="541"/>
        <v>2006</v>
      </c>
      <c r="C1384" s="8">
        <f t="shared" si="542"/>
        <v>5</v>
      </c>
      <c r="D1384" s="8">
        <f t="shared" si="543"/>
        <v>24</v>
      </c>
      <c r="E1384" s="8" t="s">
        <v>30</v>
      </c>
      <c r="F1384" s="8">
        <v>1</v>
      </c>
      <c r="G1384">
        <v>2</v>
      </c>
      <c r="H1384" s="2" t="s">
        <v>1</v>
      </c>
      <c r="I1384" s="3">
        <v>4.3099999999999996</v>
      </c>
      <c r="J1384" s="3">
        <v>172</v>
      </c>
      <c r="L1384" s="3">
        <v>-1.61</v>
      </c>
      <c r="M1384" s="3">
        <v>0.71</v>
      </c>
      <c r="N1384" s="3">
        <v>55.78</v>
      </c>
      <c r="O1384" s="3">
        <v>19.46</v>
      </c>
      <c r="P1384" s="3">
        <v>5.22</v>
      </c>
      <c r="Q1384" s="3">
        <v>1.26</v>
      </c>
      <c r="R1384" s="3">
        <v>0.61</v>
      </c>
      <c r="S1384" s="3">
        <v>1.25</v>
      </c>
      <c r="T1384" s="3">
        <v>0</v>
      </c>
      <c r="U1384" s="6">
        <f t="shared" si="544"/>
        <v>78.563380281690144</v>
      </c>
      <c r="W1384" s="6">
        <f t="shared" si="545"/>
        <v>20.028208744710859</v>
      </c>
      <c r="X1384" s="6">
        <f t="shared" si="546"/>
        <v>899.67741935483866</v>
      </c>
      <c r="Y1384" s="6">
        <f t="shared" si="547"/>
        <v>405.41666666666669</v>
      </c>
      <c r="Z1384" s="6">
        <f t="shared" si="548"/>
        <v>261</v>
      </c>
      <c r="AA1384" s="6">
        <f t="shared" si="549"/>
        <v>103.7037037037037</v>
      </c>
      <c r="AB1384" s="6">
        <f t="shared" si="550"/>
        <v>26.521739130434785</v>
      </c>
      <c r="AC1384" s="6">
        <f t="shared" si="551"/>
        <v>31.977487848554613</v>
      </c>
      <c r="AD1384" s="6">
        <f t="shared" si="552"/>
        <v>0</v>
      </c>
      <c r="AE1384" s="6">
        <f t="shared" si="553"/>
        <v>44.920513402998637</v>
      </c>
    </row>
    <row r="1385" spans="1:31" x14ac:dyDescent="0.15">
      <c r="A1385" s="38">
        <v>38861</v>
      </c>
      <c r="B1385" s="8">
        <f t="shared" si="541"/>
        <v>2006</v>
      </c>
      <c r="C1385" s="8">
        <f t="shared" si="542"/>
        <v>5</v>
      </c>
      <c r="D1385" s="8">
        <f t="shared" si="543"/>
        <v>24</v>
      </c>
      <c r="E1385" s="8" t="s">
        <v>29</v>
      </c>
      <c r="F1385" s="8">
        <v>2</v>
      </c>
      <c r="G1385">
        <v>6</v>
      </c>
      <c r="H1385" s="2" t="s">
        <v>0</v>
      </c>
      <c r="I1385" s="3">
        <v>4.53</v>
      </c>
      <c r="J1385" s="3">
        <v>134</v>
      </c>
      <c r="L1385" s="3">
        <v>27.39</v>
      </c>
      <c r="M1385" s="3">
        <v>0.53</v>
      </c>
      <c r="N1385" s="3">
        <v>53.57</v>
      </c>
      <c r="O1385" s="3">
        <v>8.85</v>
      </c>
      <c r="P1385" s="3">
        <v>6.05</v>
      </c>
      <c r="Q1385" s="3">
        <v>0.53</v>
      </c>
      <c r="R1385" s="3">
        <v>0.24</v>
      </c>
      <c r="S1385" s="3">
        <v>1.34</v>
      </c>
      <c r="T1385" s="3">
        <v>0</v>
      </c>
      <c r="U1385" s="6">
        <f t="shared" si="544"/>
        <v>101.0754716981132</v>
      </c>
      <c r="W1385" s="6">
        <f t="shared" si="545"/>
        <v>14.950634696755994</v>
      </c>
      <c r="X1385" s="6">
        <f t="shared" si="546"/>
        <v>864.0322580645161</v>
      </c>
      <c r="Y1385" s="6">
        <f t="shared" si="547"/>
        <v>184.37499999999997</v>
      </c>
      <c r="Z1385" s="6">
        <f t="shared" si="548"/>
        <v>302.5</v>
      </c>
      <c r="AA1385" s="6">
        <f t="shared" si="549"/>
        <v>43.621399176954732</v>
      </c>
      <c r="AB1385" s="6">
        <f t="shared" si="550"/>
        <v>10.434782608695651</v>
      </c>
      <c r="AC1385" s="6">
        <f t="shared" si="551"/>
        <v>34.279866973650549</v>
      </c>
      <c r="AD1385" s="6">
        <f t="shared" si="552"/>
        <v>0</v>
      </c>
      <c r="AE1385" s="6">
        <f t="shared" si="553"/>
        <v>57.792346317711505</v>
      </c>
    </row>
    <row r="1386" spans="1:31" x14ac:dyDescent="0.15">
      <c r="A1386" s="38">
        <v>38861</v>
      </c>
      <c r="B1386" s="8">
        <f t="shared" si="541"/>
        <v>2006</v>
      </c>
      <c r="C1386" s="8">
        <f t="shared" si="542"/>
        <v>5</v>
      </c>
      <c r="D1386" s="8">
        <f t="shared" si="543"/>
        <v>24</v>
      </c>
      <c r="E1386" s="8" t="s">
        <v>29</v>
      </c>
      <c r="F1386" s="8">
        <v>1</v>
      </c>
      <c r="G1386">
        <v>1</v>
      </c>
      <c r="H1386" s="2" t="s">
        <v>0</v>
      </c>
      <c r="I1386" s="3">
        <v>4.57</v>
      </c>
      <c r="J1386" s="3">
        <v>147</v>
      </c>
      <c r="L1386" s="3">
        <v>15.76</v>
      </c>
      <c r="M1386" s="3">
        <v>0.42</v>
      </c>
      <c r="N1386" s="3">
        <v>54.01</v>
      </c>
      <c r="O1386" s="3">
        <v>19.43</v>
      </c>
      <c r="P1386" s="3">
        <v>15.83</v>
      </c>
      <c r="Q1386" s="3">
        <v>2.09</v>
      </c>
      <c r="R1386" s="3">
        <v>0.24</v>
      </c>
      <c r="S1386" s="3">
        <v>0.57999999999999996</v>
      </c>
      <c r="T1386" s="3">
        <v>0</v>
      </c>
      <c r="U1386" s="6">
        <f t="shared" si="544"/>
        <v>128.5952380952381</v>
      </c>
      <c r="W1386" s="6">
        <f t="shared" si="545"/>
        <v>11.847672778561353</v>
      </c>
      <c r="X1386" s="6">
        <f t="shared" si="546"/>
        <v>871.12903225806451</v>
      </c>
      <c r="Y1386" s="6">
        <f t="shared" si="547"/>
        <v>404.79166666666669</v>
      </c>
      <c r="Z1386" s="6">
        <f t="shared" si="548"/>
        <v>791.5</v>
      </c>
      <c r="AA1386" s="6">
        <f t="shared" si="549"/>
        <v>172.01646090534979</v>
      </c>
      <c r="AB1386" s="6">
        <f t="shared" si="550"/>
        <v>10.434782608695651</v>
      </c>
      <c r="AC1386" s="6">
        <f t="shared" si="551"/>
        <v>14.837554361729341</v>
      </c>
      <c r="AD1386" s="6">
        <f t="shared" si="552"/>
        <v>0</v>
      </c>
      <c r="AE1386" s="6">
        <f t="shared" si="553"/>
        <v>73.527438556067594</v>
      </c>
    </row>
    <row r="1387" spans="1:31" x14ac:dyDescent="0.15">
      <c r="A1387" s="38">
        <v>38861</v>
      </c>
      <c r="B1387" s="8">
        <f t="shared" si="541"/>
        <v>2006</v>
      </c>
      <c r="C1387" s="8">
        <f t="shared" si="542"/>
        <v>5</v>
      </c>
      <c r="D1387" s="8">
        <f t="shared" si="543"/>
        <v>24</v>
      </c>
      <c r="E1387" s="8" t="s">
        <v>30</v>
      </c>
      <c r="F1387" s="8">
        <v>2</v>
      </c>
      <c r="G1387">
        <v>7</v>
      </c>
      <c r="H1387" s="2" t="s">
        <v>1</v>
      </c>
      <c r="I1387" s="3">
        <v>4.1399999999999997</v>
      </c>
      <c r="J1387" s="3">
        <v>288</v>
      </c>
      <c r="L1387" s="3">
        <v>9.43</v>
      </c>
      <c r="M1387" s="3">
        <v>0.48</v>
      </c>
      <c r="N1387" s="3">
        <v>100.49</v>
      </c>
      <c r="O1387" s="3">
        <v>44</v>
      </c>
      <c r="P1387" s="3">
        <v>6.29</v>
      </c>
      <c r="Q1387" s="3">
        <v>0.98</v>
      </c>
      <c r="R1387" s="3">
        <v>0.33</v>
      </c>
      <c r="S1387" s="3">
        <v>0.92</v>
      </c>
      <c r="T1387" s="3">
        <v>0</v>
      </c>
      <c r="U1387" s="6">
        <f t="shared" si="544"/>
        <v>209.35416666666666</v>
      </c>
      <c r="W1387" s="6">
        <f t="shared" si="545"/>
        <v>13.540197461212975</v>
      </c>
      <c r="X1387" s="6">
        <f t="shared" si="546"/>
        <v>1620.8064516129029</v>
      </c>
      <c r="Y1387" s="6">
        <f t="shared" si="547"/>
        <v>916.66666666666663</v>
      </c>
      <c r="Z1387" s="6">
        <f t="shared" si="548"/>
        <v>314.5</v>
      </c>
      <c r="AA1387" s="6">
        <f t="shared" si="549"/>
        <v>80.658436213991763</v>
      </c>
      <c r="AB1387" s="6">
        <f t="shared" si="550"/>
        <v>14.347826086956523</v>
      </c>
      <c r="AC1387" s="6">
        <f t="shared" si="551"/>
        <v>23.535431056536197</v>
      </c>
      <c r="AD1387" s="6">
        <f t="shared" si="552"/>
        <v>0</v>
      </c>
      <c r="AE1387" s="6">
        <f t="shared" si="553"/>
        <v>119.70330981182795</v>
      </c>
    </row>
    <row r="1388" spans="1:31" x14ac:dyDescent="0.15">
      <c r="A1388" s="38">
        <v>38861</v>
      </c>
      <c r="B1388" s="8">
        <f t="shared" si="541"/>
        <v>2006</v>
      </c>
      <c r="C1388" s="8">
        <f t="shared" si="542"/>
        <v>5</v>
      </c>
      <c r="D1388" s="8">
        <f t="shared" si="543"/>
        <v>24</v>
      </c>
      <c r="E1388" s="8" t="s">
        <v>32</v>
      </c>
      <c r="F1388" s="8">
        <v>1</v>
      </c>
      <c r="G1388">
        <v>4</v>
      </c>
      <c r="H1388" s="2" t="s">
        <v>2</v>
      </c>
      <c r="I1388" s="3">
        <v>5.86</v>
      </c>
      <c r="J1388" s="3">
        <v>33.700000000000003</v>
      </c>
      <c r="L1388" s="3">
        <v>48.91</v>
      </c>
    </row>
    <row r="1389" spans="1:31" x14ac:dyDescent="0.15">
      <c r="A1389" s="38">
        <v>38861</v>
      </c>
      <c r="B1389" s="8">
        <f t="shared" si="541"/>
        <v>2006</v>
      </c>
      <c r="C1389" s="8">
        <f t="shared" si="542"/>
        <v>5</v>
      </c>
      <c r="D1389" s="8">
        <f t="shared" si="543"/>
        <v>24</v>
      </c>
      <c r="E1389" s="8" t="s">
        <v>29</v>
      </c>
      <c r="F1389" s="8">
        <v>2</v>
      </c>
      <c r="G1389">
        <v>6</v>
      </c>
      <c r="H1389" s="2" t="s">
        <v>2</v>
      </c>
      <c r="I1389" s="3">
        <v>4.5599999999999996</v>
      </c>
      <c r="J1389" s="3">
        <v>121.9</v>
      </c>
      <c r="L1389" s="3">
        <v>34.51</v>
      </c>
    </row>
    <row r="1390" spans="1:31" x14ac:dyDescent="0.15">
      <c r="A1390" s="38">
        <v>38861</v>
      </c>
      <c r="B1390" s="8">
        <f t="shared" si="541"/>
        <v>2006</v>
      </c>
      <c r="C1390" s="8">
        <f t="shared" si="542"/>
        <v>5</v>
      </c>
      <c r="D1390" s="8">
        <f t="shared" si="543"/>
        <v>24</v>
      </c>
      <c r="E1390" s="8" t="s">
        <v>32</v>
      </c>
      <c r="F1390" s="8">
        <v>3</v>
      </c>
      <c r="G1390">
        <v>11</v>
      </c>
      <c r="H1390" s="2" t="s">
        <v>1</v>
      </c>
      <c r="I1390" s="3">
        <v>4.68</v>
      </c>
      <c r="J1390" s="3">
        <v>37.700000000000003</v>
      </c>
    </row>
    <row r="1391" spans="1:31" x14ac:dyDescent="0.15">
      <c r="A1391" s="38">
        <v>38861</v>
      </c>
      <c r="B1391" s="8">
        <f t="shared" si="541"/>
        <v>2006</v>
      </c>
      <c r="C1391" s="8">
        <f t="shared" si="542"/>
        <v>5</v>
      </c>
      <c r="D1391" s="8">
        <f t="shared" si="543"/>
        <v>24</v>
      </c>
      <c r="E1391" s="8" t="s">
        <v>31</v>
      </c>
      <c r="F1391" s="8">
        <v>3</v>
      </c>
      <c r="G1391">
        <v>12</v>
      </c>
      <c r="H1391" s="2" t="s">
        <v>2</v>
      </c>
      <c r="I1391" s="3">
        <v>4.96</v>
      </c>
      <c r="J1391" s="3">
        <v>24.6</v>
      </c>
      <c r="L1391" s="3">
        <v>8.31</v>
      </c>
    </row>
    <row r="1392" spans="1:31" x14ac:dyDescent="0.15">
      <c r="A1392" s="38">
        <v>38861</v>
      </c>
      <c r="B1392" s="8">
        <f t="shared" si="541"/>
        <v>2006</v>
      </c>
      <c r="C1392" s="8">
        <f t="shared" si="542"/>
        <v>5</v>
      </c>
      <c r="D1392" s="8">
        <f t="shared" si="543"/>
        <v>24</v>
      </c>
      <c r="E1392" s="8" t="s">
        <v>31</v>
      </c>
      <c r="F1392" s="8">
        <v>3</v>
      </c>
      <c r="G1392">
        <v>12</v>
      </c>
      <c r="H1392" s="2" t="s">
        <v>1</v>
      </c>
      <c r="I1392" s="3">
        <v>4.88</v>
      </c>
      <c r="J1392" s="3">
        <v>26.4</v>
      </c>
    </row>
    <row r="1393" spans="1:31" x14ac:dyDescent="0.15">
      <c r="A1393" s="38">
        <v>38861</v>
      </c>
      <c r="B1393" s="8">
        <f t="shared" si="541"/>
        <v>2006</v>
      </c>
      <c r="C1393" s="8">
        <f t="shared" si="542"/>
        <v>5</v>
      </c>
      <c r="D1393" s="8">
        <f t="shared" si="543"/>
        <v>24</v>
      </c>
      <c r="E1393" s="8" t="s">
        <v>29</v>
      </c>
      <c r="F1393" s="8">
        <v>4</v>
      </c>
      <c r="G1393">
        <v>13</v>
      </c>
      <c r="H1393" s="2" t="s">
        <v>0</v>
      </c>
      <c r="I1393" s="3">
        <v>4.28</v>
      </c>
      <c r="J1393" s="3">
        <v>138</v>
      </c>
      <c r="L1393" s="3">
        <v>27.25</v>
      </c>
    </row>
    <row r="1394" spans="1:31" x14ac:dyDescent="0.15">
      <c r="A1394" s="38">
        <v>38861</v>
      </c>
      <c r="B1394" s="8">
        <f t="shared" si="541"/>
        <v>2006</v>
      </c>
      <c r="C1394" s="8">
        <f t="shared" si="542"/>
        <v>5</v>
      </c>
      <c r="D1394" s="8">
        <f t="shared" si="543"/>
        <v>24</v>
      </c>
      <c r="E1394" s="8" t="s">
        <v>31</v>
      </c>
      <c r="F1394" s="8">
        <v>4</v>
      </c>
      <c r="G1394">
        <v>15</v>
      </c>
      <c r="H1394" s="2" t="s">
        <v>0</v>
      </c>
      <c r="I1394" s="3">
        <v>5.2</v>
      </c>
      <c r="J1394" s="3">
        <v>22.1</v>
      </c>
      <c r="L1394" s="3">
        <v>15.85</v>
      </c>
    </row>
    <row r="1395" spans="1:31" x14ac:dyDescent="0.15">
      <c r="A1395" s="38">
        <v>38890</v>
      </c>
      <c r="B1395" s="8">
        <f t="shared" si="541"/>
        <v>2006</v>
      </c>
      <c r="C1395" s="8">
        <f t="shared" si="542"/>
        <v>6</v>
      </c>
      <c r="D1395" s="8">
        <f t="shared" si="543"/>
        <v>22</v>
      </c>
      <c r="E1395" s="8" t="s">
        <v>31</v>
      </c>
      <c r="F1395" s="8">
        <v>4</v>
      </c>
      <c r="G1395">
        <v>15</v>
      </c>
      <c r="H1395" s="2" t="s">
        <v>1</v>
      </c>
      <c r="I1395" s="3">
        <v>5.14</v>
      </c>
      <c r="J1395" s="3">
        <v>27</v>
      </c>
      <c r="L1395" s="3">
        <v>62.49</v>
      </c>
      <c r="M1395" s="3">
        <v>0.95</v>
      </c>
      <c r="N1395" s="3">
        <v>1.02</v>
      </c>
      <c r="O1395" s="3">
        <v>7.43</v>
      </c>
      <c r="P1395" s="3">
        <v>1.71</v>
      </c>
      <c r="Q1395" s="3">
        <v>0.27</v>
      </c>
      <c r="R1395" s="3">
        <v>0.48</v>
      </c>
      <c r="S1395" s="3">
        <v>0.34</v>
      </c>
      <c r="T1395" s="3">
        <v>0</v>
      </c>
      <c r="U1395" s="6">
        <f t="shared" ref="U1395:U1411" si="554">(N1395/M1395)</f>
        <v>1.0736842105263158</v>
      </c>
      <c r="W1395" s="6">
        <f t="shared" ref="W1395:W1411" si="555">(M1395/35.45)*1000</f>
        <v>26.798307475317344</v>
      </c>
      <c r="X1395" s="6">
        <f t="shared" ref="X1395:X1411" si="556">(N1395/62)*1000</f>
        <v>16.451612903225808</v>
      </c>
      <c r="Y1395" s="6">
        <f t="shared" ref="Y1395:Y1411" si="557">(O1395/96)*1000*2</f>
        <v>154.79166666666666</v>
      </c>
      <c r="Z1395" s="6">
        <f t="shared" ref="Z1395:Z1411" si="558">(P1395/40)*1000*2</f>
        <v>85.499999999999986</v>
      </c>
      <c r="AA1395" s="6">
        <f t="shared" ref="AA1395:AA1411" si="559">(Q1395/24.3)*1000*2</f>
        <v>22.222222222222221</v>
      </c>
      <c r="AB1395" s="6">
        <f t="shared" ref="AB1395:AB1411" si="560">(R1395/23)*1000</f>
        <v>20.869565217391301</v>
      </c>
      <c r="AC1395" s="6">
        <f t="shared" ref="AC1395:AC1411" si="561">(S1395/39.09)*1000</f>
        <v>8.6978766948068564</v>
      </c>
      <c r="AD1395" s="6">
        <f t="shared" ref="AD1395:AD1411" si="562">(T1395/18)*1000</f>
        <v>0</v>
      </c>
      <c r="AE1395" s="6">
        <f t="shared" ref="AE1395:AE1411" si="563">(X1395/W1395)</f>
        <v>0.61390492359932103</v>
      </c>
    </row>
    <row r="1396" spans="1:31" x14ac:dyDescent="0.15">
      <c r="A1396" s="38">
        <v>38890</v>
      </c>
      <c r="B1396" s="8">
        <f t="shared" si="541"/>
        <v>2006</v>
      </c>
      <c r="C1396" s="8">
        <f t="shared" si="542"/>
        <v>6</v>
      </c>
      <c r="D1396" s="8">
        <f t="shared" si="543"/>
        <v>22</v>
      </c>
      <c r="E1396" s="8" t="s">
        <v>31</v>
      </c>
      <c r="F1396" s="8">
        <v>4</v>
      </c>
      <c r="G1396">
        <v>15</v>
      </c>
      <c r="H1396" s="2" t="s">
        <v>0</v>
      </c>
      <c r="I1396" s="3">
        <v>5.29</v>
      </c>
      <c r="J1396" s="3">
        <v>19.899999999999999</v>
      </c>
      <c r="L1396" s="3">
        <v>41.78</v>
      </c>
      <c r="M1396" s="3">
        <v>0.54</v>
      </c>
      <c r="N1396" s="3">
        <v>0.57999999999999996</v>
      </c>
      <c r="O1396" s="3">
        <v>5.54</v>
      </c>
      <c r="P1396" s="3">
        <v>1.38</v>
      </c>
      <c r="Q1396" s="3">
        <v>0.19</v>
      </c>
      <c r="R1396" s="3">
        <v>0.33</v>
      </c>
      <c r="S1396" s="3">
        <v>0.27</v>
      </c>
      <c r="T1396" s="3">
        <v>0</v>
      </c>
      <c r="U1396" s="6">
        <f t="shared" si="554"/>
        <v>1.074074074074074</v>
      </c>
      <c r="W1396" s="6">
        <f t="shared" si="555"/>
        <v>15.232722143864597</v>
      </c>
      <c r="X1396" s="6">
        <f t="shared" si="556"/>
        <v>9.3548387096774182</v>
      </c>
      <c r="Y1396" s="6">
        <f t="shared" si="557"/>
        <v>115.41666666666667</v>
      </c>
      <c r="Z1396" s="6">
        <f t="shared" si="558"/>
        <v>68.999999999999986</v>
      </c>
      <c r="AA1396" s="6">
        <f t="shared" si="559"/>
        <v>15.637860082304528</v>
      </c>
      <c r="AB1396" s="6">
        <f t="shared" si="560"/>
        <v>14.347826086956523</v>
      </c>
      <c r="AC1396" s="6">
        <f t="shared" si="561"/>
        <v>6.9071373752877969</v>
      </c>
      <c r="AD1396" s="6">
        <f t="shared" si="562"/>
        <v>0</v>
      </c>
      <c r="AE1396" s="6">
        <f t="shared" si="563"/>
        <v>0.61412783751493427</v>
      </c>
    </row>
    <row r="1397" spans="1:31" x14ac:dyDescent="0.15">
      <c r="A1397" s="38">
        <v>38890</v>
      </c>
      <c r="B1397" s="8">
        <f t="shared" si="541"/>
        <v>2006</v>
      </c>
      <c r="C1397" s="8">
        <f t="shared" si="542"/>
        <v>6</v>
      </c>
      <c r="D1397" s="8">
        <f t="shared" si="543"/>
        <v>22</v>
      </c>
      <c r="E1397" s="8" t="s">
        <v>31</v>
      </c>
      <c r="F1397" s="8">
        <v>3</v>
      </c>
      <c r="G1397">
        <v>12</v>
      </c>
      <c r="H1397" s="2" t="s">
        <v>0</v>
      </c>
      <c r="I1397" s="3">
        <v>5.04</v>
      </c>
      <c r="J1397" s="3">
        <v>21.8</v>
      </c>
      <c r="L1397" s="3">
        <v>27.49</v>
      </c>
      <c r="M1397" s="3">
        <v>0.49</v>
      </c>
      <c r="N1397" s="3">
        <v>0.66</v>
      </c>
      <c r="O1397" s="3">
        <v>6.44</v>
      </c>
      <c r="P1397" s="3">
        <v>1.08</v>
      </c>
      <c r="Q1397" s="3">
        <v>0.14000000000000001</v>
      </c>
      <c r="R1397" s="3">
        <v>0.33</v>
      </c>
      <c r="S1397" s="3">
        <v>0.28999999999999998</v>
      </c>
      <c r="T1397" s="3">
        <v>0</v>
      </c>
      <c r="U1397" s="6">
        <f t="shared" si="554"/>
        <v>1.3469387755102042</v>
      </c>
      <c r="W1397" s="6">
        <f t="shared" si="555"/>
        <v>13.822284908321578</v>
      </c>
      <c r="X1397" s="6">
        <f t="shared" si="556"/>
        <v>10.64516129032258</v>
      </c>
      <c r="Y1397" s="6">
        <f t="shared" si="557"/>
        <v>134.16666666666669</v>
      </c>
      <c r="Z1397" s="6">
        <f t="shared" si="558"/>
        <v>54.000000000000007</v>
      </c>
      <c r="AA1397" s="6">
        <f t="shared" si="559"/>
        <v>11.522633744855968</v>
      </c>
      <c r="AB1397" s="6">
        <f t="shared" si="560"/>
        <v>14.347826086956523</v>
      </c>
      <c r="AC1397" s="6">
        <f t="shared" si="561"/>
        <v>7.4187771808646703</v>
      </c>
      <c r="AD1397" s="6">
        <f t="shared" si="562"/>
        <v>0</v>
      </c>
      <c r="AE1397" s="6">
        <f t="shared" si="563"/>
        <v>0.77014483212639906</v>
      </c>
    </row>
    <row r="1398" spans="1:31" x14ac:dyDescent="0.15">
      <c r="A1398" s="38">
        <v>38890</v>
      </c>
      <c r="B1398" s="8">
        <f t="shared" si="541"/>
        <v>2006</v>
      </c>
      <c r="C1398" s="8">
        <f t="shared" si="542"/>
        <v>6</v>
      </c>
      <c r="D1398" s="8">
        <f t="shared" si="543"/>
        <v>22</v>
      </c>
      <c r="E1398" s="8" t="s">
        <v>31</v>
      </c>
      <c r="F1398" s="8">
        <v>3</v>
      </c>
      <c r="G1398">
        <v>12</v>
      </c>
      <c r="H1398" s="2" t="s">
        <v>1</v>
      </c>
      <c r="I1398" s="3">
        <v>4.9800000000000004</v>
      </c>
      <c r="J1398" s="3">
        <v>24.3</v>
      </c>
      <c r="L1398" s="3">
        <v>35.33</v>
      </c>
      <c r="M1398" s="3">
        <v>0.56000000000000005</v>
      </c>
      <c r="N1398" s="3">
        <v>0.93</v>
      </c>
      <c r="O1398" s="3">
        <v>6.74</v>
      </c>
      <c r="P1398" s="3">
        <v>1.02</v>
      </c>
      <c r="Q1398" s="3">
        <v>0.2</v>
      </c>
      <c r="R1398" s="3">
        <v>0.26</v>
      </c>
      <c r="S1398" s="3">
        <v>0.39</v>
      </c>
      <c r="T1398" s="3">
        <v>0</v>
      </c>
      <c r="U1398" s="6">
        <f t="shared" si="554"/>
        <v>1.6607142857142856</v>
      </c>
      <c r="W1398" s="6">
        <f t="shared" si="555"/>
        <v>15.796897038081806</v>
      </c>
      <c r="X1398" s="6">
        <f t="shared" si="556"/>
        <v>15.000000000000002</v>
      </c>
      <c r="Y1398" s="6">
        <f t="shared" si="557"/>
        <v>140.41666666666666</v>
      </c>
      <c r="Z1398" s="6">
        <f t="shared" si="558"/>
        <v>51.000000000000007</v>
      </c>
      <c r="AA1398" s="6">
        <f t="shared" si="559"/>
        <v>16.460905349794238</v>
      </c>
      <c r="AB1398" s="6">
        <f t="shared" si="560"/>
        <v>11.304347826086957</v>
      </c>
      <c r="AC1398" s="6">
        <f t="shared" si="561"/>
        <v>9.9769762087490417</v>
      </c>
      <c r="AD1398" s="6">
        <f t="shared" si="562"/>
        <v>0</v>
      </c>
      <c r="AE1398" s="6">
        <f t="shared" si="563"/>
        <v>0.94955357142857155</v>
      </c>
    </row>
    <row r="1399" spans="1:31" x14ac:dyDescent="0.15">
      <c r="A1399" s="38">
        <v>38890</v>
      </c>
      <c r="B1399" s="8">
        <f t="shared" si="541"/>
        <v>2006</v>
      </c>
      <c r="C1399" s="8">
        <f t="shared" si="542"/>
        <v>6</v>
      </c>
      <c r="D1399" s="8">
        <f t="shared" si="543"/>
        <v>22</v>
      </c>
      <c r="E1399" s="8" t="s">
        <v>31</v>
      </c>
      <c r="F1399" s="8">
        <v>3</v>
      </c>
      <c r="G1399">
        <v>12</v>
      </c>
      <c r="H1399" s="2" t="s">
        <v>2</v>
      </c>
      <c r="I1399" s="3">
        <v>5.04</v>
      </c>
      <c r="J1399" s="3">
        <v>22.2</v>
      </c>
      <c r="L1399" s="3">
        <v>26.32</v>
      </c>
      <c r="M1399" s="3">
        <v>0.33</v>
      </c>
      <c r="N1399" s="3">
        <v>0.57999999999999996</v>
      </c>
      <c r="O1399" s="3">
        <v>6.78</v>
      </c>
      <c r="P1399" s="3">
        <v>1.2</v>
      </c>
      <c r="Q1399" s="3">
        <v>0.17</v>
      </c>
      <c r="R1399" s="3">
        <v>0.25</v>
      </c>
      <c r="S1399" s="3">
        <v>0.22</v>
      </c>
      <c r="T1399" s="3">
        <v>0</v>
      </c>
      <c r="U1399" s="6">
        <f t="shared" si="554"/>
        <v>1.7575757575757573</v>
      </c>
      <c r="W1399" s="6">
        <f t="shared" si="555"/>
        <v>9.3088857545839208</v>
      </c>
      <c r="X1399" s="6">
        <f t="shared" si="556"/>
        <v>9.3548387096774182</v>
      </c>
      <c r="Y1399" s="6">
        <f t="shared" si="557"/>
        <v>141.25000000000003</v>
      </c>
      <c r="Z1399" s="6">
        <f t="shared" si="558"/>
        <v>60</v>
      </c>
      <c r="AA1399" s="6">
        <f t="shared" si="559"/>
        <v>13.991769547325102</v>
      </c>
      <c r="AB1399" s="6">
        <f t="shared" si="560"/>
        <v>10.869565217391305</v>
      </c>
      <c r="AC1399" s="6">
        <f t="shared" si="561"/>
        <v>5.6280378613456117</v>
      </c>
      <c r="AD1399" s="6">
        <f t="shared" si="562"/>
        <v>0</v>
      </c>
      <c r="AE1399" s="6">
        <f t="shared" si="563"/>
        <v>1.0049364613880742</v>
      </c>
    </row>
    <row r="1400" spans="1:31" x14ac:dyDescent="0.15">
      <c r="A1400" s="38">
        <v>38890</v>
      </c>
      <c r="B1400" s="8">
        <f t="shared" si="541"/>
        <v>2006</v>
      </c>
      <c r="C1400" s="8">
        <f t="shared" si="542"/>
        <v>6</v>
      </c>
      <c r="D1400" s="8">
        <f t="shared" si="543"/>
        <v>22</v>
      </c>
      <c r="E1400" s="8" t="s">
        <v>31</v>
      </c>
      <c r="F1400" s="8">
        <v>1</v>
      </c>
      <c r="G1400">
        <v>3</v>
      </c>
      <c r="H1400" s="2" t="s">
        <v>2</v>
      </c>
      <c r="I1400" s="3">
        <v>5.63</v>
      </c>
      <c r="J1400" s="3">
        <v>26.9</v>
      </c>
      <c r="L1400" s="3">
        <v>74.75</v>
      </c>
      <c r="M1400" s="3">
        <v>0.84</v>
      </c>
      <c r="N1400" s="3">
        <v>1.9</v>
      </c>
      <c r="O1400" s="3">
        <v>6.82</v>
      </c>
      <c r="P1400" s="3">
        <v>1.97</v>
      </c>
      <c r="Q1400" s="3">
        <v>0.45</v>
      </c>
      <c r="R1400" s="3">
        <v>0.39</v>
      </c>
      <c r="S1400" s="3">
        <v>0.7</v>
      </c>
      <c r="T1400" s="3">
        <v>0</v>
      </c>
      <c r="U1400" s="6">
        <f t="shared" si="554"/>
        <v>2.2619047619047619</v>
      </c>
      <c r="W1400" s="6">
        <f t="shared" si="555"/>
        <v>23.695345557122707</v>
      </c>
      <c r="X1400" s="6">
        <f t="shared" si="556"/>
        <v>30.64516129032258</v>
      </c>
      <c r="Y1400" s="6">
        <f t="shared" si="557"/>
        <v>142.08333333333334</v>
      </c>
      <c r="Z1400" s="6">
        <f t="shared" si="558"/>
        <v>98.5</v>
      </c>
      <c r="AA1400" s="6">
        <f t="shared" si="559"/>
        <v>37.037037037037038</v>
      </c>
      <c r="AB1400" s="6">
        <f t="shared" si="560"/>
        <v>16.956521739130437</v>
      </c>
      <c r="AC1400" s="6">
        <f t="shared" si="561"/>
        <v>17.907393195190583</v>
      </c>
      <c r="AD1400" s="6">
        <f t="shared" si="562"/>
        <v>0</v>
      </c>
      <c r="AE1400" s="6">
        <f t="shared" si="563"/>
        <v>1.2932987711213517</v>
      </c>
    </row>
    <row r="1401" spans="1:31" x14ac:dyDescent="0.15">
      <c r="A1401" s="38">
        <v>38890</v>
      </c>
      <c r="B1401" s="8">
        <f t="shared" si="541"/>
        <v>2006</v>
      </c>
      <c r="C1401" s="8">
        <f t="shared" si="542"/>
        <v>6</v>
      </c>
      <c r="D1401" s="8">
        <f t="shared" si="543"/>
        <v>22</v>
      </c>
      <c r="E1401" s="8" t="s">
        <v>31</v>
      </c>
      <c r="F1401" s="8">
        <v>2</v>
      </c>
      <c r="G1401">
        <v>5</v>
      </c>
      <c r="H1401" s="2" t="s">
        <v>0</v>
      </c>
      <c r="I1401" s="3">
        <v>5.6</v>
      </c>
      <c r="J1401" s="3">
        <v>23.4</v>
      </c>
      <c r="L1401" s="3">
        <v>65.2</v>
      </c>
      <c r="M1401" s="3">
        <v>0.51</v>
      </c>
      <c r="N1401" s="3">
        <v>2.39</v>
      </c>
      <c r="O1401" s="3">
        <v>5.67</v>
      </c>
      <c r="P1401" s="3">
        <v>2.09</v>
      </c>
      <c r="Q1401" s="3">
        <v>0.39</v>
      </c>
      <c r="R1401" s="3">
        <v>0.23</v>
      </c>
      <c r="S1401" s="3">
        <v>0.36</v>
      </c>
      <c r="T1401" s="3">
        <v>0</v>
      </c>
      <c r="U1401" s="6">
        <f t="shared" si="554"/>
        <v>4.6862745098039218</v>
      </c>
      <c r="W1401" s="6">
        <f t="shared" si="555"/>
        <v>14.386459802538786</v>
      </c>
      <c r="X1401" s="6">
        <f t="shared" si="556"/>
        <v>38.548387096774199</v>
      </c>
      <c r="Y1401" s="6">
        <f t="shared" si="557"/>
        <v>118.125</v>
      </c>
      <c r="Z1401" s="6">
        <f t="shared" si="558"/>
        <v>104.5</v>
      </c>
      <c r="AA1401" s="6">
        <f t="shared" si="559"/>
        <v>32.098765432098766</v>
      </c>
      <c r="AB1401" s="6">
        <f t="shared" si="560"/>
        <v>10</v>
      </c>
      <c r="AC1401" s="6">
        <f t="shared" si="561"/>
        <v>9.209516500383728</v>
      </c>
      <c r="AD1401" s="6">
        <f t="shared" si="562"/>
        <v>0</v>
      </c>
      <c r="AE1401" s="6">
        <f t="shared" si="563"/>
        <v>2.6794908285895009</v>
      </c>
    </row>
    <row r="1402" spans="1:31" x14ac:dyDescent="0.15">
      <c r="A1402" s="38">
        <v>38890</v>
      </c>
      <c r="B1402" s="8">
        <f t="shared" si="541"/>
        <v>2006</v>
      </c>
      <c r="C1402" s="8">
        <f t="shared" si="542"/>
        <v>6</v>
      </c>
      <c r="D1402" s="8">
        <f t="shared" si="543"/>
        <v>22</v>
      </c>
      <c r="E1402" s="8" t="s">
        <v>30</v>
      </c>
      <c r="F1402" s="8">
        <v>2</v>
      </c>
      <c r="G1402">
        <v>7</v>
      </c>
      <c r="H1402" s="2" t="s">
        <v>0</v>
      </c>
      <c r="I1402" s="3">
        <v>4.4400000000000004</v>
      </c>
      <c r="J1402" s="3">
        <v>91.1</v>
      </c>
      <c r="L1402" s="3">
        <v>5.28</v>
      </c>
      <c r="M1402" s="3">
        <v>0.48</v>
      </c>
      <c r="N1402" s="3">
        <v>3.9</v>
      </c>
      <c r="O1402" s="3">
        <v>29.6</v>
      </c>
      <c r="P1402" s="3">
        <v>3.11</v>
      </c>
      <c r="Q1402" s="3">
        <v>0.66</v>
      </c>
      <c r="R1402" s="3">
        <v>0.28999999999999998</v>
      </c>
      <c r="S1402" s="3">
        <v>0.37</v>
      </c>
      <c r="T1402" s="3">
        <v>0.04</v>
      </c>
      <c r="U1402" s="6">
        <f t="shared" si="554"/>
        <v>8.125</v>
      </c>
      <c r="W1402" s="6">
        <f t="shared" si="555"/>
        <v>13.540197461212975</v>
      </c>
      <c r="X1402" s="6">
        <f t="shared" si="556"/>
        <v>62.903225806451609</v>
      </c>
      <c r="Y1402" s="6">
        <f t="shared" si="557"/>
        <v>616.66666666666674</v>
      </c>
      <c r="Z1402" s="6">
        <f t="shared" si="558"/>
        <v>155.5</v>
      </c>
      <c r="AA1402" s="6">
        <f t="shared" si="559"/>
        <v>54.320987654320987</v>
      </c>
      <c r="AB1402" s="6">
        <f t="shared" si="560"/>
        <v>12.608695652173912</v>
      </c>
      <c r="AC1402" s="6">
        <f t="shared" si="561"/>
        <v>9.4653364031721647</v>
      </c>
      <c r="AD1402" s="6">
        <f t="shared" si="562"/>
        <v>2.2222222222222223</v>
      </c>
      <c r="AE1402" s="6">
        <f t="shared" si="563"/>
        <v>4.645665322580645</v>
      </c>
    </row>
    <row r="1403" spans="1:31" x14ac:dyDescent="0.15">
      <c r="A1403" s="38">
        <v>38890</v>
      </c>
      <c r="B1403" s="8">
        <f t="shared" si="541"/>
        <v>2006</v>
      </c>
      <c r="C1403" s="8">
        <f t="shared" si="542"/>
        <v>6</v>
      </c>
      <c r="D1403" s="8">
        <f t="shared" si="543"/>
        <v>22</v>
      </c>
      <c r="E1403" s="8" t="s">
        <v>30</v>
      </c>
      <c r="F1403" s="8">
        <v>1</v>
      </c>
      <c r="G1403">
        <v>2</v>
      </c>
      <c r="H1403" s="2" t="s">
        <v>0</v>
      </c>
      <c r="I1403" s="3">
        <v>4.71</v>
      </c>
      <c r="J1403" s="3">
        <v>46.8</v>
      </c>
      <c r="L1403" s="3">
        <v>30.47</v>
      </c>
      <c r="M1403" s="3">
        <v>0.82</v>
      </c>
      <c r="N1403" s="3">
        <v>13.02</v>
      </c>
      <c r="O1403" s="3">
        <v>5.38</v>
      </c>
      <c r="P1403" s="3">
        <v>1.53</v>
      </c>
      <c r="Q1403" s="3">
        <v>0.31</v>
      </c>
      <c r="R1403" s="3">
        <v>0.3</v>
      </c>
      <c r="S1403" s="3">
        <v>1.27</v>
      </c>
      <c r="T1403" s="3">
        <v>0</v>
      </c>
      <c r="U1403" s="6">
        <f t="shared" si="554"/>
        <v>15.878048780487806</v>
      </c>
      <c r="W1403" s="6">
        <f t="shared" si="555"/>
        <v>23.131170662905497</v>
      </c>
      <c r="X1403" s="6">
        <f t="shared" si="556"/>
        <v>210</v>
      </c>
      <c r="Y1403" s="6">
        <f t="shared" si="557"/>
        <v>112.08333333333333</v>
      </c>
      <c r="Z1403" s="6">
        <f t="shared" si="558"/>
        <v>76.5</v>
      </c>
      <c r="AA1403" s="6">
        <f t="shared" si="559"/>
        <v>25.514403292181068</v>
      </c>
      <c r="AB1403" s="6">
        <f t="shared" si="560"/>
        <v>13.043478260869565</v>
      </c>
      <c r="AC1403" s="6">
        <f t="shared" si="561"/>
        <v>32.489127654131494</v>
      </c>
      <c r="AD1403" s="6">
        <f t="shared" si="562"/>
        <v>0</v>
      </c>
      <c r="AE1403" s="6">
        <f t="shared" si="563"/>
        <v>9.0786585365853671</v>
      </c>
    </row>
    <row r="1404" spans="1:31" x14ac:dyDescent="0.15">
      <c r="A1404" s="38">
        <v>38890</v>
      </c>
      <c r="B1404" s="8">
        <f t="shared" si="541"/>
        <v>2006</v>
      </c>
      <c r="C1404" s="8">
        <f t="shared" si="542"/>
        <v>6</v>
      </c>
      <c r="D1404" s="8">
        <f t="shared" si="543"/>
        <v>22</v>
      </c>
      <c r="E1404" s="8" t="s">
        <v>30</v>
      </c>
      <c r="F1404" s="8">
        <v>1</v>
      </c>
      <c r="G1404">
        <v>2</v>
      </c>
      <c r="H1404" s="2" t="s">
        <v>2</v>
      </c>
      <c r="I1404" s="3">
        <v>5.0199999999999996</v>
      </c>
      <c r="J1404" s="3">
        <v>97.6</v>
      </c>
      <c r="L1404" s="3">
        <v>49.11</v>
      </c>
      <c r="M1404" s="3">
        <v>0.91</v>
      </c>
      <c r="N1404" s="3">
        <v>33.159999999999997</v>
      </c>
      <c r="O1404" s="3">
        <v>16.579999999999998</v>
      </c>
      <c r="P1404" s="3">
        <v>10.01</v>
      </c>
      <c r="Q1404" s="3">
        <v>2.58</v>
      </c>
      <c r="R1404" s="3">
        <v>0.46</v>
      </c>
      <c r="S1404" s="3">
        <v>0.37</v>
      </c>
      <c r="T1404" s="3">
        <v>0.01</v>
      </c>
      <c r="U1404" s="6">
        <f t="shared" si="554"/>
        <v>36.439560439560438</v>
      </c>
      <c r="W1404" s="6">
        <f t="shared" si="555"/>
        <v>25.669957686882931</v>
      </c>
      <c r="X1404" s="6">
        <f t="shared" si="556"/>
        <v>534.83870967741927</v>
      </c>
      <c r="Y1404" s="6">
        <f t="shared" si="557"/>
        <v>345.41666666666663</v>
      </c>
      <c r="Z1404" s="6">
        <f t="shared" si="558"/>
        <v>500.49999999999994</v>
      </c>
      <c r="AA1404" s="6">
        <f t="shared" si="559"/>
        <v>212.3456790123457</v>
      </c>
      <c r="AB1404" s="6">
        <f t="shared" si="560"/>
        <v>20</v>
      </c>
      <c r="AC1404" s="6">
        <f t="shared" si="561"/>
        <v>9.4653364031721647</v>
      </c>
      <c r="AD1404" s="6">
        <f t="shared" si="562"/>
        <v>0.55555555555555558</v>
      </c>
      <c r="AE1404" s="6">
        <f t="shared" si="563"/>
        <v>20.83520028358738</v>
      </c>
    </row>
    <row r="1405" spans="1:31" x14ac:dyDescent="0.15">
      <c r="A1405" s="38">
        <v>38890</v>
      </c>
      <c r="B1405" s="8">
        <f t="shared" si="541"/>
        <v>2006</v>
      </c>
      <c r="C1405" s="8">
        <f t="shared" si="542"/>
        <v>6</v>
      </c>
      <c r="D1405" s="8">
        <f t="shared" si="543"/>
        <v>22</v>
      </c>
      <c r="E1405" s="8" t="s">
        <v>30</v>
      </c>
      <c r="F1405" s="8">
        <v>4</v>
      </c>
      <c r="G1405">
        <v>14</v>
      </c>
      <c r="H1405" s="2" t="s">
        <v>2</v>
      </c>
      <c r="I1405" s="3">
        <v>4.32</v>
      </c>
      <c r="J1405" s="3">
        <v>181</v>
      </c>
      <c r="L1405" s="3">
        <v>-3.41</v>
      </c>
      <c r="M1405" s="3">
        <v>0.9</v>
      </c>
      <c r="N1405" s="3">
        <v>43.83</v>
      </c>
      <c r="O1405" s="3">
        <v>39.299999999999997</v>
      </c>
      <c r="P1405" s="3">
        <v>7.52</v>
      </c>
      <c r="Q1405" s="3">
        <v>4.9400000000000004</v>
      </c>
      <c r="R1405" s="3">
        <v>0.41</v>
      </c>
      <c r="S1405" s="3">
        <v>0.84</v>
      </c>
      <c r="T1405" s="3">
        <v>0</v>
      </c>
      <c r="U1405" s="6">
        <f t="shared" si="554"/>
        <v>48.699999999999996</v>
      </c>
      <c r="W1405" s="6">
        <f t="shared" si="555"/>
        <v>25.38787023977433</v>
      </c>
      <c r="X1405" s="6">
        <f t="shared" si="556"/>
        <v>706.93548387096769</v>
      </c>
      <c r="Y1405" s="6">
        <f t="shared" si="557"/>
        <v>818.75</v>
      </c>
      <c r="Z1405" s="6">
        <f t="shared" si="558"/>
        <v>376</v>
      </c>
      <c r="AA1405" s="6">
        <f t="shared" si="559"/>
        <v>406.58436213991774</v>
      </c>
      <c r="AB1405" s="6">
        <f t="shared" si="560"/>
        <v>17.826086956521738</v>
      </c>
      <c r="AC1405" s="6">
        <f t="shared" si="561"/>
        <v>21.4888718342287</v>
      </c>
      <c r="AD1405" s="6">
        <f t="shared" si="562"/>
        <v>0</v>
      </c>
      <c r="AE1405" s="6">
        <f t="shared" si="563"/>
        <v>27.84540322580645</v>
      </c>
    </row>
    <row r="1406" spans="1:31" x14ac:dyDescent="0.15">
      <c r="A1406" s="38">
        <v>38890</v>
      </c>
      <c r="B1406" s="8">
        <f t="shared" si="541"/>
        <v>2006</v>
      </c>
      <c r="C1406" s="8">
        <f t="shared" si="542"/>
        <v>6</v>
      </c>
      <c r="D1406" s="8">
        <f t="shared" si="543"/>
        <v>22</v>
      </c>
      <c r="E1406" s="8" t="s">
        <v>29</v>
      </c>
      <c r="F1406" s="8">
        <v>2</v>
      </c>
      <c r="G1406">
        <v>6</v>
      </c>
      <c r="H1406" s="2" t="s">
        <v>0</v>
      </c>
      <c r="I1406" s="3">
        <v>4.5599999999999996</v>
      </c>
      <c r="J1406" s="3">
        <v>110.1</v>
      </c>
      <c r="L1406" s="3">
        <v>17.690000000000001</v>
      </c>
      <c r="M1406" s="3">
        <v>0.76</v>
      </c>
      <c r="N1406" s="3">
        <v>40.29</v>
      </c>
      <c r="O1406" s="3">
        <v>9.93</v>
      </c>
      <c r="P1406" s="3">
        <v>4.8499999999999996</v>
      </c>
      <c r="Q1406" s="3">
        <v>0.4</v>
      </c>
      <c r="R1406" s="3">
        <v>0.42</v>
      </c>
      <c r="S1406" s="3">
        <v>0.83</v>
      </c>
      <c r="T1406" s="3">
        <v>0</v>
      </c>
      <c r="U1406" s="6">
        <f t="shared" si="554"/>
        <v>53.013157894736842</v>
      </c>
      <c r="W1406" s="6">
        <f t="shared" si="555"/>
        <v>21.438645980253877</v>
      </c>
      <c r="X1406" s="6">
        <f t="shared" si="556"/>
        <v>649.83870967741927</v>
      </c>
      <c r="Y1406" s="6">
        <f t="shared" si="557"/>
        <v>206.875</v>
      </c>
      <c r="Z1406" s="6">
        <f t="shared" si="558"/>
        <v>242.5</v>
      </c>
      <c r="AA1406" s="6">
        <f t="shared" si="559"/>
        <v>32.921810699588477</v>
      </c>
      <c r="AB1406" s="6">
        <f t="shared" si="560"/>
        <v>18.260869565217391</v>
      </c>
      <c r="AC1406" s="6">
        <f t="shared" si="561"/>
        <v>21.233051931440265</v>
      </c>
      <c r="AD1406" s="6">
        <f t="shared" si="562"/>
        <v>0</v>
      </c>
      <c r="AE1406" s="6">
        <f t="shared" si="563"/>
        <v>30.311555602716467</v>
      </c>
    </row>
    <row r="1407" spans="1:31" x14ac:dyDescent="0.15">
      <c r="A1407" s="38">
        <v>38890</v>
      </c>
      <c r="B1407" s="8">
        <f t="shared" si="541"/>
        <v>2006</v>
      </c>
      <c r="C1407" s="8">
        <f t="shared" si="542"/>
        <v>6</v>
      </c>
      <c r="D1407" s="8">
        <f t="shared" si="543"/>
        <v>22</v>
      </c>
      <c r="E1407" s="8" t="s">
        <v>29</v>
      </c>
      <c r="F1407" s="8">
        <v>3</v>
      </c>
      <c r="G1407">
        <v>10</v>
      </c>
      <c r="H1407" s="2" t="s">
        <v>1</v>
      </c>
      <c r="I1407" s="3">
        <v>4.26</v>
      </c>
      <c r="J1407" s="3">
        <v>156</v>
      </c>
      <c r="L1407" s="3">
        <v>-3.79</v>
      </c>
      <c r="M1407" s="3">
        <v>0.53</v>
      </c>
      <c r="N1407" s="3">
        <v>31.3</v>
      </c>
      <c r="O1407" s="3">
        <v>44.7</v>
      </c>
      <c r="P1407" s="3">
        <v>1.77</v>
      </c>
      <c r="Q1407" s="3">
        <v>0.18</v>
      </c>
      <c r="R1407" s="3">
        <v>0.53</v>
      </c>
      <c r="S1407" s="3">
        <v>1.06</v>
      </c>
      <c r="T1407" s="3">
        <v>0</v>
      </c>
      <c r="U1407" s="6">
        <f t="shared" si="554"/>
        <v>59.056603773584904</v>
      </c>
      <c r="W1407" s="6">
        <f t="shared" si="555"/>
        <v>14.950634696755994</v>
      </c>
      <c r="X1407" s="6">
        <f t="shared" si="556"/>
        <v>504.83870967741939</v>
      </c>
      <c r="Y1407" s="6">
        <f t="shared" si="557"/>
        <v>931.25</v>
      </c>
      <c r="Z1407" s="6">
        <f t="shared" si="558"/>
        <v>88.5</v>
      </c>
      <c r="AA1407" s="6">
        <f t="shared" si="559"/>
        <v>14.814814814814813</v>
      </c>
      <c r="AB1407" s="6">
        <f t="shared" si="560"/>
        <v>23.043478260869566</v>
      </c>
      <c r="AC1407" s="6">
        <f t="shared" si="561"/>
        <v>27.116909695574314</v>
      </c>
      <c r="AD1407" s="6">
        <f t="shared" si="562"/>
        <v>0</v>
      </c>
      <c r="AE1407" s="6">
        <f t="shared" si="563"/>
        <v>33.767041996348148</v>
      </c>
    </row>
    <row r="1408" spans="1:31" x14ac:dyDescent="0.15">
      <c r="A1408" s="38">
        <v>38890</v>
      </c>
      <c r="B1408" s="8">
        <f t="shared" si="541"/>
        <v>2006</v>
      </c>
      <c r="C1408" s="8">
        <f t="shared" si="542"/>
        <v>6</v>
      </c>
      <c r="D1408" s="8">
        <f t="shared" si="543"/>
        <v>22</v>
      </c>
      <c r="E1408" s="8" t="s">
        <v>29</v>
      </c>
      <c r="F1408" s="8">
        <v>1</v>
      </c>
      <c r="G1408">
        <v>1</v>
      </c>
      <c r="H1408" s="2" t="s">
        <v>2</v>
      </c>
      <c r="I1408" s="3">
        <v>4.28</v>
      </c>
      <c r="J1408" s="3">
        <v>196</v>
      </c>
      <c r="L1408" s="3">
        <v>13.13</v>
      </c>
      <c r="M1408" s="3">
        <v>0.92</v>
      </c>
      <c r="N1408" s="3">
        <v>54.45</v>
      </c>
      <c r="O1408" s="3">
        <v>35.1</v>
      </c>
      <c r="P1408" s="3">
        <v>5.22</v>
      </c>
      <c r="Q1408" s="3">
        <v>0.4</v>
      </c>
      <c r="R1408" s="3">
        <v>0.37</v>
      </c>
      <c r="S1408" s="3">
        <v>3.28</v>
      </c>
      <c r="T1408" s="3">
        <v>0</v>
      </c>
      <c r="U1408" s="6">
        <f t="shared" si="554"/>
        <v>59.184782608695656</v>
      </c>
      <c r="W1408" s="6">
        <f t="shared" si="555"/>
        <v>25.952045133991536</v>
      </c>
      <c r="X1408" s="6">
        <f t="shared" si="556"/>
        <v>878.22580645161293</v>
      </c>
      <c r="Y1408" s="6">
        <f t="shared" si="557"/>
        <v>731.25000000000011</v>
      </c>
      <c r="Z1408" s="6">
        <f t="shared" si="558"/>
        <v>261</v>
      </c>
      <c r="AA1408" s="6">
        <f t="shared" si="559"/>
        <v>32.921810699588477</v>
      </c>
      <c r="AB1408" s="6">
        <f t="shared" si="560"/>
        <v>16.086956521739129</v>
      </c>
      <c r="AC1408" s="6">
        <f t="shared" si="561"/>
        <v>83.908928114607306</v>
      </c>
      <c r="AD1408" s="6">
        <f t="shared" si="562"/>
        <v>0</v>
      </c>
      <c r="AE1408" s="6">
        <f t="shared" si="563"/>
        <v>33.840331346423568</v>
      </c>
    </row>
    <row r="1409" spans="1:31" x14ac:dyDescent="0.15">
      <c r="A1409" s="38">
        <v>38890</v>
      </c>
      <c r="B1409" s="8">
        <f t="shared" si="541"/>
        <v>2006</v>
      </c>
      <c r="C1409" s="8">
        <f t="shared" si="542"/>
        <v>6</v>
      </c>
      <c r="D1409" s="8">
        <f t="shared" si="543"/>
        <v>22</v>
      </c>
      <c r="E1409" s="8" t="s">
        <v>31</v>
      </c>
      <c r="F1409" s="8">
        <v>1</v>
      </c>
      <c r="G1409">
        <v>3</v>
      </c>
      <c r="H1409" s="2" t="s">
        <v>1</v>
      </c>
      <c r="I1409" s="3">
        <v>4.3499999999999996</v>
      </c>
      <c r="J1409" s="3">
        <v>143</v>
      </c>
      <c r="L1409" s="3">
        <v>-2.02</v>
      </c>
      <c r="M1409" s="3">
        <v>0.79</v>
      </c>
      <c r="N1409" s="3">
        <v>48.7</v>
      </c>
      <c r="O1409" s="3">
        <v>20.09</v>
      </c>
      <c r="P1409" s="3">
        <v>3.96</v>
      </c>
      <c r="Q1409" s="3">
        <v>0.98</v>
      </c>
      <c r="R1409" s="3">
        <v>0.59</v>
      </c>
      <c r="S1409" s="3">
        <v>1.28</v>
      </c>
      <c r="T1409" s="3">
        <v>0</v>
      </c>
      <c r="U1409" s="6">
        <f t="shared" si="554"/>
        <v>61.645569620253163</v>
      </c>
      <c r="W1409" s="6">
        <f t="shared" si="555"/>
        <v>22.284908321579689</v>
      </c>
      <c r="X1409" s="6">
        <f t="shared" si="556"/>
        <v>785.48387096774195</v>
      </c>
      <c r="Y1409" s="6">
        <f t="shared" si="557"/>
        <v>418.54166666666663</v>
      </c>
      <c r="Z1409" s="6">
        <f t="shared" si="558"/>
        <v>198</v>
      </c>
      <c r="AA1409" s="6">
        <f t="shared" si="559"/>
        <v>80.658436213991763</v>
      </c>
      <c r="AB1409" s="6">
        <f t="shared" si="560"/>
        <v>25.652173913043477</v>
      </c>
      <c r="AC1409" s="6">
        <f t="shared" si="561"/>
        <v>32.744947556919925</v>
      </c>
      <c r="AD1409" s="6">
        <f t="shared" si="562"/>
        <v>0</v>
      </c>
      <c r="AE1409" s="6">
        <f t="shared" si="563"/>
        <v>35.247345855451208</v>
      </c>
    </row>
    <row r="1410" spans="1:31" x14ac:dyDescent="0.15">
      <c r="A1410" s="38">
        <v>38890</v>
      </c>
      <c r="B1410" s="8">
        <f t="shared" si="541"/>
        <v>2006</v>
      </c>
      <c r="C1410" s="8">
        <f t="shared" si="542"/>
        <v>6</v>
      </c>
      <c r="D1410" s="8">
        <f t="shared" si="543"/>
        <v>22</v>
      </c>
      <c r="E1410" s="8" t="s">
        <v>29</v>
      </c>
      <c r="F1410" s="8">
        <v>1</v>
      </c>
      <c r="G1410">
        <v>1</v>
      </c>
      <c r="H1410" s="2" t="s">
        <v>0</v>
      </c>
      <c r="I1410" s="3">
        <v>4.57</v>
      </c>
      <c r="J1410" s="3">
        <v>149</v>
      </c>
      <c r="L1410" s="3">
        <v>50.42</v>
      </c>
      <c r="M1410" s="3">
        <v>0.44</v>
      </c>
      <c r="N1410" s="3">
        <v>48.25</v>
      </c>
      <c r="O1410" s="3">
        <v>20.420000000000002</v>
      </c>
      <c r="P1410" s="3">
        <v>14.74</v>
      </c>
      <c r="Q1410" s="3">
        <v>1.97</v>
      </c>
      <c r="R1410" s="3">
        <v>0.32</v>
      </c>
      <c r="S1410" s="3">
        <v>0.53</v>
      </c>
      <c r="T1410" s="3">
        <v>0.06</v>
      </c>
      <c r="U1410" s="6">
        <f t="shared" si="554"/>
        <v>109.65909090909091</v>
      </c>
      <c r="W1410" s="6">
        <f t="shared" si="555"/>
        <v>12.41184767277856</v>
      </c>
      <c r="X1410" s="6">
        <f t="shared" si="556"/>
        <v>778.22580645161293</v>
      </c>
      <c r="Y1410" s="6">
        <f t="shared" si="557"/>
        <v>425.41666666666674</v>
      </c>
      <c r="Z1410" s="6">
        <f t="shared" si="558"/>
        <v>737</v>
      </c>
      <c r="AA1410" s="6">
        <f t="shared" si="559"/>
        <v>162.13991769547326</v>
      </c>
      <c r="AB1410" s="6">
        <f t="shared" si="560"/>
        <v>13.913043478260871</v>
      </c>
      <c r="AC1410" s="6">
        <f t="shared" si="561"/>
        <v>13.558454847787157</v>
      </c>
      <c r="AD1410" s="6">
        <f t="shared" si="562"/>
        <v>3.333333333333333</v>
      </c>
      <c r="AE1410" s="6">
        <f t="shared" si="563"/>
        <v>62.700238269794731</v>
      </c>
    </row>
    <row r="1411" spans="1:31" x14ac:dyDescent="0.15">
      <c r="A1411" s="38">
        <v>38890</v>
      </c>
      <c r="B1411" s="8">
        <f t="shared" si="541"/>
        <v>2006</v>
      </c>
      <c r="C1411" s="8">
        <f t="shared" si="542"/>
        <v>6</v>
      </c>
      <c r="D1411" s="8">
        <f t="shared" si="543"/>
        <v>22</v>
      </c>
      <c r="E1411" s="8" t="s">
        <v>30</v>
      </c>
      <c r="F1411" s="8">
        <v>2</v>
      </c>
      <c r="G1411">
        <v>7</v>
      </c>
      <c r="H1411" s="2" t="s">
        <v>1</v>
      </c>
      <c r="I1411" s="3">
        <v>4.1900000000000004</v>
      </c>
      <c r="J1411" s="3">
        <v>286</v>
      </c>
      <c r="L1411" s="3">
        <v>-8.2899999999999991</v>
      </c>
      <c r="M1411" s="3">
        <v>0.57999999999999996</v>
      </c>
      <c r="N1411" s="3">
        <v>104.03</v>
      </c>
      <c r="O1411" s="3">
        <v>43</v>
      </c>
      <c r="P1411" s="3">
        <v>6.09</v>
      </c>
      <c r="Q1411" s="3">
        <v>0.8</v>
      </c>
      <c r="R1411" s="3">
        <v>0.41</v>
      </c>
      <c r="S1411" s="3">
        <v>1</v>
      </c>
      <c r="T1411" s="3">
        <v>0</v>
      </c>
      <c r="U1411" s="6">
        <f t="shared" si="554"/>
        <v>179.36206896551727</v>
      </c>
      <c r="W1411" s="6">
        <f t="shared" si="555"/>
        <v>16.361071932299009</v>
      </c>
      <c r="X1411" s="6">
        <f t="shared" si="556"/>
        <v>1677.9032258064517</v>
      </c>
      <c r="Y1411" s="6">
        <f t="shared" si="557"/>
        <v>895.83333333333337</v>
      </c>
      <c r="Z1411" s="6">
        <f t="shared" si="558"/>
        <v>304.5</v>
      </c>
      <c r="AA1411" s="6">
        <f t="shared" si="559"/>
        <v>65.843621399176953</v>
      </c>
      <c r="AB1411" s="6">
        <f t="shared" si="560"/>
        <v>17.826086956521738</v>
      </c>
      <c r="AC1411" s="6">
        <f t="shared" si="561"/>
        <v>25.581990278843691</v>
      </c>
      <c r="AD1411" s="6">
        <f t="shared" si="562"/>
        <v>0</v>
      </c>
      <c r="AE1411" s="6">
        <f t="shared" si="563"/>
        <v>102.55460233592883</v>
      </c>
    </row>
    <row r="1412" spans="1:31" x14ac:dyDescent="0.15">
      <c r="A1412" s="38">
        <v>38890</v>
      </c>
      <c r="B1412" s="8">
        <f t="shared" si="541"/>
        <v>2006</v>
      </c>
      <c r="C1412" s="8">
        <f t="shared" si="542"/>
        <v>6</v>
      </c>
      <c r="D1412" s="8">
        <f t="shared" si="543"/>
        <v>22</v>
      </c>
      <c r="E1412" s="8" t="s">
        <v>29</v>
      </c>
      <c r="F1412" s="8">
        <v>1</v>
      </c>
      <c r="G1412">
        <v>1</v>
      </c>
      <c r="H1412" s="2" t="s">
        <v>1</v>
      </c>
      <c r="I1412" s="3">
        <v>4.05</v>
      </c>
      <c r="J1412" s="3">
        <v>443</v>
      </c>
      <c r="L1412" s="3">
        <v>15.87</v>
      </c>
    </row>
    <row r="1413" spans="1:31" x14ac:dyDescent="0.15">
      <c r="A1413" s="38">
        <v>38890</v>
      </c>
      <c r="B1413" s="8">
        <f t="shared" si="541"/>
        <v>2006</v>
      </c>
      <c r="C1413" s="8">
        <f t="shared" si="542"/>
        <v>6</v>
      </c>
      <c r="D1413" s="8">
        <f t="shared" si="543"/>
        <v>22</v>
      </c>
      <c r="E1413" s="8" t="s">
        <v>32</v>
      </c>
      <c r="F1413" s="8">
        <v>1</v>
      </c>
      <c r="G1413">
        <v>4</v>
      </c>
      <c r="H1413" s="2" t="s">
        <v>2</v>
      </c>
      <c r="I1413" s="3">
        <v>5.5</v>
      </c>
      <c r="J1413" s="3">
        <v>32</v>
      </c>
      <c r="L1413" s="3">
        <v>66.37</v>
      </c>
    </row>
    <row r="1414" spans="1:31" x14ac:dyDescent="0.15">
      <c r="A1414" s="38">
        <v>38890</v>
      </c>
      <c r="B1414" s="8">
        <f t="shared" si="541"/>
        <v>2006</v>
      </c>
      <c r="C1414" s="8">
        <f t="shared" si="542"/>
        <v>6</v>
      </c>
      <c r="D1414" s="8">
        <f t="shared" si="543"/>
        <v>22</v>
      </c>
      <c r="E1414" s="8" t="s">
        <v>32</v>
      </c>
      <c r="F1414" s="8">
        <v>1</v>
      </c>
      <c r="G1414">
        <v>4</v>
      </c>
      <c r="H1414" s="2" t="s">
        <v>1</v>
      </c>
      <c r="I1414" s="3">
        <v>5.66</v>
      </c>
      <c r="J1414" s="3">
        <v>26.8</v>
      </c>
      <c r="L1414" s="3">
        <v>91.38</v>
      </c>
    </row>
    <row r="1415" spans="1:31" x14ac:dyDescent="0.15">
      <c r="A1415" s="38">
        <v>38890</v>
      </c>
      <c r="B1415" s="8">
        <f t="shared" si="541"/>
        <v>2006</v>
      </c>
      <c r="C1415" s="8">
        <f t="shared" si="542"/>
        <v>6</v>
      </c>
      <c r="D1415" s="8">
        <f t="shared" si="543"/>
        <v>22</v>
      </c>
      <c r="E1415" s="8" t="s">
        <v>32</v>
      </c>
      <c r="F1415" s="8">
        <v>2</v>
      </c>
      <c r="G1415">
        <v>8</v>
      </c>
      <c r="H1415" s="2" t="s">
        <v>0</v>
      </c>
      <c r="I1415" s="3">
        <v>4.66</v>
      </c>
      <c r="J1415" s="3">
        <v>61</v>
      </c>
      <c r="L1415" s="3">
        <v>32.28</v>
      </c>
    </row>
    <row r="1416" spans="1:31" x14ac:dyDescent="0.15">
      <c r="A1416" s="38">
        <v>38890</v>
      </c>
      <c r="B1416" s="8">
        <f t="shared" si="541"/>
        <v>2006</v>
      </c>
      <c r="C1416" s="8">
        <f t="shared" si="542"/>
        <v>6</v>
      </c>
      <c r="D1416" s="8">
        <f t="shared" si="543"/>
        <v>22</v>
      </c>
      <c r="E1416" s="8" t="s">
        <v>29</v>
      </c>
      <c r="F1416" s="8">
        <v>4</v>
      </c>
      <c r="G1416">
        <v>13</v>
      </c>
      <c r="H1416" s="2" t="s">
        <v>2</v>
      </c>
      <c r="I1416" s="3">
        <v>4.28</v>
      </c>
      <c r="J1416" s="3">
        <v>132</v>
      </c>
      <c r="L1416" s="3">
        <v>-6.86</v>
      </c>
    </row>
    <row r="1417" spans="1:31" x14ac:dyDescent="0.15">
      <c r="A1417" s="38">
        <v>38890</v>
      </c>
      <c r="B1417" s="8">
        <f t="shared" si="541"/>
        <v>2006</v>
      </c>
      <c r="C1417" s="8">
        <f t="shared" si="542"/>
        <v>6</v>
      </c>
      <c r="D1417" s="8">
        <f t="shared" si="543"/>
        <v>22</v>
      </c>
      <c r="E1417" s="8" t="s">
        <v>31</v>
      </c>
      <c r="F1417" s="8">
        <v>4</v>
      </c>
      <c r="G1417">
        <v>15</v>
      </c>
      <c r="H1417" s="2" t="s">
        <v>2</v>
      </c>
      <c r="I1417" s="3">
        <v>4.91</v>
      </c>
      <c r="J1417" s="3">
        <v>30.4</v>
      </c>
      <c r="L1417" s="3">
        <v>52.73</v>
      </c>
    </row>
    <row r="1418" spans="1:31" x14ac:dyDescent="0.15">
      <c r="A1418" s="38">
        <v>38922</v>
      </c>
      <c r="B1418" s="8">
        <f t="shared" ref="B1418:B1481" si="564">YEAR(A1418)</f>
        <v>2006</v>
      </c>
      <c r="C1418" s="8">
        <f t="shared" ref="C1418:C1481" si="565">MONTH(A1418)</f>
        <v>7</v>
      </c>
      <c r="D1418" s="8">
        <f t="shared" ref="D1418:D1481" si="566">DAY(A1418)</f>
        <v>24</v>
      </c>
      <c r="E1418" s="8" t="s">
        <v>32</v>
      </c>
      <c r="F1418" s="8">
        <v>4</v>
      </c>
      <c r="G1418">
        <v>16</v>
      </c>
      <c r="H1418" s="2" t="s">
        <v>0</v>
      </c>
      <c r="I1418" s="3">
        <v>5.91</v>
      </c>
      <c r="J1418" s="3">
        <v>31.5</v>
      </c>
      <c r="L1418" s="3">
        <v>123.19</v>
      </c>
      <c r="M1418" s="3">
        <v>1.57</v>
      </c>
      <c r="N1418" s="3">
        <v>0.27</v>
      </c>
      <c r="O1418" s="3">
        <v>7.33</v>
      </c>
      <c r="P1418" s="3">
        <v>2.12</v>
      </c>
      <c r="Q1418" s="3">
        <v>0.4</v>
      </c>
      <c r="R1418" s="3">
        <v>0.4</v>
      </c>
      <c r="S1418" s="3">
        <v>0.41</v>
      </c>
      <c r="T1418" s="3">
        <v>0.03</v>
      </c>
      <c r="U1418" s="6">
        <f t="shared" ref="U1418:U1439" si="567">(N1418/M1418)</f>
        <v>0.17197452229299365</v>
      </c>
      <c r="W1418" s="6">
        <f t="shared" ref="W1418:W1439" si="568">(M1418/35.45)*1000</f>
        <v>44.287729196050769</v>
      </c>
      <c r="X1418" s="6">
        <f t="shared" ref="X1418:X1439" si="569">(N1418/62)*1000</f>
        <v>4.3548387096774199</v>
      </c>
      <c r="Y1418" s="6">
        <f t="shared" ref="Y1418:Y1439" si="570">(O1418/96)*1000*2</f>
        <v>152.70833333333334</v>
      </c>
      <c r="Z1418" s="6">
        <f t="shared" ref="Z1418:Z1439" si="571">(P1418/40)*1000*2</f>
        <v>106.00000000000001</v>
      </c>
      <c r="AA1418" s="6">
        <f t="shared" ref="AA1418:AA1439" si="572">(Q1418/24.3)*1000*2</f>
        <v>32.921810699588477</v>
      </c>
      <c r="AB1418" s="6">
        <f t="shared" ref="AB1418:AB1439" si="573">(R1418/23)*1000</f>
        <v>17.391304347826086</v>
      </c>
      <c r="AC1418" s="6">
        <f t="shared" ref="AC1418:AC1439" si="574">(S1418/39.09)*1000</f>
        <v>10.488616014325913</v>
      </c>
      <c r="AD1418" s="6">
        <f t="shared" ref="AD1418:AD1439" si="575">(T1418/18)*1000</f>
        <v>1.6666666666666665</v>
      </c>
      <c r="AE1418" s="6">
        <f t="shared" ref="AE1418:AE1439" si="576">(X1418/W1418)</f>
        <v>9.8330593794945576E-2</v>
      </c>
    </row>
    <row r="1419" spans="1:31" x14ac:dyDescent="0.15">
      <c r="A1419" s="38">
        <v>38922</v>
      </c>
      <c r="B1419" s="8">
        <f t="shared" si="564"/>
        <v>2006</v>
      </c>
      <c r="C1419" s="8">
        <f t="shared" si="565"/>
        <v>7</v>
      </c>
      <c r="D1419" s="8">
        <f t="shared" si="566"/>
        <v>24</v>
      </c>
      <c r="E1419" s="8" t="s">
        <v>32</v>
      </c>
      <c r="F1419" s="8">
        <v>3</v>
      </c>
      <c r="G1419">
        <v>11</v>
      </c>
      <c r="H1419" s="2" t="s">
        <v>2</v>
      </c>
      <c r="I1419" s="3">
        <v>5.33</v>
      </c>
      <c r="J1419" s="3">
        <v>15</v>
      </c>
      <c r="L1419" s="3">
        <v>52.83</v>
      </c>
      <c r="M1419" s="3">
        <v>1.03</v>
      </c>
      <c r="N1419" s="3">
        <v>0.31</v>
      </c>
      <c r="O1419" s="3">
        <v>3.49</v>
      </c>
      <c r="P1419" s="3">
        <v>0.74</v>
      </c>
      <c r="Q1419" s="3">
        <v>0.05</v>
      </c>
      <c r="R1419" s="3">
        <v>0.83</v>
      </c>
      <c r="S1419" s="3">
        <v>0.18</v>
      </c>
      <c r="T1419" s="3">
        <v>0</v>
      </c>
      <c r="U1419" s="6">
        <f t="shared" si="567"/>
        <v>0.30097087378640774</v>
      </c>
      <c r="W1419" s="6">
        <f t="shared" si="568"/>
        <v>29.055007052186177</v>
      </c>
      <c r="X1419" s="6">
        <f t="shared" si="569"/>
        <v>5</v>
      </c>
      <c r="Y1419" s="6">
        <f t="shared" si="570"/>
        <v>72.708333333333329</v>
      </c>
      <c r="Z1419" s="6">
        <f t="shared" si="571"/>
        <v>37</v>
      </c>
      <c r="AA1419" s="6">
        <f t="shared" si="572"/>
        <v>4.1152263374485596</v>
      </c>
      <c r="AB1419" s="6">
        <f t="shared" si="573"/>
        <v>36.086956521739125</v>
      </c>
      <c r="AC1419" s="6">
        <f t="shared" si="574"/>
        <v>4.604758250191864</v>
      </c>
      <c r="AD1419" s="6">
        <f t="shared" si="575"/>
        <v>0</v>
      </c>
      <c r="AE1419" s="6">
        <f t="shared" si="576"/>
        <v>0.17208737864077669</v>
      </c>
    </row>
    <row r="1420" spans="1:31" x14ac:dyDescent="0.15">
      <c r="A1420" s="38">
        <v>38922</v>
      </c>
      <c r="B1420" s="8">
        <f t="shared" si="564"/>
        <v>2006</v>
      </c>
      <c r="C1420" s="8">
        <f t="shared" si="565"/>
        <v>7</v>
      </c>
      <c r="D1420" s="8">
        <f t="shared" si="566"/>
        <v>24</v>
      </c>
      <c r="E1420" s="8" t="s">
        <v>32</v>
      </c>
      <c r="F1420" s="8">
        <v>3</v>
      </c>
      <c r="G1420">
        <v>11</v>
      </c>
      <c r="H1420" s="2" t="s">
        <v>0</v>
      </c>
      <c r="I1420" s="3">
        <v>4.96</v>
      </c>
      <c r="J1420" s="3">
        <v>26.7</v>
      </c>
      <c r="L1420" s="3">
        <v>37.04</v>
      </c>
      <c r="M1420" s="3">
        <v>0.79</v>
      </c>
      <c r="N1420" s="3">
        <v>0.27</v>
      </c>
      <c r="O1420" s="3">
        <v>7.88</v>
      </c>
      <c r="P1420" s="3">
        <v>0.47</v>
      </c>
      <c r="Q1420" s="3">
        <v>0.05</v>
      </c>
      <c r="R1420" s="3">
        <v>0.24</v>
      </c>
      <c r="S1420" s="3">
        <v>0.28999999999999998</v>
      </c>
      <c r="T1420" s="3">
        <v>0</v>
      </c>
      <c r="U1420" s="6">
        <f t="shared" si="567"/>
        <v>0.34177215189873417</v>
      </c>
      <c r="W1420" s="6">
        <f t="shared" si="568"/>
        <v>22.284908321579689</v>
      </c>
      <c r="X1420" s="6">
        <f t="shared" si="569"/>
        <v>4.3548387096774199</v>
      </c>
      <c r="Y1420" s="6">
        <f t="shared" si="570"/>
        <v>164.16666666666666</v>
      </c>
      <c r="Z1420" s="6">
        <f t="shared" si="571"/>
        <v>23.5</v>
      </c>
      <c r="AA1420" s="6">
        <f t="shared" si="572"/>
        <v>4.1152263374485596</v>
      </c>
      <c r="AB1420" s="6">
        <f t="shared" si="573"/>
        <v>10.434782608695651</v>
      </c>
      <c r="AC1420" s="6">
        <f t="shared" si="574"/>
        <v>7.4187771808646703</v>
      </c>
      <c r="AD1420" s="6">
        <f t="shared" si="575"/>
        <v>0</v>
      </c>
      <c r="AE1420" s="6">
        <f t="shared" si="576"/>
        <v>0.19541649652919563</v>
      </c>
    </row>
    <row r="1421" spans="1:31" x14ac:dyDescent="0.15">
      <c r="A1421" s="38">
        <v>38922</v>
      </c>
      <c r="B1421" s="8">
        <f t="shared" si="564"/>
        <v>2006</v>
      </c>
      <c r="C1421" s="8">
        <f t="shared" si="565"/>
        <v>7</v>
      </c>
      <c r="D1421" s="8">
        <f t="shared" si="566"/>
        <v>24</v>
      </c>
      <c r="E1421" s="8" t="s">
        <v>32</v>
      </c>
      <c r="F1421" s="8">
        <v>3</v>
      </c>
      <c r="G1421">
        <v>11</v>
      </c>
      <c r="H1421" s="2" t="s">
        <v>1</v>
      </c>
      <c r="I1421" s="3">
        <v>5.08</v>
      </c>
      <c r="J1421" s="3">
        <v>30.4</v>
      </c>
      <c r="L1421" s="3">
        <v>49.16</v>
      </c>
      <c r="M1421" s="3">
        <v>0.73</v>
      </c>
      <c r="N1421" s="3">
        <v>0.27</v>
      </c>
      <c r="O1421" s="3">
        <v>9.65</v>
      </c>
      <c r="P1421" s="3">
        <v>1.05</v>
      </c>
      <c r="Q1421" s="3">
        <v>0.28000000000000003</v>
      </c>
      <c r="R1421" s="3">
        <v>0.39</v>
      </c>
      <c r="S1421" s="3">
        <v>0.28999999999999998</v>
      </c>
      <c r="T1421" s="3">
        <v>0</v>
      </c>
      <c r="U1421" s="6">
        <f t="shared" si="567"/>
        <v>0.36986301369863017</v>
      </c>
      <c r="W1421" s="6">
        <f t="shared" si="568"/>
        <v>20.592383638928066</v>
      </c>
      <c r="X1421" s="6">
        <f t="shared" si="569"/>
        <v>4.3548387096774199</v>
      </c>
      <c r="Y1421" s="6">
        <f t="shared" si="570"/>
        <v>201.04166666666669</v>
      </c>
      <c r="Z1421" s="6">
        <f t="shared" si="571"/>
        <v>52.500000000000007</v>
      </c>
      <c r="AA1421" s="6">
        <f t="shared" si="572"/>
        <v>23.045267489711936</v>
      </c>
      <c r="AB1421" s="6">
        <f t="shared" si="573"/>
        <v>16.956521739130437</v>
      </c>
      <c r="AC1421" s="6">
        <f t="shared" si="574"/>
        <v>7.4187771808646703</v>
      </c>
      <c r="AD1421" s="6">
        <f t="shared" si="575"/>
        <v>0</v>
      </c>
      <c r="AE1421" s="6">
        <f t="shared" si="576"/>
        <v>0.21147812638091035</v>
      </c>
    </row>
    <row r="1422" spans="1:31" x14ac:dyDescent="0.15">
      <c r="A1422" s="38">
        <v>38922</v>
      </c>
      <c r="B1422" s="8">
        <f t="shared" si="564"/>
        <v>2006</v>
      </c>
      <c r="C1422" s="8">
        <f t="shared" si="565"/>
        <v>7</v>
      </c>
      <c r="D1422" s="8">
        <f t="shared" si="566"/>
        <v>24</v>
      </c>
      <c r="E1422" s="8" t="s">
        <v>31</v>
      </c>
      <c r="F1422" s="8">
        <v>4</v>
      </c>
      <c r="G1422">
        <v>15</v>
      </c>
      <c r="H1422" s="2" t="s">
        <v>0</v>
      </c>
      <c r="I1422" s="3">
        <v>5.71</v>
      </c>
      <c r="J1422" s="3">
        <v>24.1</v>
      </c>
      <c r="L1422" s="3">
        <v>146.12</v>
      </c>
      <c r="M1422" s="3">
        <v>0.56000000000000005</v>
      </c>
      <c r="N1422" s="3">
        <v>0.27</v>
      </c>
      <c r="O1422" s="3">
        <v>5.15</v>
      </c>
      <c r="P1422" s="3">
        <v>1.93</v>
      </c>
      <c r="Q1422" s="3">
        <v>0.25</v>
      </c>
      <c r="R1422" s="3">
        <v>0.31</v>
      </c>
      <c r="S1422" s="3">
        <v>0.23</v>
      </c>
      <c r="T1422" s="3">
        <v>0</v>
      </c>
      <c r="U1422" s="6">
        <f t="shared" si="567"/>
        <v>0.48214285714285715</v>
      </c>
      <c r="W1422" s="6">
        <f t="shared" si="568"/>
        <v>15.796897038081806</v>
      </c>
      <c r="X1422" s="6">
        <f t="shared" si="569"/>
        <v>4.3548387096774199</v>
      </c>
      <c r="Y1422" s="6">
        <f t="shared" si="570"/>
        <v>107.29166666666667</v>
      </c>
      <c r="Z1422" s="6">
        <f t="shared" si="571"/>
        <v>96.5</v>
      </c>
      <c r="AA1422" s="6">
        <f t="shared" si="572"/>
        <v>20.5761316872428</v>
      </c>
      <c r="AB1422" s="6">
        <f t="shared" si="573"/>
        <v>13.478260869565217</v>
      </c>
      <c r="AC1422" s="6">
        <f t="shared" si="574"/>
        <v>5.8838577641340493</v>
      </c>
      <c r="AD1422" s="6">
        <f t="shared" si="575"/>
        <v>0</v>
      </c>
      <c r="AE1422" s="6">
        <f t="shared" si="576"/>
        <v>0.27567684331797238</v>
      </c>
    </row>
    <row r="1423" spans="1:31" x14ac:dyDescent="0.15">
      <c r="A1423" s="38">
        <v>38922</v>
      </c>
      <c r="B1423" s="8">
        <f t="shared" si="564"/>
        <v>2006</v>
      </c>
      <c r="C1423" s="8">
        <f t="shared" si="565"/>
        <v>7</v>
      </c>
      <c r="D1423" s="8">
        <f t="shared" si="566"/>
        <v>24</v>
      </c>
      <c r="E1423" s="8" t="s">
        <v>31</v>
      </c>
      <c r="F1423" s="8">
        <v>3</v>
      </c>
      <c r="G1423">
        <v>12</v>
      </c>
      <c r="H1423" s="2" t="s">
        <v>0</v>
      </c>
      <c r="I1423" s="3">
        <v>5.33</v>
      </c>
      <c r="J1423" s="3">
        <v>20.5</v>
      </c>
      <c r="L1423" s="3">
        <v>61.81</v>
      </c>
      <c r="M1423" s="3">
        <v>0.44</v>
      </c>
      <c r="N1423" s="3">
        <v>0.31</v>
      </c>
      <c r="O1423" s="3">
        <v>5.76</v>
      </c>
      <c r="P1423" s="3">
        <v>1.21</v>
      </c>
      <c r="Q1423" s="3">
        <v>0.13</v>
      </c>
      <c r="R1423" s="3">
        <v>0.25</v>
      </c>
      <c r="S1423" s="3">
        <v>0.35</v>
      </c>
      <c r="T1423" s="3">
        <v>0</v>
      </c>
      <c r="U1423" s="6">
        <f t="shared" si="567"/>
        <v>0.70454545454545459</v>
      </c>
      <c r="W1423" s="6">
        <f t="shared" si="568"/>
        <v>12.41184767277856</v>
      </c>
      <c r="X1423" s="6">
        <f t="shared" si="569"/>
        <v>5</v>
      </c>
      <c r="Y1423" s="6">
        <f t="shared" si="570"/>
        <v>120</v>
      </c>
      <c r="Z1423" s="6">
        <f t="shared" si="571"/>
        <v>60.5</v>
      </c>
      <c r="AA1423" s="6">
        <f t="shared" si="572"/>
        <v>10.699588477366255</v>
      </c>
      <c r="AB1423" s="6">
        <f t="shared" si="573"/>
        <v>10.869565217391305</v>
      </c>
      <c r="AC1423" s="6">
        <f t="shared" si="574"/>
        <v>8.9536965975952914</v>
      </c>
      <c r="AD1423" s="6">
        <f t="shared" si="575"/>
        <v>0</v>
      </c>
      <c r="AE1423" s="6">
        <f t="shared" si="576"/>
        <v>0.40284090909090914</v>
      </c>
    </row>
    <row r="1424" spans="1:31" x14ac:dyDescent="0.15">
      <c r="A1424" s="38">
        <v>38922</v>
      </c>
      <c r="B1424" s="8">
        <f t="shared" si="564"/>
        <v>2006</v>
      </c>
      <c r="C1424" s="8">
        <f t="shared" si="565"/>
        <v>7</v>
      </c>
      <c r="D1424" s="8">
        <f t="shared" si="566"/>
        <v>24</v>
      </c>
      <c r="E1424" s="8" t="s">
        <v>31</v>
      </c>
      <c r="F1424" s="8">
        <v>3</v>
      </c>
      <c r="G1424">
        <v>12</v>
      </c>
      <c r="H1424" s="2" t="s">
        <v>2</v>
      </c>
      <c r="I1424" s="3">
        <v>5.45</v>
      </c>
      <c r="J1424" s="3">
        <v>21.7</v>
      </c>
      <c r="L1424" s="3">
        <v>78.790000000000006</v>
      </c>
      <c r="M1424" s="3">
        <v>0.38</v>
      </c>
      <c r="N1424" s="3">
        <v>0.27</v>
      </c>
      <c r="O1424" s="3">
        <v>5.8</v>
      </c>
      <c r="P1424" s="3">
        <v>1.69</v>
      </c>
      <c r="Q1424" s="3">
        <v>0.2</v>
      </c>
      <c r="R1424" s="3">
        <v>0.23</v>
      </c>
      <c r="S1424" s="3">
        <v>0.21</v>
      </c>
      <c r="T1424" s="3">
        <v>0</v>
      </c>
      <c r="U1424" s="6">
        <f t="shared" si="567"/>
        <v>0.71052631578947367</v>
      </c>
      <c r="W1424" s="6">
        <f t="shared" si="568"/>
        <v>10.719322990126939</v>
      </c>
      <c r="X1424" s="6">
        <f t="shared" si="569"/>
        <v>4.3548387096774199</v>
      </c>
      <c r="Y1424" s="6">
        <f t="shared" si="570"/>
        <v>120.83333333333333</v>
      </c>
      <c r="Z1424" s="6">
        <f t="shared" si="571"/>
        <v>84.499999999999986</v>
      </c>
      <c r="AA1424" s="6">
        <f t="shared" si="572"/>
        <v>16.460905349794238</v>
      </c>
      <c r="AB1424" s="6">
        <f t="shared" si="573"/>
        <v>10</v>
      </c>
      <c r="AC1424" s="6">
        <f t="shared" si="574"/>
        <v>5.372217958557175</v>
      </c>
      <c r="AD1424" s="6">
        <f t="shared" si="575"/>
        <v>0</v>
      </c>
      <c r="AE1424" s="6">
        <f t="shared" si="576"/>
        <v>0.406260611205433</v>
      </c>
    </row>
    <row r="1425" spans="1:31" x14ac:dyDescent="0.15">
      <c r="A1425" s="38">
        <v>38922</v>
      </c>
      <c r="B1425" s="8">
        <f t="shared" si="564"/>
        <v>2006</v>
      </c>
      <c r="C1425" s="8">
        <f t="shared" si="565"/>
        <v>7</v>
      </c>
      <c r="D1425" s="8">
        <f t="shared" si="566"/>
        <v>24</v>
      </c>
      <c r="E1425" s="8" t="s">
        <v>31</v>
      </c>
      <c r="F1425" s="8">
        <v>3</v>
      </c>
      <c r="G1425">
        <v>12</v>
      </c>
      <c r="H1425" s="2" t="s">
        <v>1</v>
      </c>
      <c r="I1425" s="3">
        <v>5.35</v>
      </c>
      <c r="J1425" s="3">
        <v>23.9</v>
      </c>
      <c r="L1425" s="3">
        <v>72.900000000000006</v>
      </c>
      <c r="M1425" s="3">
        <v>0.55000000000000004</v>
      </c>
      <c r="N1425" s="3">
        <v>0.4</v>
      </c>
      <c r="O1425" s="3">
        <v>6.32</v>
      </c>
      <c r="P1425" s="3">
        <v>1.42</v>
      </c>
      <c r="Q1425" s="3">
        <v>0.28999999999999998</v>
      </c>
      <c r="R1425" s="3">
        <v>0.35</v>
      </c>
      <c r="S1425" s="3">
        <v>0.43</v>
      </c>
      <c r="T1425" s="3">
        <v>0</v>
      </c>
      <c r="U1425" s="6">
        <f t="shared" si="567"/>
        <v>0.72727272727272729</v>
      </c>
      <c r="W1425" s="6">
        <f t="shared" si="568"/>
        <v>15.514809590973202</v>
      </c>
      <c r="X1425" s="6">
        <f t="shared" si="569"/>
        <v>6.4516129032258061</v>
      </c>
      <c r="Y1425" s="6">
        <f t="shared" si="570"/>
        <v>131.66666666666669</v>
      </c>
      <c r="Z1425" s="6">
        <f t="shared" si="571"/>
        <v>71</v>
      </c>
      <c r="AA1425" s="6">
        <f t="shared" si="572"/>
        <v>23.868312757201643</v>
      </c>
      <c r="AB1425" s="6">
        <f t="shared" si="573"/>
        <v>15.217391304347824</v>
      </c>
      <c r="AC1425" s="6">
        <f t="shared" si="574"/>
        <v>11.000255819902787</v>
      </c>
      <c r="AD1425" s="6">
        <f t="shared" si="575"/>
        <v>0</v>
      </c>
      <c r="AE1425" s="6">
        <f t="shared" si="576"/>
        <v>0.41583577712609965</v>
      </c>
    </row>
    <row r="1426" spans="1:31" x14ac:dyDescent="0.15">
      <c r="A1426" s="38">
        <v>38922</v>
      </c>
      <c r="B1426" s="8">
        <f t="shared" si="564"/>
        <v>2006</v>
      </c>
      <c r="C1426" s="8">
        <f t="shared" si="565"/>
        <v>7</v>
      </c>
      <c r="D1426" s="8">
        <f t="shared" si="566"/>
        <v>24</v>
      </c>
      <c r="E1426" s="8" t="s">
        <v>31</v>
      </c>
      <c r="F1426" s="8">
        <v>4</v>
      </c>
      <c r="G1426">
        <v>15</v>
      </c>
      <c r="H1426" s="2" t="s">
        <v>1</v>
      </c>
      <c r="I1426" s="3">
        <v>5.49</v>
      </c>
      <c r="J1426" s="3">
        <v>23.4</v>
      </c>
      <c r="L1426" s="3">
        <v>82.6</v>
      </c>
      <c r="M1426" s="3">
        <v>0.62</v>
      </c>
      <c r="N1426" s="3">
        <v>0.75</v>
      </c>
      <c r="O1426" s="3">
        <v>6.53</v>
      </c>
      <c r="P1426" s="3">
        <v>1.53</v>
      </c>
      <c r="Q1426" s="3">
        <v>0.12</v>
      </c>
      <c r="R1426" s="3">
        <v>0.25</v>
      </c>
      <c r="S1426" s="3">
        <v>0.4</v>
      </c>
      <c r="T1426" s="3">
        <v>0</v>
      </c>
      <c r="U1426" s="6">
        <f t="shared" si="567"/>
        <v>1.2096774193548387</v>
      </c>
      <c r="W1426" s="6">
        <f t="shared" si="568"/>
        <v>17.489421720733425</v>
      </c>
      <c r="X1426" s="6">
        <f t="shared" si="569"/>
        <v>12.096774193548386</v>
      </c>
      <c r="Y1426" s="6">
        <f t="shared" si="570"/>
        <v>136.04166666666669</v>
      </c>
      <c r="Z1426" s="6">
        <f t="shared" si="571"/>
        <v>76.5</v>
      </c>
      <c r="AA1426" s="6">
        <f t="shared" si="572"/>
        <v>9.8765432098765427</v>
      </c>
      <c r="AB1426" s="6">
        <f t="shared" si="573"/>
        <v>10.869565217391305</v>
      </c>
      <c r="AC1426" s="6">
        <f t="shared" si="574"/>
        <v>10.232796111537478</v>
      </c>
      <c r="AD1426" s="6">
        <f t="shared" si="575"/>
        <v>0</v>
      </c>
      <c r="AE1426" s="6">
        <f t="shared" si="576"/>
        <v>0.69166233090530704</v>
      </c>
    </row>
    <row r="1427" spans="1:31" x14ac:dyDescent="0.15">
      <c r="A1427" s="38">
        <v>38922</v>
      </c>
      <c r="B1427" s="8">
        <f t="shared" si="564"/>
        <v>2006</v>
      </c>
      <c r="C1427" s="8">
        <f t="shared" si="565"/>
        <v>7</v>
      </c>
      <c r="D1427" s="8">
        <f t="shared" si="566"/>
        <v>24</v>
      </c>
      <c r="E1427" s="8" t="s">
        <v>31</v>
      </c>
      <c r="F1427" s="8">
        <v>4</v>
      </c>
      <c r="G1427">
        <v>15</v>
      </c>
      <c r="H1427" s="2" t="s">
        <v>2</v>
      </c>
      <c r="I1427" s="3">
        <v>5.57</v>
      </c>
      <c r="J1427" s="3">
        <v>29.5</v>
      </c>
      <c r="L1427" s="3">
        <v>86.87</v>
      </c>
      <c r="M1427" s="3">
        <v>0.73</v>
      </c>
      <c r="N1427" s="3">
        <v>0.93</v>
      </c>
      <c r="O1427" s="3">
        <v>8.08</v>
      </c>
      <c r="P1427" s="3">
        <v>2.11</v>
      </c>
      <c r="Q1427" s="3">
        <v>0.38</v>
      </c>
      <c r="R1427" s="3">
        <v>0.28000000000000003</v>
      </c>
      <c r="S1427" s="3">
        <v>0.91</v>
      </c>
      <c r="T1427" s="3">
        <v>0</v>
      </c>
      <c r="U1427" s="6">
        <f t="shared" si="567"/>
        <v>1.2739726027397262</v>
      </c>
      <c r="W1427" s="6">
        <f t="shared" si="568"/>
        <v>20.592383638928066</v>
      </c>
      <c r="X1427" s="6">
        <f t="shared" si="569"/>
        <v>15.000000000000002</v>
      </c>
      <c r="Y1427" s="6">
        <f t="shared" si="570"/>
        <v>168.33333333333334</v>
      </c>
      <c r="Z1427" s="6">
        <f t="shared" si="571"/>
        <v>105.5</v>
      </c>
      <c r="AA1427" s="6">
        <f t="shared" si="572"/>
        <v>31.275720164609055</v>
      </c>
      <c r="AB1427" s="6">
        <f t="shared" si="573"/>
        <v>12.173913043478262</v>
      </c>
      <c r="AC1427" s="6">
        <f t="shared" si="574"/>
        <v>23.279611153747759</v>
      </c>
      <c r="AD1427" s="6">
        <f t="shared" si="575"/>
        <v>0</v>
      </c>
      <c r="AE1427" s="6">
        <f t="shared" si="576"/>
        <v>0.72842465753424668</v>
      </c>
    </row>
    <row r="1428" spans="1:31" x14ac:dyDescent="0.15">
      <c r="A1428" s="38">
        <v>38922</v>
      </c>
      <c r="B1428" s="8">
        <f t="shared" si="564"/>
        <v>2006</v>
      </c>
      <c r="C1428" s="8">
        <f t="shared" si="565"/>
        <v>7</v>
      </c>
      <c r="D1428" s="8">
        <f t="shared" si="566"/>
        <v>24</v>
      </c>
      <c r="E1428" s="8" t="s">
        <v>32</v>
      </c>
      <c r="F1428" s="8">
        <v>1</v>
      </c>
      <c r="G1428">
        <v>4</v>
      </c>
      <c r="H1428" s="2" t="s">
        <v>2</v>
      </c>
      <c r="I1428" s="3">
        <v>5.67</v>
      </c>
      <c r="J1428" s="3">
        <v>29.5</v>
      </c>
      <c r="L1428" s="3">
        <v>100.41</v>
      </c>
      <c r="M1428" s="3">
        <v>0.55000000000000004</v>
      </c>
      <c r="N1428" s="3">
        <v>0.93</v>
      </c>
      <c r="O1428" s="3">
        <v>7.98</v>
      </c>
      <c r="P1428" s="3">
        <v>2.73</v>
      </c>
      <c r="Q1428" s="3">
        <v>0.39</v>
      </c>
      <c r="R1428" s="3">
        <v>0.28999999999999998</v>
      </c>
      <c r="S1428" s="3">
        <v>0.56000000000000005</v>
      </c>
      <c r="T1428" s="3">
        <v>0</v>
      </c>
      <c r="U1428" s="6">
        <f t="shared" si="567"/>
        <v>1.6909090909090909</v>
      </c>
      <c r="W1428" s="6">
        <f t="shared" si="568"/>
        <v>15.514809590973202</v>
      </c>
      <c r="X1428" s="6">
        <f t="shared" si="569"/>
        <v>15.000000000000002</v>
      </c>
      <c r="Y1428" s="6">
        <f t="shared" si="570"/>
        <v>166.25</v>
      </c>
      <c r="Z1428" s="6">
        <f t="shared" si="571"/>
        <v>136.5</v>
      </c>
      <c r="AA1428" s="6">
        <f t="shared" si="572"/>
        <v>32.098765432098766</v>
      </c>
      <c r="AB1428" s="6">
        <f t="shared" si="573"/>
        <v>12.608695652173912</v>
      </c>
      <c r="AC1428" s="6">
        <f t="shared" si="574"/>
        <v>14.325914556152469</v>
      </c>
      <c r="AD1428" s="6">
        <f t="shared" si="575"/>
        <v>0</v>
      </c>
      <c r="AE1428" s="6">
        <f t="shared" si="576"/>
        <v>0.96681818181818191</v>
      </c>
    </row>
    <row r="1429" spans="1:31" x14ac:dyDescent="0.15">
      <c r="A1429" s="38">
        <v>38922</v>
      </c>
      <c r="B1429" s="8">
        <f t="shared" si="564"/>
        <v>2006</v>
      </c>
      <c r="C1429" s="8">
        <f t="shared" si="565"/>
        <v>7</v>
      </c>
      <c r="D1429" s="8">
        <f t="shared" si="566"/>
        <v>24</v>
      </c>
      <c r="E1429" s="8" t="s">
        <v>30</v>
      </c>
      <c r="F1429" s="8">
        <v>2</v>
      </c>
      <c r="G1429">
        <v>7</v>
      </c>
      <c r="H1429" s="2" t="s">
        <v>0</v>
      </c>
      <c r="I1429" s="3">
        <v>4.66</v>
      </c>
      <c r="J1429" s="3">
        <v>75.599999999999994</v>
      </c>
      <c r="L1429" s="3">
        <v>47.35</v>
      </c>
      <c r="M1429" s="3">
        <v>0.39</v>
      </c>
      <c r="N1429" s="3">
        <v>0.84</v>
      </c>
      <c r="O1429" s="3">
        <v>27.2</v>
      </c>
      <c r="P1429" s="3">
        <v>2.66</v>
      </c>
      <c r="Q1429" s="3">
        <v>0.44</v>
      </c>
      <c r="R1429" s="3">
        <v>0.3</v>
      </c>
      <c r="S1429" s="3">
        <v>0.28999999999999998</v>
      </c>
      <c r="T1429" s="3">
        <v>0.01</v>
      </c>
      <c r="U1429" s="6">
        <f t="shared" si="567"/>
        <v>2.1538461538461537</v>
      </c>
      <c r="W1429" s="6">
        <f t="shared" si="568"/>
        <v>11.001410437235542</v>
      </c>
      <c r="X1429" s="6">
        <f t="shared" si="569"/>
        <v>13.548387096774194</v>
      </c>
      <c r="Y1429" s="6">
        <f t="shared" si="570"/>
        <v>566.66666666666663</v>
      </c>
      <c r="Z1429" s="6">
        <f t="shared" si="571"/>
        <v>133</v>
      </c>
      <c r="AA1429" s="6">
        <f t="shared" si="572"/>
        <v>36.21399176954732</v>
      </c>
      <c r="AB1429" s="6">
        <f t="shared" si="573"/>
        <v>13.043478260869565</v>
      </c>
      <c r="AC1429" s="6">
        <f t="shared" si="574"/>
        <v>7.4187771808646703</v>
      </c>
      <c r="AD1429" s="6">
        <f t="shared" si="575"/>
        <v>0.55555555555555558</v>
      </c>
      <c r="AE1429" s="6">
        <f t="shared" si="576"/>
        <v>1.23151364764268</v>
      </c>
    </row>
    <row r="1430" spans="1:31" x14ac:dyDescent="0.15">
      <c r="A1430" s="38">
        <v>38922</v>
      </c>
      <c r="B1430" s="8">
        <f t="shared" si="564"/>
        <v>2006</v>
      </c>
      <c r="C1430" s="8">
        <f t="shared" si="565"/>
        <v>7</v>
      </c>
      <c r="D1430" s="8">
        <f t="shared" si="566"/>
        <v>24</v>
      </c>
      <c r="E1430" s="8" t="s">
        <v>29</v>
      </c>
      <c r="F1430" s="8">
        <v>4</v>
      </c>
      <c r="G1430">
        <v>13</v>
      </c>
      <c r="H1430" s="2" t="s">
        <v>0</v>
      </c>
      <c r="I1430" s="3">
        <v>4.41</v>
      </c>
      <c r="J1430" s="3">
        <v>137</v>
      </c>
      <c r="L1430" s="3">
        <v>33.28</v>
      </c>
      <c r="M1430" s="3">
        <v>0.45</v>
      </c>
      <c r="N1430" s="3">
        <v>1.02</v>
      </c>
      <c r="O1430" s="3">
        <v>53.7</v>
      </c>
      <c r="P1430" s="3">
        <v>1.67</v>
      </c>
      <c r="Q1430" s="3">
        <v>0.36</v>
      </c>
      <c r="R1430" s="3">
        <v>0.39</v>
      </c>
      <c r="S1430" s="3">
        <v>5.07</v>
      </c>
      <c r="T1430" s="3">
        <v>0.53</v>
      </c>
      <c r="U1430" s="6">
        <f t="shared" si="567"/>
        <v>2.2666666666666666</v>
      </c>
      <c r="W1430" s="6">
        <f t="shared" si="568"/>
        <v>12.693935119887165</v>
      </c>
      <c r="X1430" s="6">
        <f t="shared" si="569"/>
        <v>16.451612903225808</v>
      </c>
      <c r="Y1430" s="6">
        <f t="shared" si="570"/>
        <v>1118.7500000000002</v>
      </c>
      <c r="Z1430" s="6">
        <f t="shared" si="571"/>
        <v>83.499999999999986</v>
      </c>
      <c r="AA1430" s="6">
        <f t="shared" si="572"/>
        <v>29.629629629629626</v>
      </c>
      <c r="AB1430" s="6">
        <f t="shared" si="573"/>
        <v>16.956521739130437</v>
      </c>
      <c r="AC1430" s="6">
        <f t="shared" si="574"/>
        <v>129.70069071373752</v>
      </c>
      <c r="AD1430" s="6">
        <f t="shared" si="575"/>
        <v>29.444444444444446</v>
      </c>
      <c r="AE1430" s="6">
        <f t="shared" si="576"/>
        <v>1.2960215053763442</v>
      </c>
    </row>
    <row r="1431" spans="1:31" x14ac:dyDescent="0.15">
      <c r="A1431" s="38">
        <v>38922</v>
      </c>
      <c r="B1431" s="8">
        <f t="shared" si="564"/>
        <v>2006</v>
      </c>
      <c r="C1431" s="8">
        <f t="shared" si="565"/>
        <v>7</v>
      </c>
      <c r="D1431" s="8">
        <f t="shared" si="566"/>
        <v>24</v>
      </c>
      <c r="E1431" s="8" t="s">
        <v>31</v>
      </c>
      <c r="F1431" s="8">
        <v>1</v>
      </c>
      <c r="G1431">
        <v>3</v>
      </c>
      <c r="H1431" s="2" t="s">
        <v>2</v>
      </c>
      <c r="I1431" s="3">
        <v>5.51</v>
      </c>
      <c r="J1431" s="3">
        <v>27.2</v>
      </c>
      <c r="L1431" s="3">
        <v>67.23</v>
      </c>
      <c r="M1431" s="3">
        <v>0.75</v>
      </c>
      <c r="N1431" s="3">
        <v>2.97</v>
      </c>
      <c r="O1431" s="3">
        <v>5.75</v>
      </c>
      <c r="P1431" s="3">
        <v>1.89</v>
      </c>
      <c r="Q1431" s="3">
        <v>0.45</v>
      </c>
      <c r="R1431" s="3">
        <v>0.34</v>
      </c>
      <c r="S1431" s="3">
        <v>0.81</v>
      </c>
      <c r="T1431" s="3">
        <v>0</v>
      </c>
      <c r="U1431" s="6">
        <f t="shared" si="567"/>
        <v>3.9600000000000004</v>
      </c>
      <c r="W1431" s="6">
        <f t="shared" si="568"/>
        <v>21.156558533145272</v>
      </c>
      <c r="X1431" s="6">
        <f t="shared" si="569"/>
        <v>47.903225806451616</v>
      </c>
      <c r="Y1431" s="6">
        <f t="shared" si="570"/>
        <v>119.79166666666667</v>
      </c>
      <c r="Z1431" s="6">
        <f t="shared" si="571"/>
        <v>94.5</v>
      </c>
      <c r="AA1431" s="6">
        <f t="shared" si="572"/>
        <v>37.037037037037038</v>
      </c>
      <c r="AB1431" s="6">
        <f t="shared" si="573"/>
        <v>14.782608695652176</v>
      </c>
      <c r="AC1431" s="6">
        <f t="shared" si="574"/>
        <v>20.721412125863392</v>
      </c>
      <c r="AD1431" s="6">
        <f t="shared" si="575"/>
        <v>0</v>
      </c>
      <c r="AE1431" s="6">
        <f t="shared" si="576"/>
        <v>2.2642258064516132</v>
      </c>
    </row>
    <row r="1432" spans="1:31" x14ac:dyDescent="0.15">
      <c r="A1432" s="38">
        <v>38922</v>
      </c>
      <c r="B1432" s="8">
        <f t="shared" si="564"/>
        <v>2006</v>
      </c>
      <c r="C1432" s="8">
        <f t="shared" si="565"/>
        <v>7</v>
      </c>
      <c r="D1432" s="8">
        <f t="shared" si="566"/>
        <v>24</v>
      </c>
      <c r="E1432" s="8" t="s">
        <v>29</v>
      </c>
      <c r="F1432" s="8">
        <v>4</v>
      </c>
      <c r="G1432">
        <v>13</v>
      </c>
      <c r="H1432" s="2" t="s">
        <v>2</v>
      </c>
      <c r="I1432" s="3">
        <v>4.3899999999999997</v>
      </c>
      <c r="J1432" s="3">
        <v>132</v>
      </c>
      <c r="L1432" s="3">
        <v>29.49</v>
      </c>
      <c r="M1432" s="3">
        <v>0.73</v>
      </c>
      <c r="N1432" s="3">
        <v>9.0299999999999994</v>
      </c>
      <c r="O1432" s="3">
        <v>46.1</v>
      </c>
      <c r="P1432" s="3">
        <v>1.27</v>
      </c>
      <c r="Q1432" s="3">
        <v>0.15</v>
      </c>
      <c r="R1432" s="3">
        <v>0.34</v>
      </c>
      <c r="S1432" s="3">
        <v>0.81</v>
      </c>
      <c r="T1432" s="3">
        <v>1.1100000000000001</v>
      </c>
      <c r="U1432" s="6">
        <f t="shared" si="567"/>
        <v>12.36986301369863</v>
      </c>
      <c r="W1432" s="6">
        <f t="shared" si="568"/>
        <v>20.592383638928066</v>
      </c>
      <c r="X1432" s="6">
        <f t="shared" si="569"/>
        <v>145.64516129032256</v>
      </c>
      <c r="Y1432" s="6">
        <f t="shared" si="570"/>
        <v>960.41666666666674</v>
      </c>
      <c r="Z1432" s="6">
        <f t="shared" si="571"/>
        <v>63.5</v>
      </c>
      <c r="AA1432" s="6">
        <f t="shared" si="572"/>
        <v>12.345679012345679</v>
      </c>
      <c r="AB1432" s="6">
        <f t="shared" si="573"/>
        <v>14.782608695652176</v>
      </c>
      <c r="AC1432" s="6">
        <f t="shared" si="574"/>
        <v>20.721412125863392</v>
      </c>
      <c r="AD1432" s="6">
        <f t="shared" si="575"/>
        <v>61.666666666666679</v>
      </c>
      <c r="AE1432" s="6">
        <f t="shared" si="576"/>
        <v>7.072768448961555</v>
      </c>
    </row>
    <row r="1433" spans="1:31" x14ac:dyDescent="0.15">
      <c r="A1433" s="38">
        <v>38922</v>
      </c>
      <c r="B1433" s="8">
        <f t="shared" si="564"/>
        <v>2006</v>
      </c>
      <c r="C1433" s="8">
        <f t="shared" si="565"/>
        <v>7</v>
      </c>
      <c r="D1433" s="8">
        <f t="shared" si="566"/>
        <v>24</v>
      </c>
      <c r="E1433" s="8" t="s">
        <v>30</v>
      </c>
      <c r="F1433" s="8">
        <v>1</v>
      </c>
      <c r="G1433">
        <v>2</v>
      </c>
      <c r="H1433" s="2" t="s">
        <v>2</v>
      </c>
      <c r="I1433" s="3">
        <v>4.87</v>
      </c>
      <c r="J1433" s="3">
        <v>44.2</v>
      </c>
      <c r="L1433" s="3">
        <v>49.93</v>
      </c>
      <c r="M1433" s="3">
        <v>0.73</v>
      </c>
      <c r="N1433" s="3">
        <v>10.85</v>
      </c>
      <c r="O1433" s="3">
        <v>6.32</v>
      </c>
      <c r="P1433" s="3">
        <v>1.54</v>
      </c>
      <c r="Q1433" s="3">
        <v>0.28000000000000003</v>
      </c>
      <c r="R1433" s="3">
        <v>0.28000000000000003</v>
      </c>
      <c r="S1433" s="3">
        <v>1.44</v>
      </c>
      <c r="T1433" s="3">
        <v>0</v>
      </c>
      <c r="U1433" s="6">
        <f t="shared" si="567"/>
        <v>14.863013698630137</v>
      </c>
      <c r="W1433" s="6">
        <f t="shared" si="568"/>
        <v>20.592383638928066</v>
      </c>
      <c r="X1433" s="6">
        <f t="shared" si="569"/>
        <v>175</v>
      </c>
      <c r="Y1433" s="6">
        <f t="shared" si="570"/>
        <v>131.66666666666669</v>
      </c>
      <c r="Z1433" s="6">
        <f t="shared" si="571"/>
        <v>77</v>
      </c>
      <c r="AA1433" s="6">
        <f t="shared" si="572"/>
        <v>23.045267489711936</v>
      </c>
      <c r="AB1433" s="6">
        <f t="shared" si="573"/>
        <v>12.173913043478262</v>
      </c>
      <c r="AC1433" s="6">
        <f t="shared" si="574"/>
        <v>36.838066001534912</v>
      </c>
      <c r="AD1433" s="6">
        <f t="shared" si="575"/>
        <v>0</v>
      </c>
      <c r="AE1433" s="6">
        <f t="shared" si="576"/>
        <v>8.4982876712328768</v>
      </c>
    </row>
    <row r="1434" spans="1:31" x14ac:dyDescent="0.15">
      <c r="A1434" s="38">
        <v>38922</v>
      </c>
      <c r="B1434" s="8">
        <f t="shared" si="564"/>
        <v>2006</v>
      </c>
      <c r="C1434" s="8">
        <f t="shared" si="565"/>
        <v>7</v>
      </c>
      <c r="D1434" s="8">
        <f t="shared" si="566"/>
        <v>24</v>
      </c>
      <c r="E1434" s="8" t="s">
        <v>30</v>
      </c>
      <c r="F1434" s="8">
        <v>1</v>
      </c>
      <c r="G1434">
        <v>2</v>
      </c>
      <c r="H1434" s="2" t="s">
        <v>0</v>
      </c>
      <c r="I1434" s="3">
        <v>5.08</v>
      </c>
      <c r="J1434" s="3">
        <v>76.3</v>
      </c>
      <c r="L1434" s="3">
        <v>76.37</v>
      </c>
      <c r="M1434" s="3">
        <v>0.76</v>
      </c>
      <c r="N1434" s="3">
        <v>17.71</v>
      </c>
      <c r="O1434" s="3">
        <v>17.21</v>
      </c>
      <c r="P1434" s="3">
        <v>7.59</v>
      </c>
      <c r="Q1434" s="3">
        <v>1.81</v>
      </c>
      <c r="R1434" s="3">
        <v>0.47</v>
      </c>
      <c r="S1434" s="3">
        <v>0.37</v>
      </c>
      <c r="T1434" s="3">
        <v>0</v>
      </c>
      <c r="U1434" s="6">
        <f t="shared" si="567"/>
        <v>23.30263157894737</v>
      </c>
      <c r="W1434" s="6">
        <f t="shared" si="568"/>
        <v>21.438645980253877</v>
      </c>
      <c r="X1434" s="6">
        <f t="shared" si="569"/>
        <v>285.64516129032256</v>
      </c>
      <c r="Y1434" s="6">
        <f t="shared" si="570"/>
        <v>358.54166666666669</v>
      </c>
      <c r="Z1434" s="6">
        <f t="shared" si="571"/>
        <v>379.5</v>
      </c>
      <c r="AA1434" s="6">
        <f t="shared" si="572"/>
        <v>148.97119341563786</v>
      </c>
      <c r="AB1434" s="6">
        <f t="shared" si="573"/>
        <v>20.434782608695652</v>
      </c>
      <c r="AC1434" s="6">
        <f t="shared" si="574"/>
        <v>9.4653364031721647</v>
      </c>
      <c r="AD1434" s="6">
        <f t="shared" si="575"/>
        <v>0</v>
      </c>
      <c r="AE1434" s="6">
        <f t="shared" si="576"/>
        <v>13.32384337860781</v>
      </c>
    </row>
    <row r="1435" spans="1:31" x14ac:dyDescent="0.15">
      <c r="A1435" s="38">
        <v>38922</v>
      </c>
      <c r="B1435" s="8">
        <f t="shared" si="564"/>
        <v>2006</v>
      </c>
      <c r="C1435" s="8">
        <f t="shared" si="565"/>
        <v>7</v>
      </c>
      <c r="D1435" s="8">
        <f t="shared" si="566"/>
        <v>24</v>
      </c>
      <c r="E1435" s="8" t="s">
        <v>29</v>
      </c>
      <c r="F1435" s="8">
        <v>2</v>
      </c>
      <c r="G1435">
        <v>6</v>
      </c>
      <c r="H1435" s="2" t="s">
        <v>0</v>
      </c>
      <c r="I1435" s="3">
        <v>4.6399999999999997</v>
      </c>
      <c r="J1435" s="3">
        <v>93.3</v>
      </c>
      <c r="L1435" s="3">
        <v>41.97</v>
      </c>
      <c r="M1435" s="3">
        <v>0.99</v>
      </c>
      <c r="N1435" s="3">
        <v>30.1</v>
      </c>
      <c r="O1435" s="3">
        <v>10.56</v>
      </c>
      <c r="P1435" s="3">
        <v>3.17</v>
      </c>
      <c r="Q1435" s="3">
        <v>0.28999999999999998</v>
      </c>
      <c r="R1435" s="3">
        <v>0.28000000000000003</v>
      </c>
      <c r="S1435" s="3">
        <v>0.56000000000000005</v>
      </c>
      <c r="T1435" s="3">
        <v>0.06</v>
      </c>
      <c r="U1435" s="6">
        <f t="shared" si="567"/>
        <v>30.404040404040405</v>
      </c>
      <c r="W1435" s="6">
        <f t="shared" si="568"/>
        <v>27.92665726375176</v>
      </c>
      <c r="X1435" s="6">
        <f t="shared" si="569"/>
        <v>485.48387096774201</v>
      </c>
      <c r="Y1435" s="6">
        <f t="shared" si="570"/>
        <v>220</v>
      </c>
      <c r="Z1435" s="6">
        <f t="shared" si="571"/>
        <v>158.5</v>
      </c>
      <c r="AA1435" s="6">
        <f t="shared" si="572"/>
        <v>23.868312757201643</v>
      </c>
      <c r="AB1435" s="6">
        <f t="shared" si="573"/>
        <v>12.173913043478262</v>
      </c>
      <c r="AC1435" s="6">
        <f t="shared" si="574"/>
        <v>14.325914556152469</v>
      </c>
      <c r="AD1435" s="6">
        <f t="shared" si="575"/>
        <v>3.333333333333333</v>
      </c>
      <c r="AE1435" s="6">
        <f t="shared" si="576"/>
        <v>17.384245682632784</v>
      </c>
    </row>
    <row r="1436" spans="1:31" x14ac:dyDescent="0.15">
      <c r="A1436" s="38">
        <v>38922</v>
      </c>
      <c r="B1436" s="8">
        <f t="shared" si="564"/>
        <v>2006</v>
      </c>
      <c r="C1436" s="8">
        <f t="shared" si="565"/>
        <v>7</v>
      </c>
      <c r="D1436" s="8">
        <f t="shared" si="566"/>
        <v>24</v>
      </c>
      <c r="E1436" s="8" t="s">
        <v>29</v>
      </c>
      <c r="F1436" s="8">
        <v>3</v>
      </c>
      <c r="G1436">
        <v>10</v>
      </c>
      <c r="H1436" s="2" t="s">
        <v>1</v>
      </c>
      <c r="I1436" s="3">
        <v>4.32</v>
      </c>
      <c r="J1436" s="3">
        <v>142</v>
      </c>
      <c r="L1436" s="3">
        <v>8.93</v>
      </c>
      <c r="M1436" s="3">
        <v>0.39</v>
      </c>
      <c r="N1436" s="3">
        <v>19.43</v>
      </c>
      <c r="O1436" s="3">
        <v>43.8</v>
      </c>
      <c r="P1436" s="3">
        <v>1.66</v>
      </c>
      <c r="Q1436" s="3">
        <v>0.14000000000000001</v>
      </c>
      <c r="R1436" s="3">
        <v>0.31</v>
      </c>
      <c r="S1436" s="3">
        <v>1.52</v>
      </c>
      <c r="T1436" s="3">
        <v>0.49</v>
      </c>
      <c r="U1436" s="6">
        <f t="shared" si="567"/>
        <v>49.820512820512818</v>
      </c>
      <c r="W1436" s="6">
        <f t="shared" si="568"/>
        <v>11.001410437235542</v>
      </c>
      <c r="X1436" s="6">
        <f t="shared" si="569"/>
        <v>313.38709677419354</v>
      </c>
      <c r="Y1436" s="6">
        <f t="shared" si="570"/>
        <v>912.5</v>
      </c>
      <c r="Z1436" s="6">
        <f t="shared" si="571"/>
        <v>82.999999999999986</v>
      </c>
      <c r="AA1436" s="6">
        <f t="shared" si="572"/>
        <v>11.522633744855968</v>
      </c>
      <c r="AB1436" s="6">
        <f t="shared" si="573"/>
        <v>13.478260869565217</v>
      </c>
      <c r="AC1436" s="6">
        <f t="shared" si="574"/>
        <v>38.884625223842406</v>
      </c>
      <c r="AD1436" s="6">
        <f t="shared" si="575"/>
        <v>27.222222222222221</v>
      </c>
      <c r="AE1436" s="6">
        <f t="shared" si="576"/>
        <v>28.4860835401158</v>
      </c>
    </row>
    <row r="1437" spans="1:31" x14ac:dyDescent="0.15">
      <c r="A1437" s="38">
        <v>38922</v>
      </c>
      <c r="B1437" s="8">
        <f t="shared" si="564"/>
        <v>2006</v>
      </c>
      <c r="C1437" s="8">
        <f t="shared" si="565"/>
        <v>7</v>
      </c>
      <c r="D1437" s="8">
        <f t="shared" si="566"/>
        <v>24</v>
      </c>
      <c r="E1437" s="8" t="s">
        <v>29</v>
      </c>
      <c r="F1437" s="8">
        <v>1</v>
      </c>
      <c r="G1437">
        <v>1</v>
      </c>
      <c r="H1437" s="2" t="s">
        <v>0</v>
      </c>
      <c r="I1437" s="3">
        <v>4.66</v>
      </c>
      <c r="J1437" s="3">
        <v>110.3</v>
      </c>
      <c r="L1437" s="3">
        <v>48.35</v>
      </c>
      <c r="M1437" s="3">
        <v>0.55000000000000004</v>
      </c>
      <c r="N1437" s="3">
        <v>31.61</v>
      </c>
      <c r="O1437" s="3">
        <v>22.32</v>
      </c>
      <c r="P1437" s="3">
        <v>10.32</v>
      </c>
      <c r="Q1437" s="3">
        <v>1.2</v>
      </c>
      <c r="R1437" s="3">
        <v>0.24</v>
      </c>
      <c r="S1437" s="3">
        <v>1.07</v>
      </c>
      <c r="T1437" s="3">
        <v>0</v>
      </c>
      <c r="U1437" s="6">
        <f t="shared" si="567"/>
        <v>57.472727272727269</v>
      </c>
      <c r="W1437" s="6">
        <f t="shared" si="568"/>
        <v>15.514809590973202</v>
      </c>
      <c r="X1437" s="6">
        <f t="shared" si="569"/>
        <v>509.83870967741939</v>
      </c>
      <c r="Y1437" s="6">
        <f t="shared" si="570"/>
        <v>465</v>
      </c>
      <c r="Z1437" s="6">
        <f t="shared" si="571"/>
        <v>516</v>
      </c>
      <c r="AA1437" s="6">
        <f t="shared" si="572"/>
        <v>98.76543209876543</v>
      </c>
      <c r="AB1437" s="6">
        <f t="shared" si="573"/>
        <v>10.434782608695651</v>
      </c>
      <c r="AC1437" s="6">
        <f t="shared" si="574"/>
        <v>27.372729598362749</v>
      </c>
      <c r="AD1437" s="6">
        <f t="shared" si="575"/>
        <v>0</v>
      </c>
      <c r="AE1437" s="6">
        <f t="shared" si="576"/>
        <v>32.861422287390027</v>
      </c>
    </row>
    <row r="1438" spans="1:31" x14ac:dyDescent="0.15">
      <c r="A1438" s="38">
        <v>38922</v>
      </c>
      <c r="B1438" s="8">
        <f t="shared" si="564"/>
        <v>2006</v>
      </c>
      <c r="C1438" s="8">
        <f t="shared" si="565"/>
        <v>7</v>
      </c>
      <c r="D1438" s="8">
        <f t="shared" si="566"/>
        <v>24</v>
      </c>
      <c r="E1438" s="8" t="s">
        <v>30</v>
      </c>
      <c r="F1438" s="8">
        <v>4</v>
      </c>
      <c r="G1438">
        <v>14</v>
      </c>
      <c r="H1438" s="2" t="s">
        <v>2</v>
      </c>
      <c r="I1438" s="3">
        <v>4.47</v>
      </c>
      <c r="J1438" s="3">
        <v>213</v>
      </c>
      <c r="L1438" s="3">
        <v>60.69</v>
      </c>
      <c r="M1438" s="3">
        <v>1.02</v>
      </c>
      <c r="N1438" s="3">
        <v>67.73</v>
      </c>
      <c r="O1438" s="3">
        <v>36.5</v>
      </c>
      <c r="P1438" s="3">
        <v>9.36</v>
      </c>
      <c r="Q1438" s="3">
        <v>5.2</v>
      </c>
      <c r="R1438" s="3">
        <v>0.45</v>
      </c>
      <c r="S1438" s="3">
        <v>1.19</v>
      </c>
      <c r="T1438" s="3">
        <v>0</v>
      </c>
      <c r="U1438" s="6">
        <f t="shared" si="567"/>
        <v>66.401960784313729</v>
      </c>
      <c r="W1438" s="6">
        <f t="shared" si="568"/>
        <v>28.772919605077572</v>
      </c>
      <c r="X1438" s="6">
        <f t="shared" si="569"/>
        <v>1092.4193548387098</v>
      </c>
      <c r="Y1438" s="6">
        <f t="shared" si="570"/>
        <v>760.41666666666663</v>
      </c>
      <c r="Z1438" s="6">
        <f t="shared" si="571"/>
        <v>468</v>
      </c>
      <c r="AA1438" s="6">
        <f t="shared" si="572"/>
        <v>427.98353909465021</v>
      </c>
      <c r="AB1438" s="6">
        <f t="shared" si="573"/>
        <v>19.565217391304348</v>
      </c>
      <c r="AC1438" s="6">
        <f t="shared" si="574"/>
        <v>30.442568431823993</v>
      </c>
      <c r="AD1438" s="6">
        <f t="shared" si="575"/>
        <v>0</v>
      </c>
      <c r="AE1438" s="6">
        <f t="shared" si="576"/>
        <v>37.966927577482615</v>
      </c>
    </row>
    <row r="1439" spans="1:31" x14ac:dyDescent="0.15">
      <c r="A1439" s="38">
        <v>38922</v>
      </c>
      <c r="B1439" s="8">
        <f t="shared" si="564"/>
        <v>2006</v>
      </c>
      <c r="C1439" s="8">
        <f t="shared" si="565"/>
        <v>7</v>
      </c>
      <c r="D1439" s="8">
        <f t="shared" si="566"/>
        <v>24</v>
      </c>
      <c r="E1439" s="8" t="s">
        <v>30</v>
      </c>
      <c r="F1439" s="8">
        <v>2</v>
      </c>
      <c r="G1439">
        <v>7</v>
      </c>
      <c r="H1439" s="2" t="s">
        <v>1</v>
      </c>
      <c r="I1439" s="3">
        <v>4.24</v>
      </c>
      <c r="J1439" s="3">
        <v>305</v>
      </c>
      <c r="L1439" s="3">
        <v>28.49</v>
      </c>
      <c r="M1439" s="3">
        <v>0.9</v>
      </c>
      <c r="N1439" s="3">
        <v>111.56</v>
      </c>
      <c r="O1439" s="3">
        <v>46.2</v>
      </c>
      <c r="P1439" s="3">
        <v>6.4</v>
      </c>
      <c r="Q1439" s="3">
        <v>0.76</v>
      </c>
      <c r="R1439" s="3">
        <v>0.43</v>
      </c>
      <c r="S1439" s="3">
        <v>1.68</v>
      </c>
      <c r="T1439" s="3">
        <v>0.79</v>
      </c>
      <c r="U1439" s="6">
        <f t="shared" si="567"/>
        <v>123.95555555555555</v>
      </c>
      <c r="W1439" s="6">
        <f t="shared" si="568"/>
        <v>25.38787023977433</v>
      </c>
      <c r="X1439" s="6">
        <f t="shared" si="569"/>
        <v>1799.3548387096773</v>
      </c>
      <c r="Y1439" s="6">
        <f t="shared" si="570"/>
        <v>962.5</v>
      </c>
      <c r="Z1439" s="6">
        <f t="shared" si="571"/>
        <v>320</v>
      </c>
      <c r="AA1439" s="6">
        <f t="shared" si="572"/>
        <v>62.55144032921811</v>
      </c>
      <c r="AB1439" s="6">
        <f t="shared" si="573"/>
        <v>18.695652173913043</v>
      </c>
      <c r="AC1439" s="6">
        <f t="shared" si="574"/>
        <v>42.9777436684574</v>
      </c>
      <c r="AD1439" s="6">
        <f t="shared" si="575"/>
        <v>43.888888888888893</v>
      </c>
      <c r="AE1439" s="6">
        <f t="shared" si="576"/>
        <v>70.874587813620067</v>
      </c>
    </row>
    <row r="1440" spans="1:31" x14ac:dyDescent="0.15">
      <c r="A1440" s="38">
        <v>38922</v>
      </c>
      <c r="B1440" s="8">
        <f t="shared" si="564"/>
        <v>2006</v>
      </c>
      <c r="C1440" s="8">
        <f t="shared" si="565"/>
        <v>7</v>
      </c>
      <c r="D1440" s="8">
        <f t="shared" si="566"/>
        <v>24</v>
      </c>
      <c r="E1440" s="8" t="s">
        <v>30</v>
      </c>
      <c r="F1440" s="8">
        <v>1</v>
      </c>
      <c r="G1440">
        <v>2</v>
      </c>
      <c r="H1440" s="2" t="s">
        <v>1</v>
      </c>
      <c r="I1440" s="3">
        <v>4.51</v>
      </c>
      <c r="J1440" s="3">
        <v>140</v>
      </c>
      <c r="L1440" s="3">
        <v>33.83</v>
      </c>
    </row>
    <row r="1441" spans="1:31" x14ac:dyDescent="0.15">
      <c r="A1441" s="38">
        <v>38922</v>
      </c>
      <c r="B1441" s="8">
        <f t="shared" si="564"/>
        <v>2006</v>
      </c>
      <c r="C1441" s="8">
        <f t="shared" si="565"/>
        <v>7</v>
      </c>
      <c r="D1441" s="8">
        <f t="shared" si="566"/>
        <v>24</v>
      </c>
      <c r="E1441" s="8" t="s">
        <v>32</v>
      </c>
      <c r="F1441" s="8">
        <v>1</v>
      </c>
      <c r="G1441">
        <v>4</v>
      </c>
      <c r="H1441" s="2" t="s">
        <v>1</v>
      </c>
      <c r="I1441" s="3">
        <v>5.87</v>
      </c>
      <c r="J1441" s="3">
        <v>26.7</v>
      </c>
      <c r="L1441" s="3">
        <v>133.72</v>
      </c>
    </row>
    <row r="1442" spans="1:31" x14ac:dyDescent="0.15">
      <c r="A1442" s="38">
        <v>38922</v>
      </c>
      <c r="B1442" s="8">
        <f t="shared" si="564"/>
        <v>2006</v>
      </c>
      <c r="C1442" s="8">
        <f t="shared" si="565"/>
        <v>7</v>
      </c>
      <c r="D1442" s="8">
        <f t="shared" si="566"/>
        <v>24</v>
      </c>
      <c r="E1442" s="8" t="s">
        <v>31</v>
      </c>
      <c r="F1442" s="8">
        <v>2</v>
      </c>
      <c r="G1442">
        <v>5</v>
      </c>
      <c r="H1442" s="2" t="s">
        <v>0</v>
      </c>
      <c r="I1442" s="3">
        <v>5.86</v>
      </c>
      <c r="J1442" s="3">
        <v>27</v>
      </c>
      <c r="L1442" s="3">
        <v>112.42</v>
      </c>
    </row>
    <row r="1443" spans="1:31" x14ac:dyDescent="0.15">
      <c r="A1443" s="38">
        <v>38922</v>
      </c>
      <c r="B1443" s="8">
        <f t="shared" si="564"/>
        <v>2006</v>
      </c>
      <c r="C1443" s="8">
        <f t="shared" si="565"/>
        <v>7</v>
      </c>
      <c r="D1443" s="8">
        <f t="shared" si="566"/>
        <v>24</v>
      </c>
      <c r="E1443" s="8" t="s">
        <v>31</v>
      </c>
      <c r="F1443" s="8">
        <v>2</v>
      </c>
      <c r="G1443">
        <v>5</v>
      </c>
      <c r="H1443" s="2" t="s">
        <v>2</v>
      </c>
      <c r="I1443" s="3">
        <v>5.8</v>
      </c>
      <c r="J1443" s="3">
        <v>22.8</v>
      </c>
      <c r="L1443" s="3">
        <v>113.84</v>
      </c>
    </row>
    <row r="1444" spans="1:31" x14ac:dyDescent="0.15">
      <c r="A1444" s="38">
        <v>38950</v>
      </c>
      <c r="B1444" s="8">
        <f t="shared" si="564"/>
        <v>2006</v>
      </c>
      <c r="C1444" s="8">
        <f t="shared" si="565"/>
        <v>8</v>
      </c>
      <c r="D1444" s="8">
        <f t="shared" si="566"/>
        <v>21</v>
      </c>
      <c r="E1444" s="8" t="s">
        <v>31</v>
      </c>
      <c r="F1444" s="8">
        <v>4</v>
      </c>
      <c r="G1444">
        <v>15</v>
      </c>
      <c r="H1444" s="2" t="s">
        <v>0</v>
      </c>
      <c r="I1444" s="3">
        <v>5.2</v>
      </c>
      <c r="J1444" s="3">
        <v>20.8</v>
      </c>
      <c r="L1444" s="3">
        <v>139.54</v>
      </c>
      <c r="M1444" s="3">
        <v>0.67</v>
      </c>
      <c r="N1444" s="3">
        <v>0.27</v>
      </c>
      <c r="O1444" s="3">
        <v>5.07</v>
      </c>
      <c r="P1444" s="3">
        <v>1.52</v>
      </c>
      <c r="Q1444" s="3">
        <v>0.26</v>
      </c>
      <c r="R1444" s="3">
        <v>0.37</v>
      </c>
      <c r="S1444" s="3">
        <v>0.26</v>
      </c>
      <c r="T1444" s="3">
        <v>0</v>
      </c>
      <c r="U1444" s="6">
        <f t="shared" ref="U1444:U1452" si="577">(N1444/M1444)</f>
        <v>0.40298507462686567</v>
      </c>
      <c r="W1444" s="6">
        <f t="shared" ref="W1444:W1452" si="578">(M1444/35.45)*1000</f>
        <v>18.899858956276447</v>
      </c>
      <c r="X1444" s="6">
        <f t="shared" ref="X1444:X1452" si="579">(N1444/62)*1000</f>
        <v>4.3548387096774199</v>
      </c>
      <c r="Y1444" s="6">
        <f t="shared" ref="Y1444:Y1452" si="580">(O1444/96)*1000*2</f>
        <v>105.62500000000001</v>
      </c>
      <c r="Z1444" s="6">
        <f t="shared" ref="Z1444:Z1452" si="581">(P1444/40)*1000*2</f>
        <v>76</v>
      </c>
      <c r="AA1444" s="6">
        <f t="shared" ref="AA1444:AA1452" si="582">(Q1444/24.3)*1000*2</f>
        <v>21.399176954732511</v>
      </c>
      <c r="AB1444" s="6">
        <f t="shared" ref="AB1444:AB1452" si="583">(R1444/23)*1000</f>
        <v>16.086956521739129</v>
      </c>
      <c r="AC1444" s="6">
        <f t="shared" ref="AC1444:AC1452" si="584">(S1444/39.09)*1000</f>
        <v>6.6513174724993602</v>
      </c>
      <c r="AD1444" s="6">
        <f t="shared" ref="AD1444:AD1452" si="585">(T1444/18)*1000</f>
        <v>0</v>
      </c>
      <c r="AE1444" s="6">
        <f t="shared" ref="AE1444:AE1452" si="586">(X1444/W1444)</f>
        <v>0.23041646605681274</v>
      </c>
    </row>
    <row r="1445" spans="1:31" x14ac:dyDescent="0.15">
      <c r="A1445" s="38">
        <v>38950</v>
      </c>
      <c r="B1445" s="8">
        <f t="shared" si="564"/>
        <v>2006</v>
      </c>
      <c r="C1445" s="8">
        <f t="shared" si="565"/>
        <v>8</v>
      </c>
      <c r="D1445" s="8">
        <f t="shared" si="566"/>
        <v>21</v>
      </c>
      <c r="E1445" s="8" t="s">
        <v>31</v>
      </c>
      <c r="F1445" s="8">
        <v>3</v>
      </c>
      <c r="G1445">
        <v>12</v>
      </c>
      <c r="H1445" s="2" t="s">
        <v>2</v>
      </c>
      <c r="I1445" s="3">
        <v>5.13</v>
      </c>
      <c r="J1445" s="3">
        <v>21.6</v>
      </c>
      <c r="L1445" s="3">
        <v>81.45</v>
      </c>
      <c r="M1445" s="3">
        <v>0.43</v>
      </c>
      <c r="N1445" s="3">
        <v>0.27</v>
      </c>
      <c r="O1445" s="3">
        <v>6.17</v>
      </c>
      <c r="P1445" s="3">
        <v>1.51</v>
      </c>
      <c r="Q1445" s="3">
        <v>0.21</v>
      </c>
      <c r="R1445" s="3">
        <v>0.3</v>
      </c>
      <c r="S1445" s="3">
        <v>0.22</v>
      </c>
      <c r="T1445" s="3">
        <v>0</v>
      </c>
      <c r="U1445" s="6">
        <f t="shared" si="577"/>
        <v>0.62790697674418605</v>
      </c>
      <c r="W1445" s="6">
        <f t="shared" si="578"/>
        <v>12.129760225669957</v>
      </c>
      <c r="X1445" s="6">
        <f t="shared" si="579"/>
        <v>4.3548387096774199</v>
      </c>
      <c r="Y1445" s="6">
        <f t="shared" si="580"/>
        <v>128.54166666666666</v>
      </c>
      <c r="Z1445" s="6">
        <f t="shared" si="581"/>
        <v>75.5</v>
      </c>
      <c r="AA1445" s="6">
        <f t="shared" si="582"/>
        <v>17.283950617283949</v>
      </c>
      <c r="AB1445" s="6">
        <f t="shared" si="583"/>
        <v>13.043478260869565</v>
      </c>
      <c r="AC1445" s="6">
        <f t="shared" si="584"/>
        <v>5.6280378613456117</v>
      </c>
      <c r="AD1445" s="6">
        <f t="shared" si="585"/>
        <v>0</v>
      </c>
      <c r="AE1445" s="6">
        <f t="shared" si="586"/>
        <v>0.35902100525131292</v>
      </c>
    </row>
    <row r="1446" spans="1:31" x14ac:dyDescent="0.15">
      <c r="A1446" s="38">
        <v>38950</v>
      </c>
      <c r="B1446" s="8">
        <f t="shared" si="564"/>
        <v>2006</v>
      </c>
      <c r="C1446" s="8">
        <f t="shared" si="565"/>
        <v>8</v>
      </c>
      <c r="D1446" s="8">
        <f t="shared" si="566"/>
        <v>21</v>
      </c>
      <c r="E1446" s="8" t="s">
        <v>31</v>
      </c>
      <c r="F1446" s="8">
        <v>3</v>
      </c>
      <c r="G1446">
        <v>12</v>
      </c>
      <c r="H1446" s="2" t="s">
        <v>1</v>
      </c>
      <c r="I1446" s="3">
        <v>5.07</v>
      </c>
      <c r="J1446" s="3">
        <v>21.6</v>
      </c>
      <c r="L1446" s="3">
        <v>77.430000000000007</v>
      </c>
      <c r="M1446" s="3">
        <v>0.48</v>
      </c>
      <c r="N1446" s="3">
        <v>0.35</v>
      </c>
      <c r="O1446" s="3">
        <v>5.99</v>
      </c>
      <c r="P1446" s="3">
        <v>0.99</v>
      </c>
      <c r="Q1446" s="3">
        <v>0.26</v>
      </c>
      <c r="R1446" s="3">
        <v>0.27</v>
      </c>
      <c r="S1446" s="3">
        <v>0.42</v>
      </c>
      <c r="T1446" s="3">
        <v>0</v>
      </c>
      <c r="U1446" s="6">
        <f t="shared" si="577"/>
        <v>0.72916666666666663</v>
      </c>
      <c r="W1446" s="6">
        <f t="shared" si="578"/>
        <v>13.540197461212975</v>
      </c>
      <c r="X1446" s="6">
        <f t="shared" si="579"/>
        <v>5.6451612903225801</v>
      </c>
      <c r="Y1446" s="6">
        <f t="shared" si="580"/>
        <v>124.79166666666667</v>
      </c>
      <c r="Z1446" s="6">
        <f t="shared" si="581"/>
        <v>49.5</v>
      </c>
      <c r="AA1446" s="6">
        <f t="shared" si="582"/>
        <v>21.399176954732511</v>
      </c>
      <c r="AB1446" s="6">
        <f t="shared" si="583"/>
        <v>11.739130434782609</v>
      </c>
      <c r="AC1446" s="6">
        <f t="shared" si="584"/>
        <v>10.74443591711435</v>
      </c>
      <c r="AD1446" s="6">
        <f t="shared" si="585"/>
        <v>0</v>
      </c>
      <c r="AE1446" s="6">
        <f t="shared" si="586"/>
        <v>0.41691868279569894</v>
      </c>
    </row>
    <row r="1447" spans="1:31" x14ac:dyDescent="0.15">
      <c r="A1447" s="38">
        <v>38950</v>
      </c>
      <c r="B1447" s="8">
        <f t="shared" si="564"/>
        <v>2006</v>
      </c>
      <c r="C1447" s="8">
        <f t="shared" si="565"/>
        <v>8</v>
      </c>
      <c r="D1447" s="8">
        <f t="shared" si="566"/>
        <v>21</v>
      </c>
      <c r="E1447" s="8" t="s">
        <v>31</v>
      </c>
      <c r="F1447" s="8">
        <v>3</v>
      </c>
      <c r="G1447">
        <v>12</v>
      </c>
      <c r="H1447" s="2" t="s">
        <v>0</v>
      </c>
      <c r="I1447" s="3">
        <v>5.08</v>
      </c>
      <c r="J1447" s="3">
        <v>20.3</v>
      </c>
      <c r="L1447" s="3">
        <v>66.739999999999995</v>
      </c>
      <c r="M1447" s="3">
        <v>0.45</v>
      </c>
      <c r="N1447" s="3">
        <v>0.35</v>
      </c>
      <c r="O1447" s="3">
        <v>5.61</v>
      </c>
      <c r="P1447" s="3">
        <v>1.1100000000000001</v>
      </c>
      <c r="Q1447" s="3">
        <v>0.16</v>
      </c>
      <c r="R1447" s="3">
        <v>0.31</v>
      </c>
      <c r="S1447" s="3">
        <v>0.4</v>
      </c>
      <c r="T1447" s="3">
        <v>0</v>
      </c>
      <c r="U1447" s="6">
        <f t="shared" si="577"/>
        <v>0.77777777777777768</v>
      </c>
      <c r="W1447" s="6">
        <f t="shared" si="578"/>
        <v>12.693935119887165</v>
      </c>
      <c r="X1447" s="6">
        <f t="shared" si="579"/>
        <v>5.6451612903225801</v>
      </c>
      <c r="Y1447" s="6">
        <f t="shared" si="580"/>
        <v>116.875</v>
      </c>
      <c r="Z1447" s="6">
        <f t="shared" si="581"/>
        <v>55.500000000000007</v>
      </c>
      <c r="AA1447" s="6">
        <f t="shared" si="582"/>
        <v>13.168724279835391</v>
      </c>
      <c r="AB1447" s="6">
        <f t="shared" si="583"/>
        <v>13.478260869565217</v>
      </c>
      <c r="AC1447" s="6">
        <f t="shared" si="584"/>
        <v>10.232796111537478</v>
      </c>
      <c r="AD1447" s="6">
        <f t="shared" si="585"/>
        <v>0</v>
      </c>
      <c r="AE1447" s="6">
        <f t="shared" si="586"/>
        <v>0.44471326164874547</v>
      </c>
    </row>
    <row r="1448" spans="1:31" x14ac:dyDescent="0.15">
      <c r="A1448" s="38">
        <v>38950</v>
      </c>
      <c r="B1448" s="8">
        <f t="shared" si="564"/>
        <v>2006</v>
      </c>
      <c r="C1448" s="8">
        <f t="shared" si="565"/>
        <v>8</v>
      </c>
      <c r="D1448" s="8">
        <f t="shared" si="566"/>
        <v>21</v>
      </c>
      <c r="E1448" s="8" t="s">
        <v>31</v>
      </c>
      <c r="F1448" s="8">
        <v>4</v>
      </c>
      <c r="G1448">
        <v>15</v>
      </c>
      <c r="H1448" s="2" t="s">
        <v>2</v>
      </c>
      <c r="I1448" s="3">
        <v>5.16</v>
      </c>
      <c r="J1448" s="3">
        <v>28.5</v>
      </c>
      <c r="L1448" s="3">
        <v>84.77</v>
      </c>
      <c r="M1448" s="3">
        <v>0.84</v>
      </c>
      <c r="N1448" s="3">
        <v>0.66</v>
      </c>
      <c r="O1448" s="3">
        <v>8.1300000000000008</v>
      </c>
      <c r="P1448" s="3">
        <v>1.67</v>
      </c>
      <c r="Q1448" s="3">
        <v>0.38</v>
      </c>
      <c r="R1448" s="3">
        <v>0.35</v>
      </c>
      <c r="S1448" s="3">
        <v>1.05</v>
      </c>
      <c r="T1448" s="3">
        <v>0</v>
      </c>
      <c r="U1448" s="6">
        <f t="shared" si="577"/>
        <v>0.78571428571428581</v>
      </c>
      <c r="W1448" s="6">
        <f t="shared" si="578"/>
        <v>23.695345557122707</v>
      </c>
      <c r="X1448" s="6">
        <f t="shared" si="579"/>
        <v>10.64516129032258</v>
      </c>
      <c r="Y1448" s="6">
        <f t="shared" si="580"/>
        <v>169.37500000000003</v>
      </c>
      <c r="Z1448" s="6">
        <f t="shared" si="581"/>
        <v>83.499999999999986</v>
      </c>
      <c r="AA1448" s="6">
        <f t="shared" si="582"/>
        <v>31.275720164609055</v>
      </c>
      <c r="AB1448" s="6">
        <f t="shared" si="583"/>
        <v>15.217391304347824</v>
      </c>
      <c r="AC1448" s="6">
        <f t="shared" si="584"/>
        <v>26.861089792785876</v>
      </c>
      <c r="AD1448" s="6">
        <f t="shared" si="585"/>
        <v>0</v>
      </c>
      <c r="AE1448" s="6">
        <f t="shared" si="586"/>
        <v>0.44925115207373273</v>
      </c>
    </row>
    <row r="1449" spans="1:31" x14ac:dyDescent="0.15">
      <c r="A1449" s="38">
        <v>38950</v>
      </c>
      <c r="B1449" s="8">
        <f t="shared" si="564"/>
        <v>2006</v>
      </c>
      <c r="C1449" s="8">
        <f t="shared" si="565"/>
        <v>8</v>
      </c>
      <c r="D1449" s="8">
        <f t="shared" si="566"/>
        <v>21</v>
      </c>
      <c r="E1449" s="8" t="s">
        <v>31</v>
      </c>
      <c r="F1449" s="8">
        <v>4</v>
      </c>
      <c r="G1449">
        <v>15</v>
      </c>
      <c r="H1449" s="2" t="s">
        <v>1</v>
      </c>
      <c r="I1449" s="3">
        <v>5.1100000000000003</v>
      </c>
      <c r="J1449" s="3">
        <v>25</v>
      </c>
      <c r="L1449" s="3">
        <v>70.010000000000005</v>
      </c>
      <c r="M1449" s="3">
        <v>0.72</v>
      </c>
      <c r="N1449" s="3">
        <v>0.84</v>
      </c>
      <c r="O1449" s="3">
        <v>6.7</v>
      </c>
      <c r="P1449" s="3">
        <v>1.66</v>
      </c>
      <c r="Q1449" s="3">
        <v>0.24</v>
      </c>
      <c r="R1449" s="3">
        <v>0.33</v>
      </c>
      <c r="S1449" s="3">
        <v>0.51</v>
      </c>
      <c r="T1449" s="3">
        <v>0</v>
      </c>
      <c r="U1449" s="6">
        <f t="shared" si="577"/>
        <v>1.1666666666666667</v>
      </c>
      <c r="W1449" s="6">
        <f t="shared" si="578"/>
        <v>20.310296191819461</v>
      </c>
      <c r="X1449" s="6">
        <f t="shared" si="579"/>
        <v>13.548387096774194</v>
      </c>
      <c r="Y1449" s="6">
        <f t="shared" si="580"/>
        <v>139.58333333333334</v>
      </c>
      <c r="Z1449" s="6">
        <f t="shared" si="581"/>
        <v>82.999999999999986</v>
      </c>
      <c r="AA1449" s="6">
        <f t="shared" si="582"/>
        <v>19.753086419753085</v>
      </c>
      <c r="AB1449" s="6">
        <f t="shared" si="583"/>
        <v>14.347826086956523</v>
      </c>
      <c r="AC1449" s="6">
        <f t="shared" si="584"/>
        <v>13.046815042210284</v>
      </c>
      <c r="AD1449" s="6">
        <f t="shared" si="585"/>
        <v>0</v>
      </c>
      <c r="AE1449" s="6">
        <f t="shared" si="586"/>
        <v>0.66706989247311843</v>
      </c>
    </row>
    <row r="1450" spans="1:31" x14ac:dyDescent="0.15">
      <c r="A1450" s="38">
        <v>38950</v>
      </c>
      <c r="B1450" s="8">
        <f t="shared" si="564"/>
        <v>2006</v>
      </c>
      <c r="C1450" s="8">
        <f t="shared" si="565"/>
        <v>8</v>
      </c>
      <c r="D1450" s="8">
        <f t="shared" si="566"/>
        <v>21</v>
      </c>
      <c r="E1450" s="8" t="s">
        <v>29</v>
      </c>
      <c r="F1450" s="8">
        <v>4</v>
      </c>
      <c r="G1450">
        <v>13</v>
      </c>
      <c r="H1450" s="2" t="s">
        <v>0</v>
      </c>
      <c r="I1450" s="3">
        <v>4.2699999999999996</v>
      </c>
      <c r="J1450" s="3">
        <v>137</v>
      </c>
      <c r="L1450" s="3">
        <v>21.59</v>
      </c>
      <c r="M1450" s="3">
        <v>0.36</v>
      </c>
      <c r="N1450" s="3">
        <v>1.1100000000000001</v>
      </c>
      <c r="O1450" s="3">
        <v>54.1</v>
      </c>
      <c r="P1450" s="3">
        <v>1.74</v>
      </c>
      <c r="Q1450" s="3">
        <v>0.55000000000000004</v>
      </c>
      <c r="R1450" s="3">
        <v>0.41</v>
      </c>
      <c r="S1450" s="3">
        <v>4.58</v>
      </c>
      <c r="T1450" s="3">
        <v>0.27</v>
      </c>
      <c r="U1450" s="6">
        <f t="shared" si="577"/>
        <v>3.0833333333333339</v>
      </c>
      <c r="W1450" s="6">
        <f t="shared" si="578"/>
        <v>10.15514809590973</v>
      </c>
      <c r="X1450" s="6">
        <f t="shared" si="579"/>
        <v>17.903225806451616</v>
      </c>
      <c r="Y1450" s="6">
        <f t="shared" si="580"/>
        <v>1127.0833333333335</v>
      </c>
      <c r="Z1450" s="6">
        <f t="shared" si="581"/>
        <v>87</v>
      </c>
      <c r="AA1450" s="6">
        <f t="shared" si="582"/>
        <v>45.267489711934161</v>
      </c>
      <c r="AB1450" s="6">
        <f t="shared" si="583"/>
        <v>17.826086956521738</v>
      </c>
      <c r="AC1450" s="6">
        <f t="shared" si="584"/>
        <v>117.16551547710411</v>
      </c>
      <c r="AD1450" s="6">
        <f t="shared" si="585"/>
        <v>15.000000000000002</v>
      </c>
      <c r="AE1450" s="6">
        <f t="shared" si="586"/>
        <v>1.7629704301075275</v>
      </c>
    </row>
    <row r="1451" spans="1:31" x14ac:dyDescent="0.15">
      <c r="A1451" s="38">
        <v>38950</v>
      </c>
      <c r="B1451" s="8">
        <f t="shared" si="564"/>
        <v>2006</v>
      </c>
      <c r="C1451" s="8">
        <f t="shared" si="565"/>
        <v>8</v>
      </c>
      <c r="D1451" s="8">
        <f t="shared" si="566"/>
        <v>21</v>
      </c>
      <c r="E1451" s="8" t="s">
        <v>29</v>
      </c>
      <c r="F1451" s="8">
        <v>3</v>
      </c>
      <c r="G1451">
        <v>10</v>
      </c>
      <c r="H1451" s="2" t="s">
        <v>1</v>
      </c>
      <c r="I1451" s="3">
        <v>4.25</v>
      </c>
      <c r="J1451" s="3">
        <v>153</v>
      </c>
      <c r="L1451" s="3">
        <v>24.27</v>
      </c>
      <c r="M1451" s="3">
        <v>0.47</v>
      </c>
      <c r="N1451" s="3">
        <v>26.61</v>
      </c>
      <c r="O1451" s="3">
        <v>44</v>
      </c>
      <c r="P1451" s="3">
        <v>1.63</v>
      </c>
      <c r="Q1451" s="3">
        <v>0.28999999999999998</v>
      </c>
      <c r="R1451" s="3">
        <v>0.39</v>
      </c>
      <c r="S1451" s="3">
        <v>1.94</v>
      </c>
      <c r="T1451" s="3">
        <v>0</v>
      </c>
      <c r="U1451" s="6">
        <f t="shared" si="577"/>
        <v>56.61702127659575</v>
      </c>
      <c r="W1451" s="6">
        <f t="shared" si="578"/>
        <v>13.258110014104371</v>
      </c>
      <c r="X1451" s="6">
        <f t="shared" si="579"/>
        <v>429.19354838709677</v>
      </c>
      <c r="Y1451" s="6">
        <f t="shared" si="580"/>
        <v>916.66666666666663</v>
      </c>
      <c r="Z1451" s="6">
        <f t="shared" si="581"/>
        <v>81.499999999999986</v>
      </c>
      <c r="AA1451" s="6">
        <f t="shared" si="582"/>
        <v>23.868312757201643</v>
      </c>
      <c r="AB1451" s="6">
        <f t="shared" si="583"/>
        <v>16.956521739130437</v>
      </c>
      <c r="AC1451" s="6">
        <f t="shared" si="584"/>
        <v>49.629061140956765</v>
      </c>
      <c r="AD1451" s="6">
        <f t="shared" si="585"/>
        <v>0</v>
      </c>
      <c r="AE1451" s="6">
        <f t="shared" si="586"/>
        <v>32.37215168153741</v>
      </c>
    </row>
    <row r="1452" spans="1:31" x14ac:dyDescent="0.15">
      <c r="A1452" s="38">
        <v>38950</v>
      </c>
      <c r="B1452" s="8">
        <f t="shared" si="564"/>
        <v>2006</v>
      </c>
      <c r="C1452" s="8">
        <f t="shared" si="565"/>
        <v>8</v>
      </c>
      <c r="D1452" s="8">
        <f t="shared" si="566"/>
        <v>21</v>
      </c>
      <c r="E1452" s="8" t="s">
        <v>30</v>
      </c>
      <c r="F1452" s="8">
        <v>4</v>
      </c>
      <c r="G1452">
        <v>14</v>
      </c>
      <c r="H1452" s="2" t="s">
        <v>2</v>
      </c>
      <c r="I1452" s="3">
        <v>4.3099999999999996</v>
      </c>
      <c r="J1452" s="3">
        <v>210</v>
      </c>
      <c r="L1452" s="3">
        <v>31.08</v>
      </c>
      <c r="M1452" s="3">
        <v>0.88</v>
      </c>
      <c r="N1452" s="3">
        <v>63.31</v>
      </c>
      <c r="O1452" s="3">
        <v>34.700000000000003</v>
      </c>
      <c r="P1452" s="3">
        <v>9.17</v>
      </c>
      <c r="Q1452" s="3">
        <v>5.14</v>
      </c>
      <c r="R1452" s="3">
        <v>0.46</v>
      </c>
      <c r="S1452" s="3">
        <v>1.4</v>
      </c>
      <c r="T1452" s="3">
        <v>0</v>
      </c>
      <c r="U1452" s="6">
        <f t="shared" si="577"/>
        <v>71.943181818181827</v>
      </c>
      <c r="W1452" s="6">
        <f t="shared" si="578"/>
        <v>24.82369534555712</v>
      </c>
      <c r="X1452" s="6">
        <f t="shared" si="579"/>
        <v>1021.1290322580646</v>
      </c>
      <c r="Y1452" s="6">
        <f t="shared" si="580"/>
        <v>722.91666666666674</v>
      </c>
      <c r="Z1452" s="6">
        <f t="shared" si="581"/>
        <v>458.5</v>
      </c>
      <c r="AA1452" s="6">
        <f t="shared" si="582"/>
        <v>423.04526748971188</v>
      </c>
      <c r="AB1452" s="6">
        <f t="shared" si="583"/>
        <v>20</v>
      </c>
      <c r="AC1452" s="6">
        <f t="shared" si="584"/>
        <v>35.814786390381165</v>
      </c>
      <c r="AD1452" s="6">
        <f t="shared" si="585"/>
        <v>0</v>
      </c>
      <c r="AE1452" s="6">
        <f t="shared" si="586"/>
        <v>41.135254765395906</v>
      </c>
    </row>
    <row r="1453" spans="1:31" x14ac:dyDescent="0.15">
      <c r="A1453" s="38">
        <v>38950</v>
      </c>
      <c r="B1453" s="8">
        <f t="shared" si="564"/>
        <v>2006</v>
      </c>
      <c r="C1453" s="8">
        <f t="shared" si="565"/>
        <v>8</v>
      </c>
      <c r="D1453" s="8">
        <f t="shared" si="566"/>
        <v>21</v>
      </c>
      <c r="E1453" s="8" t="s">
        <v>31</v>
      </c>
      <c r="F1453" s="8">
        <v>1</v>
      </c>
      <c r="G1453">
        <v>3</v>
      </c>
      <c r="H1453" s="2" t="s">
        <v>0</v>
      </c>
      <c r="I1453" s="3">
        <v>6.11</v>
      </c>
      <c r="J1453" s="3">
        <v>35.299999999999997</v>
      </c>
      <c r="L1453" s="3">
        <v>189.77</v>
      </c>
    </row>
    <row r="1454" spans="1:31" x14ac:dyDescent="0.15">
      <c r="A1454" s="38">
        <v>38950</v>
      </c>
      <c r="B1454" s="8">
        <f t="shared" si="564"/>
        <v>2006</v>
      </c>
      <c r="C1454" s="8">
        <f t="shared" si="565"/>
        <v>8</v>
      </c>
      <c r="D1454" s="8">
        <f t="shared" si="566"/>
        <v>21</v>
      </c>
      <c r="E1454" s="8" t="s">
        <v>31</v>
      </c>
      <c r="F1454" s="8">
        <v>2</v>
      </c>
      <c r="G1454">
        <v>5</v>
      </c>
      <c r="H1454" s="2" t="s">
        <v>0</v>
      </c>
      <c r="I1454" s="3">
        <v>5.88</v>
      </c>
      <c r="J1454" s="3">
        <v>26</v>
      </c>
      <c r="L1454" s="3">
        <v>143.91999999999999</v>
      </c>
    </row>
    <row r="1455" spans="1:31" x14ac:dyDescent="0.15">
      <c r="A1455" s="38">
        <v>38950</v>
      </c>
      <c r="B1455" s="8">
        <f t="shared" si="564"/>
        <v>2006</v>
      </c>
      <c r="C1455" s="8">
        <f t="shared" si="565"/>
        <v>8</v>
      </c>
      <c r="D1455" s="8">
        <f t="shared" si="566"/>
        <v>21</v>
      </c>
      <c r="E1455" s="8" t="s">
        <v>29</v>
      </c>
      <c r="F1455" s="8">
        <v>2</v>
      </c>
      <c r="G1455">
        <v>6</v>
      </c>
      <c r="H1455" s="2" t="s">
        <v>0</v>
      </c>
      <c r="I1455" s="3">
        <v>4.55</v>
      </c>
      <c r="J1455" s="3">
        <v>97.5</v>
      </c>
      <c r="L1455" s="3">
        <v>58.74</v>
      </c>
    </row>
    <row r="1456" spans="1:31" x14ac:dyDescent="0.15">
      <c r="A1456" s="38">
        <v>38950</v>
      </c>
      <c r="B1456" s="8">
        <f t="shared" si="564"/>
        <v>2006</v>
      </c>
      <c r="C1456" s="8">
        <f t="shared" si="565"/>
        <v>8</v>
      </c>
      <c r="D1456" s="8">
        <f t="shared" si="566"/>
        <v>21</v>
      </c>
      <c r="E1456" s="8" t="s">
        <v>30</v>
      </c>
      <c r="F1456" s="8">
        <v>2</v>
      </c>
      <c r="G1456">
        <v>7</v>
      </c>
      <c r="H1456" s="2" t="s">
        <v>1</v>
      </c>
      <c r="I1456" s="3">
        <v>4.16</v>
      </c>
      <c r="J1456" s="3">
        <v>300</v>
      </c>
      <c r="L1456" s="3">
        <v>31.67</v>
      </c>
    </row>
    <row r="1457" spans="1:31" x14ac:dyDescent="0.15">
      <c r="A1457" s="38">
        <v>38950</v>
      </c>
      <c r="B1457" s="8">
        <f t="shared" si="564"/>
        <v>2006</v>
      </c>
      <c r="C1457" s="8">
        <f t="shared" si="565"/>
        <v>8</v>
      </c>
      <c r="D1457" s="8">
        <f t="shared" si="566"/>
        <v>21</v>
      </c>
      <c r="E1457" s="8" t="s">
        <v>29</v>
      </c>
      <c r="F1457" s="8">
        <v>4</v>
      </c>
      <c r="G1457">
        <v>13</v>
      </c>
      <c r="H1457" s="2" t="s">
        <v>2</v>
      </c>
      <c r="I1457" s="3">
        <v>4.22</v>
      </c>
      <c r="J1457" s="3">
        <v>151</v>
      </c>
      <c r="L1457" s="3">
        <v>13.27</v>
      </c>
    </row>
    <row r="1458" spans="1:31" x14ac:dyDescent="0.15">
      <c r="A1458" s="38">
        <v>38950</v>
      </c>
      <c r="B1458" s="8">
        <f t="shared" si="564"/>
        <v>2006</v>
      </c>
      <c r="C1458" s="8">
        <f t="shared" si="565"/>
        <v>8</v>
      </c>
      <c r="D1458" s="8">
        <f t="shared" si="566"/>
        <v>21</v>
      </c>
      <c r="E1458" s="8" t="s">
        <v>32</v>
      </c>
      <c r="F1458" s="8">
        <v>4</v>
      </c>
      <c r="G1458">
        <v>16</v>
      </c>
      <c r="H1458" s="2" t="s">
        <v>0</v>
      </c>
      <c r="I1458" s="3">
        <v>5.91</v>
      </c>
      <c r="J1458" s="3">
        <v>40.9</v>
      </c>
      <c r="L1458" s="3">
        <v>247.58</v>
      </c>
    </row>
    <row r="1459" spans="1:31" x14ac:dyDescent="0.15">
      <c r="A1459" s="38">
        <v>38980</v>
      </c>
      <c r="B1459" s="8">
        <f t="shared" si="564"/>
        <v>2006</v>
      </c>
      <c r="C1459" s="8">
        <f t="shared" si="565"/>
        <v>9</v>
      </c>
      <c r="D1459" s="8">
        <f t="shared" si="566"/>
        <v>20</v>
      </c>
      <c r="E1459" s="8" t="s">
        <v>31</v>
      </c>
      <c r="F1459" s="8">
        <v>4</v>
      </c>
      <c r="G1459">
        <v>15</v>
      </c>
      <c r="H1459" s="2" t="s">
        <v>0</v>
      </c>
      <c r="I1459" s="3">
        <v>5.12</v>
      </c>
      <c r="J1459" s="3">
        <v>19</v>
      </c>
      <c r="L1459" s="3">
        <v>72.86</v>
      </c>
      <c r="M1459" s="3">
        <v>0.61</v>
      </c>
      <c r="N1459" s="3">
        <v>0.22</v>
      </c>
      <c r="O1459" s="3">
        <v>4.95</v>
      </c>
      <c r="P1459" s="3">
        <v>1.23</v>
      </c>
      <c r="Q1459" s="3">
        <v>0.18</v>
      </c>
      <c r="R1459" s="3">
        <v>0.36</v>
      </c>
      <c r="S1459" s="3">
        <v>0.33</v>
      </c>
      <c r="T1459" s="3">
        <v>0</v>
      </c>
      <c r="U1459" s="6">
        <f t="shared" ref="U1459:U1469" si="587">(N1459/M1459)</f>
        <v>0.36065573770491804</v>
      </c>
      <c r="W1459" s="6">
        <f t="shared" ref="W1459:W1469" si="588">(M1459/35.45)*1000</f>
        <v>17.207334273624824</v>
      </c>
      <c r="X1459" s="6">
        <f t="shared" ref="X1459:X1469" si="589">(N1459/62)*1000</f>
        <v>3.5483870967741939</v>
      </c>
      <c r="Y1459" s="6">
        <f t="shared" ref="Y1459:Y1469" si="590">(O1459/96)*1000*2</f>
        <v>103.12500000000001</v>
      </c>
      <c r="Z1459" s="6">
        <f t="shared" ref="Z1459:Z1469" si="591">(P1459/40)*1000*2</f>
        <v>61.5</v>
      </c>
      <c r="AA1459" s="6">
        <f t="shared" ref="AA1459:AA1469" si="592">(Q1459/24.3)*1000*2</f>
        <v>14.814814814814813</v>
      </c>
      <c r="AB1459" s="6">
        <f t="shared" ref="AB1459:AB1469" si="593">(R1459/23)*1000</f>
        <v>15.652173913043477</v>
      </c>
      <c r="AC1459" s="6">
        <f t="shared" ref="AC1459:AC1469" si="594">(S1459/39.09)*1000</f>
        <v>8.4420567920184197</v>
      </c>
      <c r="AD1459" s="6">
        <f t="shared" ref="AD1459:AD1469" si="595">(T1459/18)*1000</f>
        <v>0</v>
      </c>
      <c r="AE1459" s="6">
        <f t="shared" ref="AE1459:AE1469" si="596">(X1459/W1459)</f>
        <v>0.20621364357482816</v>
      </c>
    </row>
    <row r="1460" spans="1:31" x14ac:dyDescent="0.15">
      <c r="A1460" s="38">
        <v>38980</v>
      </c>
      <c r="B1460" s="8">
        <f t="shared" si="564"/>
        <v>2006</v>
      </c>
      <c r="C1460" s="8">
        <f t="shared" si="565"/>
        <v>9</v>
      </c>
      <c r="D1460" s="8">
        <f t="shared" si="566"/>
        <v>20</v>
      </c>
      <c r="E1460" s="8" t="s">
        <v>31</v>
      </c>
      <c r="F1460" s="8">
        <v>4</v>
      </c>
      <c r="G1460">
        <v>15</v>
      </c>
      <c r="H1460" s="2" t="s">
        <v>2</v>
      </c>
      <c r="I1460" s="3">
        <v>5.17</v>
      </c>
      <c r="J1460" s="3">
        <v>25.7</v>
      </c>
      <c r="L1460" s="3">
        <v>65.42</v>
      </c>
      <c r="M1460" s="3">
        <v>0.76</v>
      </c>
      <c r="N1460" s="3">
        <v>0.35</v>
      </c>
      <c r="O1460" s="3">
        <v>7.48</v>
      </c>
      <c r="P1460" s="3">
        <v>1.26</v>
      </c>
      <c r="Q1460" s="3">
        <v>0.24</v>
      </c>
      <c r="R1460" s="3">
        <v>0.3</v>
      </c>
      <c r="S1460" s="3">
        <v>1.57</v>
      </c>
      <c r="T1460" s="3">
        <v>0</v>
      </c>
      <c r="U1460" s="6">
        <f t="shared" si="587"/>
        <v>0.46052631578947367</v>
      </c>
      <c r="W1460" s="6">
        <f t="shared" si="588"/>
        <v>21.438645980253877</v>
      </c>
      <c r="X1460" s="6">
        <f t="shared" si="589"/>
        <v>5.6451612903225801</v>
      </c>
      <c r="Y1460" s="6">
        <f t="shared" si="590"/>
        <v>155.83333333333334</v>
      </c>
      <c r="Z1460" s="6">
        <f t="shared" si="591"/>
        <v>63</v>
      </c>
      <c r="AA1460" s="6">
        <f t="shared" si="592"/>
        <v>19.753086419753085</v>
      </c>
      <c r="AB1460" s="6">
        <f t="shared" si="593"/>
        <v>13.043478260869565</v>
      </c>
      <c r="AC1460" s="6">
        <f t="shared" si="594"/>
        <v>40.163724737784598</v>
      </c>
      <c r="AD1460" s="6">
        <f t="shared" si="595"/>
        <v>0</v>
      </c>
      <c r="AE1460" s="6">
        <f t="shared" si="596"/>
        <v>0.26331706281833617</v>
      </c>
    </row>
    <row r="1461" spans="1:31" x14ac:dyDescent="0.15">
      <c r="A1461" s="38">
        <v>38980</v>
      </c>
      <c r="B1461" s="8">
        <f t="shared" si="564"/>
        <v>2006</v>
      </c>
      <c r="C1461" s="8">
        <f t="shared" si="565"/>
        <v>9</v>
      </c>
      <c r="D1461" s="8">
        <f t="shared" si="566"/>
        <v>20</v>
      </c>
      <c r="E1461" s="8" t="s">
        <v>31</v>
      </c>
      <c r="F1461" s="8">
        <v>3</v>
      </c>
      <c r="G1461">
        <v>12</v>
      </c>
      <c r="H1461" s="2" t="s">
        <v>2</v>
      </c>
      <c r="I1461" s="3">
        <v>5.1100000000000003</v>
      </c>
      <c r="J1461" s="3">
        <v>19.100000000000001</v>
      </c>
      <c r="L1461" s="3">
        <v>50.82</v>
      </c>
      <c r="M1461" s="3">
        <v>0.42</v>
      </c>
      <c r="N1461" s="3">
        <v>0.31</v>
      </c>
      <c r="O1461" s="3">
        <v>5.51</v>
      </c>
      <c r="P1461" s="3">
        <v>1.07</v>
      </c>
      <c r="Q1461" s="3">
        <v>0.12</v>
      </c>
      <c r="R1461" s="3">
        <v>0.32</v>
      </c>
      <c r="S1461" s="3">
        <v>0.37</v>
      </c>
      <c r="T1461" s="3">
        <v>0</v>
      </c>
      <c r="U1461" s="6">
        <f t="shared" si="587"/>
        <v>0.73809523809523814</v>
      </c>
      <c r="W1461" s="6">
        <f t="shared" si="588"/>
        <v>11.847672778561353</v>
      </c>
      <c r="X1461" s="6">
        <f t="shared" si="589"/>
        <v>5</v>
      </c>
      <c r="Y1461" s="6">
        <f t="shared" si="590"/>
        <v>114.79166666666667</v>
      </c>
      <c r="Z1461" s="6">
        <f t="shared" si="591"/>
        <v>53.500000000000007</v>
      </c>
      <c r="AA1461" s="6">
        <f t="shared" si="592"/>
        <v>9.8765432098765427</v>
      </c>
      <c r="AB1461" s="6">
        <f t="shared" si="593"/>
        <v>13.913043478260871</v>
      </c>
      <c r="AC1461" s="6">
        <f t="shared" si="594"/>
        <v>9.4653364031721647</v>
      </c>
      <c r="AD1461" s="6">
        <f t="shared" si="595"/>
        <v>0</v>
      </c>
      <c r="AE1461" s="6">
        <f t="shared" si="596"/>
        <v>0.42202380952380952</v>
      </c>
    </row>
    <row r="1462" spans="1:31" x14ac:dyDescent="0.15">
      <c r="A1462" s="38">
        <v>38980</v>
      </c>
      <c r="B1462" s="8">
        <f t="shared" si="564"/>
        <v>2006</v>
      </c>
      <c r="C1462" s="8">
        <f t="shared" si="565"/>
        <v>9</v>
      </c>
      <c r="D1462" s="8">
        <f t="shared" si="566"/>
        <v>20</v>
      </c>
      <c r="E1462" s="8" t="s">
        <v>31</v>
      </c>
      <c r="F1462" s="8">
        <v>3</v>
      </c>
      <c r="G1462">
        <v>12</v>
      </c>
      <c r="H1462" s="2" t="s">
        <v>0</v>
      </c>
      <c r="I1462" s="3">
        <v>4.95</v>
      </c>
      <c r="J1462" s="3">
        <v>19</v>
      </c>
      <c r="L1462" s="3">
        <v>58.49</v>
      </c>
      <c r="M1462" s="3">
        <v>0.41</v>
      </c>
      <c r="N1462" s="3">
        <v>0.31</v>
      </c>
      <c r="O1462" s="3">
        <v>5.59</v>
      </c>
      <c r="P1462" s="3">
        <v>1.01</v>
      </c>
      <c r="Q1462" s="3">
        <v>0.12</v>
      </c>
      <c r="R1462" s="3">
        <v>0.32</v>
      </c>
      <c r="S1462" s="3">
        <v>0.37</v>
      </c>
      <c r="T1462" s="3">
        <v>0</v>
      </c>
      <c r="U1462" s="6">
        <f t="shared" si="587"/>
        <v>0.75609756097560976</v>
      </c>
      <c r="W1462" s="6">
        <f t="shared" si="588"/>
        <v>11.565585331452748</v>
      </c>
      <c r="X1462" s="6">
        <f t="shared" si="589"/>
        <v>5</v>
      </c>
      <c r="Y1462" s="6">
        <f t="shared" si="590"/>
        <v>116.45833333333333</v>
      </c>
      <c r="Z1462" s="6">
        <f t="shared" si="591"/>
        <v>50.5</v>
      </c>
      <c r="AA1462" s="6">
        <f t="shared" si="592"/>
        <v>9.8765432098765427</v>
      </c>
      <c r="AB1462" s="6">
        <f t="shared" si="593"/>
        <v>13.913043478260871</v>
      </c>
      <c r="AC1462" s="6">
        <f t="shared" si="594"/>
        <v>9.4653364031721647</v>
      </c>
      <c r="AD1462" s="6">
        <f t="shared" si="595"/>
        <v>0</v>
      </c>
      <c r="AE1462" s="6">
        <f t="shared" si="596"/>
        <v>0.43231707317073176</v>
      </c>
    </row>
    <row r="1463" spans="1:31" x14ac:dyDescent="0.15">
      <c r="A1463" s="38">
        <v>38980</v>
      </c>
      <c r="B1463" s="8">
        <f t="shared" si="564"/>
        <v>2006</v>
      </c>
      <c r="C1463" s="8">
        <f t="shared" si="565"/>
        <v>9</v>
      </c>
      <c r="D1463" s="8">
        <f t="shared" si="566"/>
        <v>20</v>
      </c>
      <c r="E1463" s="8" t="s">
        <v>31</v>
      </c>
      <c r="F1463" s="8">
        <v>3</v>
      </c>
      <c r="G1463">
        <v>12</v>
      </c>
      <c r="H1463" s="2" t="s">
        <v>1</v>
      </c>
      <c r="I1463" s="3">
        <v>4.99</v>
      </c>
      <c r="J1463" s="3">
        <v>22.8</v>
      </c>
      <c r="L1463" s="3">
        <v>54.85</v>
      </c>
      <c r="M1463" s="3">
        <v>0.35</v>
      </c>
      <c r="N1463" s="3">
        <v>0.27</v>
      </c>
      <c r="O1463" s="3">
        <v>6.74</v>
      </c>
      <c r="P1463" s="3">
        <v>1.21</v>
      </c>
      <c r="Q1463" s="3">
        <v>0.16</v>
      </c>
      <c r="R1463" s="3">
        <v>0.34</v>
      </c>
      <c r="S1463" s="3">
        <v>0.21</v>
      </c>
      <c r="T1463" s="3">
        <v>0</v>
      </c>
      <c r="U1463" s="6">
        <f t="shared" si="587"/>
        <v>0.77142857142857157</v>
      </c>
      <c r="W1463" s="6">
        <f t="shared" si="588"/>
        <v>9.8730606488011272</v>
      </c>
      <c r="X1463" s="6">
        <f t="shared" si="589"/>
        <v>4.3548387096774199</v>
      </c>
      <c r="Y1463" s="6">
        <f t="shared" si="590"/>
        <v>140.41666666666666</v>
      </c>
      <c r="Z1463" s="6">
        <f t="shared" si="591"/>
        <v>60.5</v>
      </c>
      <c r="AA1463" s="6">
        <f t="shared" si="592"/>
        <v>13.168724279835391</v>
      </c>
      <c r="AB1463" s="6">
        <f t="shared" si="593"/>
        <v>14.782608695652176</v>
      </c>
      <c r="AC1463" s="6">
        <f t="shared" si="594"/>
        <v>5.372217958557175</v>
      </c>
      <c r="AD1463" s="6">
        <f t="shared" si="595"/>
        <v>0</v>
      </c>
      <c r="AE1463" s="6">
        <f t="shared" si="596"/>
        <v>0.44108294930875586</v>
      </c>
    </row>
    <row r="1464" spans="1:31" x14ac:dyDescent="0.15">
      <c r="A1464" s="38">
        <v>38980</v>
      </c>
      <c r="B1464" s="8">
        <f t="shared" si="564"/>
        <v>2006</v>
      </c>
      <c r="C1464" s="8">
        <f t="shared" si="565"/>
        <v>9</v>
      </c>
      <c r="D1464" s="8">
        <f t="shared" si="566"/>
        <v>20</v>
      </c>
      <c r="E1464" s="8" t="s">
        <v>31</v>
      </c>
      <c r="F1464" s="8">
        <v>4</v>
      </c>
      <c r="G1464">
        <v>15</v>
      </c>
      <c r="H1464" s="2" t="s">
        <v>1</v>
      </c>
      <c r="I1464" s="3">
        <v>5.36</v>
      </c>
      <c r="J1464" s="3">
        <v>25.4</v>
      </c>
      <c r="L1464" s="3">
        <v>62.35</v>
      </c>
      <c r="M1464" s="3">
        <v>1.02</v>
      </c>
      <c r="N1464" s="3">
        <v>0.84</v>
      </c>
      <c r="O1464" s="3">
        <v>6.67</v>
      </c>
      <c r="P1464" s="3">
        <v>1.58</v>
      </c>
      <c r="Q1464" s="3">
        <v>0.3</v>
      </c>
      <c r="R1464" s="3">
        <v>0.47</v>
      </c>
      <c r="S1464" s="3">
        <v>0.46</v>
      </c>
      <c r="T1464" s="3">
        <v>0</v>
      </c>
      <c r="U1464" s="6">
        <f t="shared" si="587"/>
        <v>0.82352941176470584</v>
      </c>
      <c r="W1464" s="6">
        <f t="shared" si="588"/>
        <v>28.772919605077572</v>
      </c>
      <c r="X1464" s="6">
        <f t="shared" si="589"/>
        <v>13.548387096774194</v>
      </c>
      <c r="Y1464" s="6">
        <f t="shared" si="590"/>
        <v>138.95833333333331</v>
      </c>
      <c r="Z1464" s="6">
        <f t="shared" si="591"/>
        <v>79</v>
      </c>
      <c r="AA1464" s="6">
        <f t="shared" si="592"/>
        <v>24.691358024691358</v>
      </c>
      <c r="AB1464" s="6">
        <f t="shared" si="593"/>
        <v>20.434782608695652</v>
      </c>
      <c r="AC1464" s="6">
        <f t="shared" si="594"/>
        <v>11.767715528268099</v>
      </c>
      <c r="AD1464" s="6">
        <f t="shared" si="595"/>
        <v>0</v>
      </c>
      <c r="AE1464" s="6">
        <f t="shared" si="596"/>
        <v>0.47087286527514238</v>
      </c>
    </row>
    <row r="1465" spans="1:31" x14ac:dyDescent="0.15">
      <c r="A1465" s="38">
        <v>38980</v>
      </c>
      <c r="B1465" s="8">
        <f t="shared" si="564"/>
        <v>2006</v>
      </c>
      <c r="C1465" s="8">
        <f t="shared" si="565"/>
        <v>9</v>
      </c>
      <c r="D1465" s="8">
        <f t="shared" si="566"/>
        <v>20</v>
      </c>
      <c r="E1465" s="8" t="s">
        <v>29</v>
      </c>
      <c r="F1465" s="8">
        <v>4</v>
      </c>
      <c r="G1465">
        <v>13</v>
      </c>
      <c r="H1465" s="2" t="s">
        <v>0</v>
      </c>
      <c r="I1465" s="3">
        <v>4.24</v>
      </c>
      <c r="J1465" s="3">
        <v>123.6</v>
      </c>
      <c r="L1465" s="3">
        <v>-4.2300000000000004</v>
      </c>
      <c r="M1465" s="3">
        <v>0.3</v>
      </c>
      <c r="N1465" s="3">
        <v>0.8</v>
      </c>
      <c r="O1465" s="3">
        <v>49.7</v>
      </c>
      <c r="P1465" s="3">
        <v>1.38</v>
      </c>
      <c r="Q1465" s="3">
        <v>0.27</v>
      </c>
      <c r="R1465" s="3">
        <v>0.44</v>
      </c>
      <c r="S1465" s="3">
        <v>3.62</v>
      </c>
      <c r="T1465" s="3">
        <v>0</v>
      </c>
      <c r="U1465" s="6">
        <f t="shared" si="587"/>
        <v>2.666666666666667</v>
      </c>
      <c r="W1465" s="6">
        <f t="shared" si="588"/>
        <v>8.4626234132581093</v>
      </c>
      <c r="X1465" s="6">
        <f t="shared" si="589"/>
        <v>12.903225806451612</v>
      </c>
      <c r="Y1465" s="6">
        <f t="shared" si="590"/>
        <v>1035.4166666666667</v>
      </c>
      <c r="Z1465" s="6">
        <f t="shared" si="591"/>
        <v>68.999999999999986</v>
      </c>
      <c r="AA1465" s="6">
        <f t="shared" si="592"/>
        <v>22.222222222222221</v>
      </c>
      <c r="AB1465" s="6">
        <f t="shared" si="593"/>
        <v>19.130434782608695</v>
      </c>
      <c r="AC1465" s="6">
        <f t="shared" si="594"/>
        <v>92.606804809414157</v>
      </c>
      <c r="AD1465" s="6">
        <f t="shared" si="595"/>
        <v>0</v>
      </c>
      <c r="AE1465" s="6">
        <f t="shared" si="596"/>
        <v>1.5247311827956989</v>
      </c>
    </row>
    <row r="1466" spans="1:31" x14ac:dyDescent="0.15">
      <c r="A1466" s="38">
        <v>38980</v>
      </c>
      <c r="B1466" s="8">
        <f t="shared" si="564"/>
        <v>2006</v>
      </c>
      <c r="C1466" s="8">
        <f t="shared" si="565"/>
        <v>9</v>
      </c>
      <c r="D1466" s="8">
        <f t="shared" si="566"/>
        <v>20</v>
      </c>
      <c r="E1466" s="8" t="s">
        <v>30</v>
      </c>
      <c r="F1466" s="8">
        <v>4</v>
      </c>
      <c r="G1466">
        <v>14</v>
      </c>
      <c r="H1466" s="2" t="s">
        <v>0</v>
      </c>
      <c r="I1466" s="3">
        <v>4.3899999999999997</v>
      </c>
      <c r="J1466" s="3">
        <v>191</v>
      </c>
      <c r="L1466" s="3">
        <v>27.24</v>
      </c>
      <c r="M1466" s="3">
        <v>0.84</v>
      </c>
      <c r="N1466" s="3">
        <v>57.99</v>
      </c>
      <c r="O1466" s="3">
        <v>33.5</v>
      </c>
      <c r="P1466" s="3">
        <v>6.16</v>
      </c>
      <c r="Q1466" s="3">
        <v>4.83</v>
      </c>
      <c r="R1466" s="3">
        <v>0.45</v>
      </c>
      <c r="S1466" s="3">
        <v>1.17</v>
      </c>
      <c r="T1466" s="3">
        <v>0</v>
      </c>
      <c r="U1466" s="6">
        <f t="shared" si="587"/>
        <v>69.035714285714292</v>
      </c>
      <c r="W1466" s="6">
        <f t="shared" si="588"/>
        <v>23.695345557122707</v>
      </c>
      <c r="X1466" s="6">
        <f t="shared" si="589"/>
        <v>935.32258064516122</v>
      </c>
      <c r="Y1466" s="6">
        <f t="shared" si="590"/>
        <v>697.91666666666663</v>
      </c>
      <c r="Z1466" s="6">
        <f t="shared" si="591"/>
        <v>308</v>
      </c>
      <c r="AA1466" s="6">
        <f t="shared" si="592"/>
        <v>397.53086419753089</v>
      </c>
      <c r="AB1466" s="6">
        <f t="shared" si="593"/>
        <v>19.565217391304348</v>
      </c>
      <c r="AC1466" s="6">
        <f t="shared" si="594"/>
        <v>29.93092862624712</v>
      </c>
      <c r="AD1466" s="6">
        <f t="shared" si="595"/>
        <v>0</v>
      </c>
      <c r="AE1466" s="6">
        <f t="shared" si="596"/>
        <v>39.472839861751154</v>
      </c>
    </row>
    <row r="1467" spans="1:31" x14ac:dyDescent="0.15">
      <c r="A1467" s="38">
        <v>38980</v>
      </c>
      <c r="B1467" s="8">
        <f t="shared" si="564"/>
        <v>2006</v>
      </c>
      <c r="C1467" s="8">
        <f t="shared" si="565"/>
        <v>9</v>
      </c>
      <c r="D1467" s="8">
        <f t="shared" si="566"/>
        <v>20</v>
      </c>
      <c r="E1467" s="8" t="s">
        <v>30</v>
      </c>
      <c r="F1467" s="8">
        <v>4</v>
      </c>
      <c r="G1467">
        <v>14</v>
      </c>
      <c r="H1467" s="2" t="s">
        <v>2</v>
      </c>
      <c r="I1467" s="3">
        <v>4.38</v>
      </c>
      <c r="J1467" s="3">
        <v>192</v>
      </c>
      <c r="L1467" s="3">
        <v>27.49</v>
      </c>
      <c r="M1467" s="3">
        <v>0.84</v>
      </c>
      <c r="N1467" s="3">
        <v>58.88</v>
      </c>
      <c r="O1467" s="3">
        <v>33.6</v>
      </c>
      <c r="P1467" s="3">
        <v>6.4</v>
      </c>
      <c r="Q1467" s="3">
        <v>4.8099999999999996</v>
      </c>
      <c r="R1467" s="3">
        <v>0.45</v>
      </c>
      <c r="S1467" s="3">
        <v>1.17</v>
      </c>
      <c r="T1467" s="3">
        <v>0</v>
      </c>
      <c r="U1467" s="6">
        <f t="shared" si="587"/>
        <v>70.095238095238102</v>
      </c>
      <c r="W1467" s="6">
        <f t="shared" si="588"/>
        <v>23.695345557122707</v>
      </c>
      <c r="X1467" s="6">
        <f t="shared" si="589"/>
        <v>949.67741935483878</v>
      </c>
      <c r="Y1467" s="6">
        <f t="shared" si="590"/>
        <v>700.00000000000011</v>
      </c>
      <c r="Z1467" s="6">
        <f t="shared" si="591"/>
        <v>320</v>
      </c>
      <c r="AA1467" s="6">
        <f t="shared" si="592"/>
        <v>395.88477366255137</v>
      </c>
      <c r="AB1467" s="6">
        <f t="shared" si="593"/>
        <v>19.565217391304348</v>
      </c>
      <c r="AC1467" s="6">
        <f t="shared" si="594"/>
        <v>29.93092862624712</v>
      </c>
      <c r="AD1467" s="6">
        <f t="shared" si="595"/>
        <v>0</v>
      </c>
      <c r="AE1467" s="6">
        <f t="shared" si="596"/>
        <v>40.078648233486945</v>
      </c>
    </row>
    <row r="1468" spans="1:31" x14ac:dyDescent="0.15">
      <c r="A1468" s="38">
        <v>38980</v>
      </c>
      <c r="B1468" s="8">
        <f t="shared" si="564"/>
        <v>2006</v>
      </c>
      <c r="C1468" s="8">
        <f t="shared" si="565"/>
        <v>9</v>
      </c>
      <c r="D1468" s="8">
        <f t="shared" si="566"/>
        <v>20</v>
      </c>
      <c r="E1468" s="8" t="s">
        <v>29</v>
      </c>
      <c r="F1468" s="8">
        <v>3</v>
      </c>
      <c r="G1468">
        <v>10</v>
      </c>
      <c r="H1468" s="2" t="s">
        <v>1</v>
      </c>
      <c r="I1468" s="3">
        <v>4.25</v>
      </c>
      <c r="J1468" s="3">
        <v>151</v>
      </c>
      <c r="L1468" s="3">
        <v>15.91</v>
      </c>
      <c r="M1468" s="3">
        <v>0.42</v>
      </c>
      <c r="N1468" s="3">
        <v>30.99</v>
      </c>
      <c r="O1468" s="3">
        <v>41</v>
      </c>
      <c r="P1468" s="3">
        <v>2.14</v>
      </c>
      <c r="Q1468" s="3">
        <v>0.18</v>
      </c>
      <c r="R1468" s="3">
        <v>0.36</v>
      </c>
      <c r="S1468" s="3">
        <v>1.57</v>
      </c>
      <c r="T1468" s="3">
        <v>0</v>
      </c>
      <c r="U1468" s="6">
        <f t="shared" si="587"/>
        <v>73.785714285714292</v>
      </c>
      <c r="W1468" s="6">
        <f t="shared" si="588"/>
        <v>11.847672778561353</v>
      </c>
      <c r="X1468" s="6">
        <f t="shared" si="589"/>
        <v>499.83870967741933</v>
      </c>
      <c r="Y1468" s="6">
        <f t="shared" si="590"/>
        <v>854.16666666666663</v>
      </c>
      <c r="Z1468" s="6">
        <f t="shared" si="591"/>
        <v>107.00000000000001</v>
      </c>
      <c r="AA1468" s="6">
        <f t="shared" si="592"/>
        <v>14.814814814814813</v>
      </c>
      <c r="AB1468" s="6">
        <f t="shared" si="593"/>
        <v>15.652173913043477</v>
      </c>
      <c r="AC1468" s="6">
        <f t="shared" si="594"/>
        <v>40.163724737784598</v>
      </c>
      <c r="AD1468" s="6">
        <f t="shared" si="595"/>
        <v>0</v>
      </c>
      <c r="AE1468" s="6">
        <f t="shared" si="596"/>
        <v>42.188767281105989</v>
      </c>
    </row>
    <row r="1469" spans="1:31" x14ac:dyDescent="0.15">
      <c r="A1469" s="38">
        <v>38980</v>
      </c>
      <c r="B1469" s="8">
        <f t="shared" si="564"/>
        <v>2006</v>
      </c>
      <c r="C1469" s="8">
        <f t="shared" si="565"/>
        <v>9</v>
      </c>
      <c r="D1469" s="8">
        <f t="shared" si="566"/>
        <v>20</v>
      </c>
      <c r="E1469" s="8" t="s">
        <v>29</v>
      </c>
      <c r="F1469" s="8">
        <v>3</v>
      </c>
      <c r="G1469">
        <v>10</v>
      </c>
      <c r="H1469" s="2" t="s">
        <v>2</v>
      </c>
      <c r="I1469" s="3">
        <v>4.25</v>
      </c>
      <c r="J1469" s="3">
        <v>151</v>
      </c>
      <c r="L1469" s="3">
        <v>92.97</v>
      </c>
      <c r="M1469" s="3">
        <v>0.4</v>
      </c>
      <c r="N1469" s="3">
        <v>29.66</v>
      </c>
      <c r="O1469" s="3">
        <v>39.700000000000003</v>
      </c>
      <c r="P1469" s="3">
        <v>2.0499999999999998</v>
      </c>
      <c r="Q1469" s="3">
        <v>0.18</v>
      </c>
      <c r="R1469" s="3">
        <v>0.35</v>
      </c>
      <c r="S1469" s="3">
        <v>1.47</v>
      </c>
      <c r="T1469" s="3">
        <v>0</v>
      </c>
      <c r="U1469" s="6">
        <f t="shared" si="587"/>
        <v>74.149999999999991</v>
      </c>
      <c r="W1469" s="6">
        <f t="shared" si="588"/>
        <v>11.283497884344147</v>
      </c>
      <c r="X1469" s="6">
        <f t="shared" si="589"/>
        <v>478.38709677419354</v>
      </c>
      <c r="Y1469" s="6">
        <f t="shared" si="590"/>
        <v>827.08333333333337</v>
      </c>
      <c r="Z1469" s="6">
        <f t="shared" si="591"/>
        <v>102.5</v>
      </c>
      <c r="AA1469" s="6">
        <f t="shared" si="592"/>
        <v>14.814814814814813</v>
      </c>
      <c r="AB1469" s="6">
        <f t="shared" si="593"/>
        <v>15.217391304347824</v>
      </c>
      <c r="AC1469" s="6">
        <f t="shared" si="594"/>
        <v>37.605525709900228</v>
      </c>
      <c r="AD1469" s="6">
        <f t="shared" si="595"/>
        <v>0</v>
      </c>
      <c r="AE1469" s="6">
        <f t="shared" si="596"/>
        <v>42.397056451612904</v>
      </c>
    </row>
    <row r="1470" spans="1:31" x14ac:dyDescent="0.15">
      <c r="A1470" s="38">
        <v>38980</v>
      </c>
      <c r="B1470" s="8">
        <f t="shared" si="564"/>
        <v>2006</v>
      </c>
      <c r="C1470" s="8">
        <f t="shared" si="565"/>
        <v>9</v>
      </c>
      <c r="D1470" s="8">
        <f t="shared" si="566"/>
        <v>20</v>
      </c>
      <c r="E1470" s="8" t="s">
        <v>30</v>
      </c>
      <c r="F1470" s="8">
        <v>1</v>
      </c>
      <c r="G1470">
        <v>2</v>
      </c>
      <c r="H1470" s="2" t="s">
        <v>1</v>
      </c>
      <c r="I1470" s="3">
        <v>4.45</v>
      </c>
      <c r="J1470" s="3">
        <v>189</v>
      </c>
      <c r="L1470" s="3">
        <v>76.25</v>
      </c>
    </row>
    <row r="1471" spans="1:31" x14ac:dyDescent="0.15">
      <c r="A1471" s="38">
        <v>38980</v>
      </c>
      <c r="B1471" s="8">
        <f t="shared" si="564"/>
        <v>2006</v>
      </c>
      <c r="C1471" s="8">
        <f t="shared" si="565"/>
        <v>9</v>
      </c>
      <c r="D1471" s="8">
        <f t="shared" si="566"/>
        <v>20</v>
      </c>
      <c r="E1471" s="8" t="s">
        <v>31</v>
      </c>
      <c r="F1471" s="8">
        <v>1</v>
      </c>
      <c r="G1471">
        <v>3</v>
      </c>
      <c r="H1471" s="2" t="s">
        <v>0</v>
      </c>
      <c r="I1471" s="3">
        <v>5.65</v>
      </c>
      <c r="J1471" s="3">
        <v>36.700000000000003</v>
      </c>
      <c r="L1471" s="3">
        <v>141.55000000000001</v>
      </c>
    </row>
    <row r="1472" spans="1:31" x14ac:dyDescent="0.15">
      <c r="A1472" s="38">
        <v>38980</v>
      </c>
      <c r="B1472" s="8">
        <f t="shared" si="564"/>
        <v>2006</v>
      </c>
      <c r="C1472" s="8">
        <f t="shared" si="565"/>
        <v>9</v>
      </c>
      <c r="D1472" s="8">
        <f t="shared" si="566"/>
        <v>20</v>
      </c>
      <c r="E1472" s="8" t="s">
        <v>32</v>
      </c>
      <c r="F1472" s="8">
        <v>1</v>
      </c>
      <c r="G1472">
        <v>4</v>
      </c>
      <c r="H1472" s="2" t="s">
        <v>0</v>
      </c>
      <c r="I1472" s="3">
        <v>5.51</v>
      </c>
      <c r="J1472" s="3">
        <v>59.7</v>
      </c>
      <c r="L1472" s="3">
        <v>155.44999999999999</v>
      </c>
    </row>
    <row r="1473" spans="1:31" x14ac:dyDescent="0.15">
      <c r="A1473" s="38">
        <v>38980</v>
      </c>
      <c r="B1473" s="8">
        <f t="shared" si="564"/>
        <v>2006</v>
      </c>
      <c r="C1473" s="8">
        <f t="shared" si="565"/>
        <v>9</v>
      </c>
      <c r="D1473" s="8">
        <f t="shared" si="566"/>
        <v>20</v>
      </c>
      <c r="E1473" s="8" t="s">
        <v>31</v>
      </c>
      <c r="F1473" s="8">
        <v>2</v>
      </c>
      <c r="G1473">
        <v>5</v>
      </c>
      <c r="H1473" s="2" t="s">
        <v>0</v>
      </c>
      <c r="I1473" s="3">
        <v>5.8</v>
      </c>
      <c r="J1473" s="3">
        <v>23.7</v>
      </c>
      <c r="L1473" s="3">
        <v>160.88</v>
      </c>
    </row>
    <row r="1474" spans="1:31" x14ac:dyDescent="0.15">
      <c r="A1474" s="38">
        <v>38980</v>
      </c>
      <c r="B1474" s="8">
        <f t="shared" si="564"/>
        <v>2006</v>
      </c>
      <c r="C1474" s="8">
        <f t="shared" si="565"/>
        <v>9</v>
      </c>
      <c r="D1474" s="8">
        <f t="shared" si="566"/>
        <v>20</v>
      </c>
      <c r="E1474" s="8" t="s">
        <v>31</v>
      </c>
      <c r="F1474" s="8">
        <v>2</v>
      </c>
      <c r="G1474">
        <v>5</v>
      </c>
      <c r="H1474" s="2" t="s">
        <v>2</v>
      </c>
      <c r="I1474" s="3">
        <v>5.8</v>
      </c>
      <c r="J1474" s="3">
        <v>23.7</v>
      </c>
      <c r="L1474" s="3">
        <v>142.11000000000001</v>
      </c>
    </row>
    <row r="1475" spans="1:31" x14ac:dyDescent="0.15">
      <c r="A1475" s="38">
        <v>38980</v>
      </c>
      <c r="B1475" s="8">
        <f t="shared" si="564"/>
        <v>2006</v>
      </c>
      <c r="C1475" s="8">
        <f t="shared" si="565"/>
        <v>9</v>
      </c>
      <c r="D1475" s="8">
        <f t="shared" si="566"/>
        <v>20</v>
      </c>
      <c r="E1475" s="8" t="s">
        <v>31</v>
      </c>
      <c r="F1475" s="8">
        <v>2</v>
      </c>
      <c r="G1475">
        <v>5</v>
      </c>
      <c r="H1475" s="2" t="s">
        <v>1</v>
      </c>
      <c r="I1475" s="3">
        <v>5.16</v>
      </c>
      <c r="J1475" s="3">
        <v>23.2</v>
      </c>
      <c r="L1475" s="3">
        <v>66.91</v>
      </c>
    </row>
    <row r="1476" spans="1:31" x14ac:dyDescent="0.15">
      <c r="A1476" s="38">
        <v>38980</v>
      </c>
      <c r="B1476" s="8">
        <f t="shared" si="564"/>
        <v>2006</v>
      </c>
      <c r="C1476" s="8">
        <f t="shared" si="565"/>
        <v>9</v>
      </c>
      <c r="D1476" s="8">
        <f t="shared" si="566"/>
        <v>20</v>
      </c>
      <c r="E1476" s="8" t="s">
        <v>29</v>
      </c>
      <c r="F1476" s="8">
        <v>2</v>
      </c>
      <c r="G1476">
        <v>6</v>
      </c>
      <c r="H1476" s="2" t="s">
        <v>0</v>
      </c>
      <c r="I1476" s="3">
        <v>4.53</v>
      </c>
      <c r="J1476" s="3">
        <v>107.9</v>
      </c>
      <c r="L1476" s="3">
        <v>49.07</v>
      </c>
    </row>
    <row r="1477" spans="1:31" x14ac:dyDescent="0.15">
      <c r="A1477" s="38">
        <v>38980</v>
      </c>
      <c r="B1477" s="8">
        <f t="shared" si="564"/>
        <v>2006</v>
      </c>
      <c r="C1477" s="8">
        <f t="shared" si="565"/>
        <v>9</v>
      </c>
      <c r="D1477" s="8">
        <f t="shared" si="566"/>
        <v>20</v>
      </c>
      <c r="E1477" s="8" t="s">
        <v>30</v>
      </c>
      <c r="F1477" s="8">
        <v>2</v>
      </c>
      <c r="G1477">
        <v>7</v>
      </c>
      <c r="H1477" s="2" t="s">
        <v>2</v>
      </c>
      <c r="I1477" s="3">
        <v>4.37</v>
      </c>
      <c r="J1477" s="3">
        <v>169</v>
      </c>
      <c r="L1477" s="3">
        <v>28.27</v>
      </c>
    </row>
    <row r="1478" spans="1:31" x14ac:dyDescent="0.15">
      <c r="A1478" s="38">
        <v>38980</v>
      </c>
      <c r="B1478" s="8">
        <f t="shared" si="564"/>
        <v>2006</v>
      </c>
      <c r="C1478" s="8">
        <f t="shared" si="565"/>
        <v>9</v>
      </c>
      <c r="D1478" s="8">
        <f t="shared" si="566"/>
        <v>20</v>
      </c>
      <c r="E1478" s="8" t="s">
        <v>30</v>
      </c>
      <c r="F1478" s="8">
        <v>2</v>
      </c>
      <c r="G1478">
        <v>7</v>
      </c>
      <c r="H1478" s="2" t="s">
        <v>1</v>
      </c>
      <c r="I1478" s="3">
        <v>4.3099999999999996</v>
      </c>
      <c r="J1478" s="3">
        <v>239</v>
      </c>
      <c r="L1478" s="3">
        <v>48.85</v>
      </c>
    </row>
    <row r="1479" spans="1:31" x14ac:dyDescent="0.15">
      <c r="A1479" s="38">
        <v>38980</v>
      </c>
      <c r="B1479" s="8">
        <f t="shared" si="564"/>
        <v>2006</v>
      </c>
      <c r="C1479" s="8">
        <f t="shared" si="565"/>
        <v>9</v>
      </c>
      <c r="D1479" s="8">
        <f t="shared" si="566"/>
        <v>20</v>
      </c>
      <c r="E1479" s="8" t="s">
        <v>29</v>
      </c>
      <c r="F1479" s="8">
        <v>4</v>
      </c>
      <c r="G1479">
        <v>13</v>
      </c>
      <c r="H1479" s="2" t="s">
        <v>2</v>
      </c>
      <c r="I1479" s="3">
        <v>4.3099999999999996</v>
      </c>
      <c r="J1479" s="3">
        <v>145</v>
      </c>
      <c r="L1479" s="3">
        <v>27.56</v>
      </c>
    </row>
    <row r="1480" spans="1:31" x14ac:dyDescent="0.15">
      <c r="A1480" s="38">
        <v>38992</v>
      </c>
      <c r="B1480" s="8">
        <f t="shared" si="564"/>
        <v>2006</v>
      </c>
      <c r="C1480" s="8">
        <f t="shared" si="565"/>
        <v>10</v>
      </c>
      <c r="D1480" s="8">
        <f t="shared" si="566"/>
        <v>2</v>
      </c>
      <c r="E1480" s="8" t="s">
        <v>31</v>
      </c>
      <c r="F1480" s="8">
        <v>4</v>
      </c>
      <c r="G1480">
        <v>15</v>
      </c>
      <c r="H1480" s="2" t="s">
        <v>0</v>
      </c>
      <c r="I1480" s="3">
        <v>5.33</v>
      </c>
      <c r="J1480" s="3">
        <v>18.899999999999999</v>
      </c>
      <c r="L1480" s="3">
        <v>46.59</v>
      </c>
      <c r="M1480" s="3">
        <v>0.64</v>
      </c>
      <c r="N1480" s="3">
        <v>0.22</v>
      </c>
      <c r="O1480" s="3">
        <v>4.83</v>
      </c>
      <c r="P1480" s="3">
        <v>1.22</v>
      </c>
      <c r="Q1480" s="3">
        <v>0.17</v>
      </c>
      <c r="R1480" s="3">
        <v>0.39</v>
      </c>
      <c r="S1480" s="3">
        <v>0.38</v>
      </c>
      <c r="T1480" s="3">
        <v>0</v>
      </c>
      <c r="U1480" s="6">
        <f t="shared" ref="U1480:U1492" si="597">(N1480/M1480)</f>
        <v>0.34375</v>
      </c>
      <c r="W1480" s="6">
        <f t="shared" ref="W1480:W1492" si="598">(M1480/35.45)*1000</f>
        <v>18.053596614950635</v>
      </c>
      <c r="X1480" s="6">
        <f t="shared" ref="X1480:X1492" si="599">(N1480/62)*1000</f>
        <v>3.5483870967741939</v>
      </c>
      <c r="Y1480" s="6">
        <f t="shared" ref="Y1480:Y1492" si="600">(O1480/96)*1000*2</f>
        <v>100.625</v>
      </c>
      <c r="Z1480" s="6">
        <f t="shared" ref="Z1480:Z1492" si="601">(P1480/40)*1000*2</f>
        <v>61</v>
      </c>
      <c r="AA1480" s="6">
        <f t="shared" ref="AA1480:AA1492" si="602">(Q1480/24.3)*1000*2</f>
        <v>13.991769547325102</v>
      </c>
      <c r="AB1480" s="6">
        <f t="shared" ref="AB1480:AB1492" si="603">(R1480/23)*1000</f>
        <v>16.956521739130437</v>
      </c>
      <c r="AC1480" s="6">
        <f t="shared" ref="AC1480:AC1492" si="604">(S1480/39.09)*1000</f>
        <v>9.7211563059606014</v>
      </c>
      <c r="AD1480" s="6">
        <f t="shared" ref="AD1480:AD1492" si="605">(T1480/18)*1000</f>
        <v>0</v>
      </c>
      <c r="AE1480" s="6">
        <f t="shared" ref="AE1480:AE1492" si="606">(X1480/W1480)</f>
        <v>0.19654737903225808</v>
      </c>
    </row>
    <row r="1481" spans="1:31" x14ac:dyDescent="0.15">
      <c r="A1481" s="38">
        <v>38992</v>
      </c>
      <c r="B1481" s="8">
        <f t="shared" si="564"/>
        <v>2006</v>
      </c>
      <c r="C1481" s="8">
        <f t="shared" si="565"/>
        <v>10</v>
      </c>
      <c r="D1481" s="8">
        <f t="shared" si="566"/>
        <v>2</v>
      </c>
      <c r="E1481" s="8" t="s">
        <v>31</v>
      </c>
      <c r="F1481" s="8">
        <v>2</v>
      </c>
      <c r="G1481">
        <v>5</v>
      </c>
      <c r="H1481" s="2" t="s">
        <v>2</v>
      </c>
      <c r="I1481" s="3">
        <v>5.69</v>
      </c>
      <c r="J1481" s="3">
        <v>19.8</v>
      </c>
      <c r="L1481" s="3">
        <v>85.49</v>
      </c>
      <c r="M1481" s="3">
        <v>0.59</v>
      </c>
      <c r="N1481" s="3">
        <v>0.27</v>
      </c>
      <c r="O1481" s="3">
        <v>5.04</v>
      </c>
      <c r="P1481" s="3">
        <v>1.51</v>
      </c>
      <c r="Q1481" s="3">
        <v>0.22</v>
      </c>
      <c r="R1481" s="3">
        <v>0.49</v>
      </c>
      <c r="S1481" s="3">
        <v>0.17</v>
      </c>
      <c r="T1481" s="3">
        <v>0</v>
      </c>
      <c r="U1481" s="6">
        <f t="shared" si="597"/>
        <v>0.45762711864406785</v>
      </c>
      <c r="W1481" s="6">
        <f t="shared" si="598"/>
        <v>16.643159379407614</v>
      </c>
      <c r="X1481" s="6">
        <f t="shared" si="599"/>
        <v>4.3548387096774199</v>
      </c>
      <c r="Y1481" s="6">
        <f t="shared" si="600"/>
        <v>105</v>
      </c>
      <c r="Z1481" s="6">
        <f t="shared" si="601"/>
        <v>75.5</v>
      </c>
      <c r="AA1481" s="6">
        <f t="shared" si="602"/>
        <v>18.10699588477366</v>
      </c>
      <c r="AB1481" s="6">
        <f t="shared" si="603"/>
        <v>21.304347826086957</v>
      </c>
      <c r="AC1481" s="6">
        <f t="shared" si="604"/>
        <v>4.3489383474034282</v>
      </c>
      <c r="AD1481" s="6">
        <f t="shared" si="605"/>
        <v>0</v>
      </c>
      <c r="AE1481" s="6">
        <f t="shared" si="606"/>
        <v>0.26165937670858402</v>
      </c>
    </row>
    <row r="1482" spans="1:31" x14ac:dyDescent="0.15">
      <c r="A1482" s="38">
        <v>38992</v>
      </c>
      <c r="B1482" s="8">
        <f t="shared" ref="B1482:B1545" si="607">YEAR(A1482)</f>
        <v>2006</v>
      </c>
      <c r="C1482" s="8">
        <f t="shared" ref="C1482:C1545" si="608">MONTH(A1482)</f>
        <v>10</v>
      </c>
      <c r="D1482" s="8">
        <f t="shared" ref="D1482:D1545" si="609">DAY(A1482)</f>
        <v>2</v>
      </c>
      <c r="E1482" s="8" t="s">
        <v>31</v>
      </c>
      <c r="F1482" s="8">
        <v>4</v>
      </c>
      <c r="G1482">
        <v>15</v>
      </c>
      <c r="H1482" s="2" t="s">
        <v>2</v>
      </c>
      <c r="I1482" s="3">
        <v>5.32</v>
      </c>
      <c r="J1482" s="3">
        <v>26.4</v>
      </c>
      <c r="L1482" s="3">
        <v>38.020000000000003</v>
      </c>
      <c r="M1482" s="3">
        <v>0.67</v>
      </c>
      <c r="N1482" s="3">
        <v>0.4</v>
      </c>
      <c r="O1482" s="3">
        <v>7.77</v>
      </c>
      <c r="P1482" s="3">
        <v>1.3</v>
      </c>
      <c r="Q1482" s="3">
        <v>0.22</v>
      </c>
      <c r="R1482" s="3">
        <v>0.33</v>
      </c>
      <c r="S1482" s="3">
        <v>1.32</v>
      </c>
      <c r="T1482" s="3">
        <v>0</v>
      </c>
      <c r="U1482" s="6">
        <f t="shared" si="597"/>
        <v>0.59701492537313428</v>
      </c>
      <c r="W1482" s="6">
        <f t="shared" si="598"/>
        <v>18.899858956276447</v>
      </c>
      <c r="X1482" s="6">
        <f t="shared" si="599"/>
        <v>6.4516129032258061</v>
      </c>
      <c r="Y1482" s="6">
        <f t="shared" si="600"/>
        <v>161.875</v>
      </c>
      <c r="Z1482" s="6">
        <f t="shared" si="601"/>
        <v>65</v>
      </c>
      <c r="AA1482" s="6">
        <f t="shared" si="602"/>
        <v>18.10699588477366</v>
      </c>
      <c r="AB1482" s="6">
        <f t="shared" si="603"/>
        <v>14.347826086956523</v>
      </c>
      <c r="AC1482" s="6">
        <f t="shared" si="604"/>
        <v>33.768227168073679</v>
      </c>
      <c r="AD1482" s="6">
        <f t="shared" si="605"/>
        <v>0</v>
      </c>
      <c r="AE1482" s="6">
        <f t="shared" si="606"/>
        <v>0.34135772749157434</v>
      </c>
    </row>
    <row r="1483" spans="1:31" x14ac:dyDescent="0.15">
      <c r="A1483" s="38">
        <v>38992</v>
      </c>
      <c r="B1483" s="8">
        <f t="shared" si="607"/>
        <v>2006</v>
      </c>
      <c r="C1483" s="8">
        <f t="shared" si="608"/>
        <v>10</v>
      </c>
      <c r="D1483" s="8">
        <f t="shared" si="609"/>
        <v>2</v>
      </c>
      <c r="E1483" s="8" t="s">
        <v>31</v>
      </c>
      <c r="F1483" s="8">
        <v>2</v>
      </c>
      <c r="G1483">
        <v>5</v>
      </c>
      <c r="H1483" s="2" t="s">
        <v>0</v>
      </c>
      <c r="I1483" s="3">
        <v>5.62</v>
      </c>
      <c r="J1483" s="3">
        <v>20</v>
      </c>
      <c r="L1483" s="3">
        <v>92.71</v>
      </c>
      <c r="M1483" s="3">
        <v>0.55000000000000004</v>
      </c>
      <c r="N1483" s="3">
        <v>0.35</v>
      </c>
      <c r="O1483" s="3">
        <v>4.93</v>
      </c>
      <c r="P1483" s="3">
        <v>1.55</v>
      </c>
      <c r="Q1483" s="3">
        <v>0.25</v>
      </c>
      <c r="R1483" s="3">
        <v>0.24</v>
      </c>
      <c r="S1483" s="3">
        <v>0.22</v>
      </c>
      <c r="T1483" s="3">
        <v>0</v>
      </c>
      <c r="U1483" s="6">
        <f t="shared" si="597"/>
        <v>0.63636363636363624</v>
      </c>
      <c r="W1483" s="6">
        <f t="shared" si="598"/>
        <v>15.514809590973202</v>
      </c>
      <c r="X1483" s="6">
        <f t="shared" si="599"/>
        <v>5.6451612903225801</v>
      </c>
      <c r="Y1483" s="6">
        <f t="shared" si="600"/>
        <v>102.70833333333333</v>
      </c>
      <c r="Z1483" s="6">
        <f t="shared" si="601"/>
        <v>77.5</v>
      </c>
      <c r="AA1483" s="6">
        <f t="shared" si="602"/>
        <v>20.5761316872428</v>
      </c>
      <c r="AB1483" s="6">
        <f t="shared" si="603"/>
        <v>10.434782608695651</v>
      </c>
      <c r="AC1483" s="6">
        <f t="shared" si="604"/>
        <v>5.6280378613456117</v>
      </c>
      <c r="AD1483" s="6">
        <f t="shared" si="605"/>
        <v>0</v>
      </c>
      <c r="AE1483" s="6">
        <f t="shared" si="606"/>
        <v>0.36385630498533716</v>
      </c>
    </row>
    <row r="1484" spans="1:31" x14ac:dyDescent="0.15">
      <c r="A1484" s="38">
        <v>38992</v>
      </c>
      <c r="B1484" s="8">
        <f t="shared" si="607"/>
        <v>2006</v>
      </c>
      <c r="C1484" s="8">
        <f t="shared" si="608"/>
        <v>10</v>
      </c>
      <c r="D1484" s="8">
        <f t="shared" si="609"/>
        <v>2</v>
      </c>
      <c r="E1484" s="8" t="s">
        <v>31</v>
      </c>
      <c r="F1484" s="8">
        <v>3</v>
      </c>
      <c r="G1484">
        <v>12</v>
      </c>
      <c r="H1484" s="2" t="s">
        <v>0</v>
      </c>
      <c r="I1484" s="3">
        <v>5.14</v>
      </c>
      <c r="J1484" s="3">
        <v>20.100000000000001</v>
      </c>
      <c r="L1484" s="3">
        <v>29.7</v>
      </c>
      <c r="M1484" s="3">
        <v>0.39</v>
      </c>
      <c r="N1484" s="3">
        <v>0.27</v>
      </c>
      <c r="O1484" s="3">
        <v>5.8</v>
      </c>
      <c r="P1484" s="3">
        <v>1.07</v>
      </c>
      <c r="Q1484" s="3">
        <v>0.14000000000000001</v>
      </c>
      <c r="R1484" s="3">
        <v>0.31</v>
      </c>
      <c r="S1484" s="3">
        <v>0.34</v>
      </c>
      <c r="T1484" s="3">
        <v>0</v>
      </c>
      <c r="U1484" s="6">
        <f t="shared" si="597"/>
        <v>0.69230769230769229</v>
      </c>
      <c r="W1484" s="6">
        <f t="shared" si="598"/>
        <v>11.001410437235542</v>
      </c>
      <c r="X1484" s="6">
        <f t="shared" si="599"/>
        <v>4.3548387096774199</v>
      </c>
      <c r="Y1484" s="6">
        <f t="shared" si="600"/>
        <v>120.83333333333333</v>
      </c>
      <c r="Z1484" s="6">
        <f t="shared" si="601"/>
        <v>53.500000000000007</v>
      </c>
      <c r="AA1484" s="6">
        <f t="shared" si="602"/>
        <v>11.522633744855968</v>
      </c>
      <c r="AB1484" s="6">
        <f t="shared" si="603"/>
        <v>13.478260869565217</v>
      </c>
      <c r="AC1484" s="6">
        <f t="shared" si="604"/>
        <v>8.6978766948068564</v>
      </c>
      <c r="AD1484" s="6">
        <f t="shared" si="605"/>
        <v>0</v>
      </c>
      <c r="AE1484" s="6">
        <f t="shared" si="606"/>
        <v>0.39584367245657576</v>
      </c>
    </row>
    <row r="1485" spans="1:31" x14ac:dyDescent="0.15">
      <c r="A1485" s="38">
        <v>38992</v>
      </c>
      <c r="B1485" s="8">
        <f t="shared" si="607"/>
        <v>2006</v>
      </c>
      <c r="C1485" s="8">
        <f t="shared" si="608"/>
        <v>10</v>
      </c>
      <c r="D1485" s="8">
        <f t="shared" si="609"/>
        <v>2</v>
      </c>
      <c r="E1485" s="8" t="s">
        <v>31</v>
      </c>
      <c r="F1485" s="8">
        <v>4</v>
      </c>
      <c r="G1485">
        <v>15</v>
      </c>
      <c r="H1485" s="2" t="s">
        <v>1</v>
      </c>
      <c r="I1485" s="3">
        <v>5.45</v>
      </c>
      <c r="J1485" s="3">
        <v>24.1</v>
      </c>
      <c r="L1485" s="3">
        <v>33.11</v>
      </c>
      <c r="M1485" s="3">
        <v>0.81</v>
      </c>
      <c r="N1485" s="3">
        <v>0.97</v>
      </c>
      <c r="O1485" s="3">
        <v>6.56</v>
      </c>
      <c r="P1485" s="3">
        <v>1.59</v>
      </c>
      <c r="Q1485" s="3">
        <v>0.25</v>
      </c>
      <c r="R1485" s="3">
        <v>0.42</v>
      </c>
      <c r="S1485" s="3">
        <v>0.5</v>
      </c>
      <c r="T1485" s="3">
        <v>0</v>
      </c>
      <c r="U1485" s="6">
        <f t="shared" si="597"/>
        <v>1.1975308641975309</v>
      </c>
      <c r="W1485" s="6">
        <f t="shared" si="598"/>
        <v>22.849083215796895</v>
      </c>
      <c r="X1485" s="6">
        <f t="shared" si="599"/>
        <v>15.64516129032258</v>
      </c>
      <c r="Y1485" s="6">
        <f t="shared" si="600"/>
        <v>136.66666666666666</v>
      </c>
      <c r="Z1485" s="6">
        <f t="shared" si="601"/>
        <v>79.5</v>
      </c>
      <c r="AA1485" s="6">
        <f t="shared" si="602"/>
        <v>20.5761316872428</v>
      </c>
      <c r="AB1485" s="6">
        <f t="shared" si="603"/>
        <v>18.260869565217391</v>
      </c>
      <c r="AC1485" s="6">
        <f t="shared" si="604"/>
        <v>12.790995139421845</v>
      </c>
      <c r="AD1485" s="6">
        <f t="shared" si="605"/>
        <v>0</v>
      </c>
      <c r="AE1485" s="6">
        <f t="shared" si="606"/>
        <v>0.68471724412584634</v>
      </c>
    </row>
    <row r="1486" spans="1:31" x14ac:dyDescent="0.15">
      <c r="A1486" s="38">
        <v>38992</v>
      </c>
      <c r="B1486" s="8">
        <f t="shared" si="607"/>
        <v>2006</v>
      </c>
      <c r="C1486" s="8">
        <f t="shared" si="608"/>
        <v>10</v>
      </c>
      <c r="D1486" s="8">
        <f t="shared" si="609"/>
        <v>2</v>
      </c>
      <c r="E1486" s="8" t="s">
        <v>30</v>
      </c>
      <c r="F1486" s="8">
        <v>1</v>
      </c>
      <c r="G1486">
        <v>2</v>
      </c>
      <c r="H1486" s="2" t="s">
        <v>2</v>
      </c>
      <c r="I1486" s="3">
        <v>4.8899999999999997</v>
      </c>
      <c r="J1486" s="3">
        <v>41.3</v>
      </c>
      <c r="L1486" s="3">
        <v>40.64</v>
      </c>
      <c r="M1486" s="3">
        <v>0.59</v>
      </c>
      <c r="N1486" s="3">
        <v>8.01</v>
      </c>
      <c r="O1486" s="3">
        <v>7.34</v>
      </c>
      <c r="P1486" s="3">
        <v>1.41</v>
      </c>
      <c r="Q1486" s="3">
        <v>0.26</v>
      </c>
      <c r="R1486" s="3">
        <v>0.22</v>
      </c>
      <c r="S1486" s="3">
        <v>1.29</v>
      </c>
      <c r="T1486" s="3">
        <v>0</v>
      </c>
      <c r="U1486" s="6">
        <f t="shared" si="597"/>
        <v>13.576271186440678</v>
      </c>
      <c r="W1486" s="6">
        <f t="shared" si="598"/>
        <v>16.643159379407614</v>
      </c>
      <c r="X1486" s="6">
        <f t="shared" si="599"/>
        <v>129.19354838709677</v>
      </c>
      <c r="Y1486" s="6">
        <f t="shared" si="600"/>
        <v>152.91666666666669</v>
      </c>
      <c r="Z1486" s="6">
        <f t="shared" si="601"/>
        <v>70.5</v>
      </c>
      <c r="AA1486" s="6">
        <f t="shared" si="602"/>
        <v>21.399176954732511</v>
      </c>
      <c r="AB1486" s="6">
        <f t="shared" si="603"/>
        <v>9.5652173913043477</v>
      </c>
      <c r="AC1486" s="6">
        <f t="shared" si="604"/>
        <v>33.000767459708364</v>
      </c>
      <c r="AD1486" s="6">
        <f t="shared" si="605"/>
        <v>0</v>
      </c>
      <c r="AE1486" s="6">
        <f t="shared" si="606"/>
        <v>7.7625615090213245</v>
      </c>
    </row>
    <row r="1487" spans="1:31" x14ac:dyDescent="0.15">
      <c r="A1487" s="38">
        <v>38992</v>
      </c>
      <c r="B1487" s="8">
        <f t="shared" si="607"/>
        <v>2006</v>
      </c>
      <c r="C1487" s="8">
        <f t="shared" si="608"/>
        <v>10</v>
      </c>
      <c r="D1487" s="8">
        <f t="shared" si="609"/>
        <v>2</v>
      </c>
      <c r="E1487" s="8" t="s">
        <v>29</v>
      </c>
      <c r="F1487" s="8">
        <v>4</v>
      </c>
      <c r="G1487">
        <v>13</v>
      </c>
      <c r="H1487" s="2" t="s">
        <v>2</v>
      </c>
      <c r="I1487" s="3">
        <v>4.32</v>
      </c>
      <c r="J1487" s="3">
        <v>144</v>
      </c>
      <c r="L1487" s="3">
        <v>-15.15</v>
      </c>
      <c r="M1487" s="3">
        <v>0.9</v>
      </c>
      <c r="N1487" s="3">
        <v>22.09</v>
      </c>
      <c r="O1487" s="3">
        <v>44.2</v>
      </c>
      <c r="P1487" s="3">
        <v>1.32</v>
      </c>
      <c r="Q1487" s="3">
        <v>0.17</v>
      </c>
      <c r="R1487" s="3">
        <v>0.43</v>
      </c>
      <c r="S1487" s="3">
        <v>0.47</v>
      </c>
      <c r="T1487" s="3">
        <v>0</v>
      </c>
      <c r="U1487" s="6">
        <f t="shared" si="597"/>
        <v>24.544444444444444</v>
      </c>
      <c r="W1487" s="6">
        <f t="shared" si="598"/>
        <v>25.38787023977433</v>
      </c>
      <c r="X1487" s="6">
        <f t="shared" si="599"/>
        <v>356.29032258064512</v>
      </c>
      <c r="Y1487" s="6">
        <f t="shared" si="600"/>
        <v>920.83333333333337</v>
      </c>
      <c r="Z1487" s="6">
        <f t="shared" si="601"/>
        <v>66</v>
      </c>
      <c r="AA1487" s="6">
        <f t="shared" si="602"/>
        <v>13.991769547325102</v>
      </c>
      <c r="AB1487" s="6">
        <f t="shared" si="603"/>
        <v>18.695652173913043</v>
      </c>
      <c r="AC1487" s="6">
        <f t="shared" si="604"/>
        <v>12.023535431056535</v>
      </c>
      <c r="AD1487" s="6">
        <f t="shared" si="605"/>
        <v>0</v>
      </c>
      <c r="AE1487" s="6">
        <f t="shared" si="606"/>
        <v>14.033879928315411</v>
      </c>
    </row>
    <row r="1488" spans="1:31" x14ac:dyDescent="0.15">
      <c r="A1488" s="38">
        <v>38992</v>
      </c>
      <c r="B1488" s="8">
        <f t="shared" si="607"/>
        <v>2006</v>
      </c>
      <c r="C1488" s="8">
        <f t="shared" si="608"/>
        <v>10</v>
      </c>
      <c r="D1488" s="8">
        <f t="shared" si="609"/>
        <v>2</v>
      </c>
      <c r="E1488" s="8" t="s">
        <v>30</v>
      </c>
      <c r="F1488" s="8">
        <v>2</v>
      </c>
      <c r="G1488">
        <v>7</v>
      </c>
      <c r="H1488" s="2" t="s">
        <v>2</v>
      </c>
      <c r="I1488" s="3">
        <v>4.3499999999999996</v>
      </c>
      <c r="J1488" s="3">
        <v>179</v>
      </c>
      <c r="L1488" s="3">
        <v>4.21</v>
      </c>
      <c r="M1488" s="3">
        <v>0.61</v>
      </c>
      <c r="N1488" s="3">
        <v>33.869999999999997</v>
      </c>
      <c r="O1488" s="3">
        <v>52.6</v>
      </c>
      <c r="P1488" s="3">
        <v>4.74</v>
      </c>
      <c r="Q1488" s="3">
        <v>0.91</v>
      </c>
      <c r="R1488" s="3">
        <v>0.39</v>
      </c>
      <c r="S1488" s="3">
        <v>0.8</v>
      </c>
      <c r="T1488" s="3">
        <v>0</v>
      </c>
      <c r="U1488" s="6">
        <f t="shared" si="597"/>
        <v>55.52459016393442</v>
      </c>
      <c r="W1488" s="6">
        <f t="shared" si="598"/>
        <v>17.207334273624824</v>
      </c>
      <c r="X1488" s="6">
        <f t="shared" si="599"/>
        <v>546.29032258064512</v>
      </c>
      <c r="Y1488" s="6">
        <f t="shared" si="600"/>
        <v>1095.8333333333335</v>
      </c>
      <c r="Z1488" s="6">
        <f t="shared" si="601"/>
        <v>237.00000000000003</v>
      </c>
      <c r="AA1488" s="6">
        <f t="shared" si="602"/>
        <v>74.897119341563794</v>
      </c>
      <c r="AB1488" s="6">
        <f t="shared" si="603"/>
        <v>16.956521739130437</v>
      </c>
      <c r="AC1488" s="6">
        <f t="shared" si="604"/>
        <v>20.465592223074957</v>
      </c>
      <c r="AD1488" s="6">
        <f t="shared" si="605"/>
        <v>0</v>
      </c>
      <c r="AE1488" s="6">
        <f t="shared" si="606"/>
        <v>31.747527763088311</v>
      </c>
    </row>
    <row r="1489" spans="1:31" x14ac:dyDescent="0.15">
      <c r="A1489" s="38">
        <v>38992</v>
      </c>
      <c r="B1489" s="8">
        <f t="shared" si="607"/>
        <v>2006</v>
      </c>
      <c r="C1489" s="8">
        <f t="shared" si="608"/>
        <v>10</v>
      </c>
      <c r="D1489" s="8">
        <f t="shared" si="609"/>
        <v>2</v>
      </c>
      <c r="E1489" s="8" t="s">
        <v>29</v>
      </c>
      <c r="F1489" s="8">
        <v>2</v>
      </c>
      <c r="G1489">
        <v>6</v>
      </c>
      <c r="H1489" s="2" t="s">
        <v>0</v>
      </c>
      <c r="I1489" s="3">
        <v>4.43</v>
      </c>
      <c r="J1489" s="3">
        <v>111.6</v>
      </c>
      <c r="L1489" s="3">
        <v>4.46</v>
      </c>
      <c r="M1489" s="3">
        <v>0.68</v>
      </c>
      <c r="N1489" s="3">
        <v>40.729999999999997</v>
      </c>
      <c r="O1489" s="3">
        <v>9.39</v>
      </c>
      <c r="P1489" s="3">
        <v>2.9</v>
      </c>
      <c r="Q1489" s="3">
        <v>0.25</v>
      </c>
      <c r="R1489" s="3">
        <v>0.37</v>
      </c>
      <c r="S1489" s="3">
        <v>0.89</v>
      </c>
      <c r="T1489" s="3">
        <v>0</v>
      </c>
      <c r="U1489" s="6">
        <f t="shared" si="597"/>
        <v>59.897058823529406</v>
      </c>
      <c r="W1489" s="6">
        <f t="shared" si="598"/>
        <v>19.181946403385048</v>
      </c>
      <c r="X1489" s="6">
        <f t="shared" si="599"/>
        <v>656.93548387096769</v>
      </c>
      <c r="Y1489" s="6">
        <f t="shared" si="600"/>
        <v>195.62500000000003</v>
      </c>
      <c r="Z1489" s="6">
        <f t="shared" si="601"/>
        <v>145</v>
      </c>
      <c r="AA1489" s="6">
        <f t="shared" si="602"/>
        <v>20.5761316872428</v>
      </c>
      <c r="AB1489" s="6">
        <f t="shared" si="603"/>
        <v>16.086956521739129</v>
      </c>
      <c r="AC1489" s="6">
        <f t="shared" si="604"/>
        <v>22.767971348170885</v>
      </c>
      <c r="AD1489" s="6">
        <f t="shared" si="605"/>
        <v>0</v>
      </c>
      <c r="AE1489" s="6">
        <f t="shared" si="606"/>
        <v>34.247592504743835</v>
      </c>
    </row>
    <row r="1490" spans="1:31" x14ac:dyDescent="0.15">
      <c r="A1490" s="38">
        <v>38992</v>
      </c>
      <c r="B1490" s="8">
        <f t="shared" si="607"/>
        <v>2006</v>
      </c>
      <c r="C1490" s="8">
        <f t="shared" si="608"/>
        <v>10</v>
      </c>
      <c r="D1490" s="8">
        <f t="shared" si="609"/>
        <v>2</v>
      </c>
      <c r="E1490" s="8" t="s">
        <v>29</v>
      </c>
      <c r="F1490" s="8">
        <v>3</v>
      </c>
      <c r="G1490">
        <v>10</v>
      </c>
      <c r="H1490" s="2" t="s">
        <v>1</v>
      </c>
      <c r="I1490" s="3">
        <v>4.28</v>
      </c>
      <c r="J1490" s="3">
        <v>168</v>
      </c>
      <c r="L1490" s="3">
        <v>58.84</v>
      </c>
      <c r="M1490" s="3">
        <v>0.5</v>
      </c>
      <c r="N1490" s="3">
        <v>36.299999999999997</v>
      </c>
      <c r="O1490" s="3">
        <v>40.299999999999997</v>
      </c>
      <c r="P1490" s="3">
        <v>2.23</v>
      </c>
      <c r="Q1490" s="3">
        <v>0.22</v>
      </c>
      <c r="R1490" s="3">
        <v>0.34</v>
      </c>
      <c r="S1490" s="3">
        <v>1.48</v>
      </c>
      <c r="T1490" s="3">
        <v>0</v>
      </c>
      <c r="U1490" s="6">
        <f t="shared" si="597"/>
        <v>72.599999999999994</v>
      </c>
      <c r="W1490" s="6">
        <f t="shared" si="598"/>
        <v>14.104372355430183</v>
      </c>
      <c r="X1490" s="6">
        <f t="shared" si="599"/>
        <v>585.48387096774195</v>
      </c>
      <c r="Y1490" s="6">
        <f t="shared" si="600"/>
        <v>839.58333333333326</v>
      </c>
      <c r="Z1490" s="6">
        <f t="shared" si="601"/>
        <v>111.5</v>
      </c>
      <c r="AA1490" s="6">
        <f t="shared" si="602"/>
        <v>18.10699588477366</v>
      </c>
      <c r="AB1490" s="6">
        <f t="shared" si="603"/>
        <v>14.782608695652176</v>
      </c>
      <c r="AC1490" s="6">
        <f t="shared" si="604"/>
        <v>37.861345612688659</v>
      </c>
      <c r="AD1490" s="6">
        <f t="shared" si="605"/>
        <v>0</v>
      </c>
      <c r="AE1490" s="6">
        <f t="shared" si="606"/>
        <v>41.510806451612908</v>
      </c>
    </row>
    <row r="1491" spans="1:31" x14ac:dyDescent="0.15">
      <c r="A1491" s="38">
        <v>38992</v>
      </c>
      <c r="B1491" s="8">
        <f t="shared" si="607"/>
        <v>2006</v>
      </c>
      <c r="C1491" s="8">
        <f t="shared" si="608"/>
        <v>10</v>
      </c>
      <c r="D1491" s="8">
        <f t="shared" si="609"/>
        <v>2</v>
      </c>
      <c r="E1491" s="8" t="s">
        <v>29</v>
      </c>
      <c r="F1491" s="8">
        <v>3</v>
      </c>
      <c r="G1491">
        <v>10</v>
      </c>
      <c r="H1491" s="2" t="s">
        <v>2</v>
      </c>
      <c r="I1491" s="3">
        <v>4.29</v>
      </c>
      <c r="J1491" s="3">
        <v>165</v>
      </c>
      <c r="L1491" s="3">
        <v>1.96</v>
      </c>
      <c r="M1491" s="3">
        <v>0.49</v>
      </c>
      <c r="N1491" s="3">
        <v>36.74</v>
      </c>
      <c r="O1491" s="3">
        <v>40.200000000000003</v>
      </c>
      <c r="P1491" s="3">
        <v>2.2400000000000002</v>
      </c>
      <c r="Q1491" s="3">
        <v>0.22</v>
      </c>
      <c r="R1491" s="3">
        <v>0.35</v>
      </c>
      <c r="S1491" s="3">
        <v>1.56</v>
      </c>
      <c r="T1491" s="3">
        <v>0</v>
      </c>
      <c r="U1491" s="6">
        <f t="shared" si="597"/>
        <v>74.979591836734699</v>
      </c>
      <c r="W1491" s="6">
        <f t="shared" si="598"/>
        <v>13.822284908321578</v>
      </c>
      <c r="X1491" s="6">
        <f t="shared" si="599"/>
        <v>592.58064516129036</v>
      </c>
      <c r="Y1491" s="6">
        <f t="shared" si="600"/>
        <v>837.5</v>
      </c>
      <c r="Z1491" s="6">
        <f t="shared" si="601"/>
        <v>112.00000000000001</v>
      </c>
      <c r="AA1491" s="6">
        <f t="shared" si="602"/>
        <v>18.10699588477366</v>
      </c>
      <c r="AB1491" s="6">
        <f t="shared" si="603"/>
        <v>15.217391304347824</v>
      </c>
      <c r="AC1491" s="6">
        <f t="shared" si="604"/>
        <v>39.907904834996167</v>
      </c>
      <c r="AD1491" s="6">
        <f t="shared" si="605"/>
        <v>0</v>
      </c>
      <c r="AE1491" s="6">
        <f t="shared" si="606"/>
        <v>42.871395655036217</v>
      </c>
    </row>
    <row r="1492" spans="1:31" x14ac:dyDescent="0.15">
      <c r="A1492" s="38">
        <v>38992</v>
      </c>
      <c r="B1492" s="8">
        <f t="shared" si="607"/>
        <v>2006</v>
      </c>
      <c r="C1492" s="8">
        <f t="shared" si="608"/>
        <v>10</v>
      </c>
      <c r="D1492" s="8">
        <f t="shared" si="609"/>
        <v>2</v>
      </c>
      <c r="E1492" s="8" t="s">
        <v>30</v>
      </c>
      <c r="F1492" s="8">
        <v>2</v>
      </c>
      <c r="G1492">
        <v>7</v>
      </c>
      <c r="H1492" s="2" t="s">
        <v>1</v>
      </c>
      <c r="I1492" s="3">
        <v>4.25</v>
      </c>
      <c r="J1492" s="3">
        <v>229</v>
      </c>
      <c r="L1492" s="3">
        <v>-15.66</v>
      </c>
      <c r="M1492" s="3">
        <v>0.52</v>
      </c>
      <c r="N1492" s="3">
        <v>66.849999999999994</v>
      </c>
      <c r="O1492" s="3">
        <v>43.6</v>
      </c>
      <c r="P1492" s="3">
        <v>3.53</v>
      </c>
      <c r="Q1492" s="3">
        <v>0.54</v>
      </c>
      <c r="R1492" s="3">
        <v>0.36</v>
      </c>
      <c r="S1492" s="3">
        <v>1.26</v>
      </c>
      <c r="T1492" s="3">
        <v>0</v>
      </c>
      <c r="U1492" s="6">
        <f t="shared" si="597"/>
        <v>128.55769230769229</v>
      </c>
      <c r="W1492" s="6">
        <f t="shared" si="598"/>
        <v>14.668547249647389</v>
      </c>
      <c r="X1492" s="6">
        <f t="shared" si="599"/>
        <v>1078.2258064516127</v>
      </c>
      <c r="Y1492" s="6">
        <f t="shared" si="600"/>
        <v>908.33333333333337</v>
      </c>
      <c r="Z1492" s="6">
        <f t="shared" si="601"/>
        <v>176.5</v>
      </c>
      <c r="AA1492" s="6">
        <f t="shared" si="602"/>
        <v>44.444444444444443</v>
      </c>
      <c r="AB1492" s="6">
        <f t="shared" si="603"/>
        <v>15.652173913043477</v>
      </c>
      <c r="AC1492" s="6">
        <f t="shared" si="604"/>
        <v>32.233307751343055</v>
      </c>
      <c r="AD1492" s="6">
        <f t="shared" si="605"/>
        <v>0</v>
      </c>
      <c r="AE1492" s="6">
        <f t="shared" si="606"/>
        <v>73.505970843672443</v>
      </c>
    </row>
    <row r="1493" spans="1:31" x14ac:dyDescent="0.15">
      <c r="A1493" s="38">
        <v>38992</v>
      </c>
      <c r="B1493" s="8">
        <f t="shared" si="607"/>
        <v>2006</v>
      </c>
      <c r="C1493" s="8">
        <f t="shared" si="608"/>
        <v>10</v>
      </c>
      <c r="D1493" s="8">
        <f t="shared" si="609"/>
        <v>2</v>
      </c>
      <c r="E1493" s="8" t="s">
        <v>29</v>
      </c>
      <c r="F1493" s="8">
        <v>1</v>
      </c>
      <c r="G1493">
        <v>1</v>
      </c>
      <c r="H1493" s="2" t="s">
        <v>2</v>
      </c>
      <c r="I1493" s="3">
        <v>4.43</v>
      </c>
      <c r="J1493" s="3">
        <v>167</v>
      </c>
      <c r="L1493" s="3">
        <v>33.58</v>
      </c>
    </row>
    <row r="1494" spans="1:31" x14ac:dyDescent="0.15">
      <c r="A1494" s="38">
        <v>38992</v>
      </c>
      <c r="B1494" s="8">
        <f t="shared" si="607"/>
        <v>2006</v>
      </c>
      <c r="C1494" s="8">
        <f t="shared" si="608"/>
        <v>10</v>
      </c>
      <c r="D1494" s="8">
        <f t="shared" si="609"/>
        <v>2</v>
      </c>
      <c r="E1494" s="8" t="s">
        <v>31</v>
      </c>
      <c r="F1494" s="8">
        <v>1</v>
      </c>
      <c r="G1494">
        <v>3</v>
      </c>
      <c r="H1494" s="2" t="s">
        <v>1</v>
      </c>
      <c r="I1494" s="3">
        <v>5.32</v>
      </c>
      <c r="J1494" s="3">
        <v>32.799999999999997</v>
      </c>
      <c r="L1494" s="3">
        <v>71.930000000000007</v>
      </c>
    </row>
    <row r="1495" spans="1:31" x14ac:dyDescent="0.15">
      <c r="A1495" s="38">
        <v>38992</v>
      </c>
      <c r="B1495" s="8">
        <f t="shared" si="607"/>
        <v>2006</v>
      </c>
      <c r="C1495" s="8">
        <f t="shared" si="608"/>
        <v>10</v>
      </c>
      <c r="D1495" s="8">
        <f t="shared" si="609"/>
        <v>2</v>
      </c>
      <c r="E1495" s="8" t="s">
        <v>31</v>
      </c>
      <c r="F1495" s="8">
        <v>2</v>
      </c>
      <c r="G1495">
        <v>5</v>
      </c>
      <c r="H1495" s="2" t="s">
        <v>1</v>
      </c>
      <c r="I1495" s="3">
        <v>5.0999999999999996</v>
      </c>
      <c r="J1495" s="3">
        <v>23.3</v>
      </c>
      <c r="L1495" s="3">
        <v>55.97</v>
      </c>
    </row>
    <row r="1496" spans="1:31" x14ac:dyDescent="0.15">
      <c r="A1496" s="38">
        <v>38992</v>
      </c>
      <c r="B1496" s="8">
        <f t="shared" si="607"/>
        <v>2006</v>
      </c>
      <c r="C1496" s="8">
        <f t="shared" si="608"/>
        <v>10</v>
      </c>
      <c r="D1496" s="8">
        <f t="shared" si="609"/>
        <v>2</v>
      </c>
      <c r="E1496" s="8" t="s">
        <v>32</v>
      </c>
      <c r="F1496" s="8">
        <v>2</v>
      </c>
      <c r="G1496">
        <v>8</v>
      </c>
      <c r="H1496" s="2" t="s">
        <v>0</v>
      </c>
      <c r="I1496" s="3">
        <v>5.35</v>
      </c>
      <c r="J1496" s="3">
        <v>37.9</v>
      </c>
    </row>
    <row r="1497" spans="1:31" x14ac:dyDescent="0.15">
      <c r="A1497" s="38">
        <v>38992</v>
      </c>
      <c r="B1497" s="8">
        <f t="shared" si="607"/>
        <v>2006</v>
      </c>
      <c r="C1497" s="8">
        <f t="shared" si="608"/>
        <v>10</v>
      </c>
      <c r="D1497" s="8">
        <f t="shared" si="609"/>
        <v>2</v>
      </c>
      <c r="E1497" s="8" t="s">
        <v>31</v>
      </c>
      <c r="F1497" s="8">
        <v>3</v>
      </c>
      <c r="G1497">
        <v>12</v>
      </c>
      <c r="H1497" s="2" t="s">
        <v>2</v>
      </c>
      <c r="I1497" s="3">
        <v>5.09</v>
      </c>
      <c r="J1497" s="3">
        <v>23.3</v>
      </c>
      <c r="L1497" s="3">
        <v>46.68</v>
      </c>
    </row>
    <row r="1498" spans="1:31" x14ac:dyDescent="0.15">
      <c r="A1498" s="38">
        <v>38992</v>
      </c>
      <c r="B1498" s="8">
        <f t="shared" si="607"/>
        <v>2006</v>
      </c>
      <c r="C1498" s="8">
        <f t="shared" si="608"/>
        <v>10</v>
      </c>
      <c r="D1498" s="8">
        <f t="shared" si="609"/>
        <v>2</v>
      </c>
      <c r="E1498" s="8" t="s">
        <v>31</v>
      </c>
      <c r="F1498" s="8">
        <v>3</v>
      </c>
      <c r="G1498">
        <v>12</v>
      </c>
      <c r="H1498" s="2" t="s">
        <v>1</v>
      </c>
      <c r="I1498" s="3">
        <v>5.28</v>
      </c>
      <c r="J1498" s="3">
        <v>21.7</v>
      </c>
      <c r="L1498" s="3">
        <v>50.65</v>
      </c>
    </row>
    <row r="1499" spans="1:31" x14ac:dyDescent="0.15">
      <c r="A1499" s="38">
        <v>38992</v>
      </c>
      <c r="B1499" s="8">
        <f t="shared" si="607"/>
        <v>2006</v>
      </c>
      <c r="C1499" s="8">
        <f t="shared" si="608"/>
        <v>10</v>
      </c>
      <c r="D1499" s="8">
        <f t="shared" si="609"/>
        <v>2</v>
      </c>
      <c r="E1499" s="8" t="s">
        <v>29</v>
      </c>
      <c r="F1499" s="8">
        <v>4</v>
      </c>
      <c r="G1499">
        <v>13</v>
      </c>
      <c r="H1499" s="2" t="s">
        <v>0</v>
      </c>
      <c r="I1499" s="3">
        <v>4.41</v>
      </c>
      <c r="J1499" s="3">
        <v>124.1</v>
      </c>
      <c r="L1499" s="3">
        <v>22.68</v>
      </c>
    </row>
    <row r="1500" spans="1:31" x14ac:dyDescent="0.15">
      <c r="A1500" s="38">
        <v>38992</v>
      </c>
      <c r="B1500" s="8">
        <f t="shared" si="607"/>
        <v>2006</v>
      </c>
      <c r="C1500" s="8">
        <f t="shared" si="608"/>
        <v>10</v>
      </c>
      <c r="D1500" s="8">
        <f t="shared" si="609"/>
        <v>2</v>
      </c>
      <c r="E1500" s="8" t="s">
        <v>30</v>
      </c>
      <c r="F1500" s="8">
        <v>4</v>
      </c>
      <c r="G1500">
        <v>14</v>
      </c>
      <c r="H1500" s="2" t="s">
        <v>2</v>
      </c>
      <c r="I1500" s="3">
        <v>4.4400000000000004</v>
      </c>
      <c r="J1500" s="3">
        <v>182</v>
      </c>
      <c r="L1500" s="3">
        <v>3.76</v>
      </c>
    </row>
    <row r="1501" spans="1:31" x14ac:dyDescent="0.15">
      <c r="A1501" s="38">
        <v>39062</v>
      </c>
      <c r="B1501" s="8">
        <f t="shared" si="607"/>
        <v>2006</v>
      </c>
      <c r="C1501" s="8">
        <f t="shared" si="608"/>
        <v>12</v>
      </c>
      <c r="D1501" s="8">
        <f t="shared" si="609"/>
        <v>11</v>
      </c>
      <c r="E1501" s="8" t="s">
        <v>32</v>
      </c>
      <c r="F1501" s="8">
        <v>2</v>
      </c>
      <c r="G1501">
        <v>8</v>
      </c>
      <c r="H1501" s="2" t="s">
        <v>0</v>
      </c>
      <c r="I1501" s="3">
        <v>4.97</v>
      </c>
      <c r="J1501" s="3">
        <v>27.5</v>
      </c>
      <c r="L1501" s="3">
        <v>-9.5500000000000007</v>
      </c>
      <c r="M1501" s="3">
        <v>1.03</v>
      </c>
      <c r="N1501" s="3">
        <v>0.27</v>
      </c>
      <c r="O1501" s="3">
        <v>8.67</v>
      </c>
      <c r="P1501" s="3">
        <v>0.36</v>
      </c>
      <c r="Q1501" s="3">
        <v>0.09</v>
      </c>
      <c r="R1501" s="3">
        <v>1.26</v>
      </c>
      <c r="S1501" s="3">
        <v>0.14000000000000001</v>
      </c>
      <c r="T1501" s="3">
        <v>0</v>
      </c>
      <c r="U1501" s="6">
        <f t="shared" ref="U1501:U1527" si="610">(N1501/M1501)</f>
        <v>0.26213592233009708</v>
      </c>
      <c r="W1501" s="6">
        <f t="shared" ref="W1501:W1527" si="611">(M1501/35.45)*1000</f>
        <v>29.055007052186177</v>
      </c>
      <c r="X1501" s="6">
        <f t="shared" ref="X1501:X1527" si="612">(N1501/62)*1000</f>
        <v>4.3548387096774199</v>
      </c>
      <c r="Y1501" s="6">
        <f t="shared" ref="Y1501:Y1527" si="613">(O1501/96)*1000*2</f>
        <v>180.625</v>
      </c>
      <c r="Z1501" s="6">
        <f t="shared" ref="Z1501:Z1527" si="614">(P1501/40)*1000*2</f>
        <v>18</v>
      </c>
      <c r="AA1501" s="6">
        <f t="shared" ref="AA1501:AA1527" si="615">(Q1501/24.3)*1000*2</f>
        <v>7.4074074074074066</v>
      </c>
      <c r="AB1501" s="6">
        <f t="shared" ref="AB1501:AB1527" si="616">(R1501/23)*1000</f>
        <v>54.782608695652172</v>
      </c>
      <c r="AC1501" s="6">
        <f t="shared" ref="AC1501:AC1527" si="617">(S1501/39.09)*1000</f>
        <v>3.5814786390381173</v>
      </c>
      <c r="AD1501" s="6">
        <f t="shared" ref="AD1501:AD1527" si="618">(T1501/18)*1000</f>
        <v>0</v>
      </c>
      <c r="AE1501" s="6">
        <f t="shared" ref="AE1501:AE1527" si="619">(X1501/W1501)</f>
        <v>0.14988255559035393</v>
      </c>
    </row>
    <row r="1502" spans="1:31" x14ac:dyDescent="0.15">
      <c r="A1502" s="38">
        <v>39062</v>
      </c>
      <c r="B1502" s="8">
        <f t="shared" si="607"/>
        <v>2006</v>
      </c>
      <c r="C1502" s="8">
        <f t="shared" si="608"/>
        <v>12</v>
      </c>
      <c r="D1502" s="8">
        <f t="shared" si="609"/>
        <v>11</v>
      </c>
      <c r="E1502" s="8" t="s">
        <v>32</v>
      </c>
      <c r="F1502" s="8">
        <v>4</v>
      </c>
      <c r="G1502">
        <v>16</v>
      </c>
      <c r="H1502" s="2" t="s">
        <v>1</v>
      </c>
      <c r="I1502" s="3">
        <v>5.38</v>
      </c>
      <c r="J1502" s="3">
        <v>27.4</v>
      </c>
      <c r="L1502" s="3">
        <v>-20.27</v>
      </c>
      <c r="M1502" s="3">
        <v>1.17</v>
      </c>
      <c r="N1502" s="3">
        <v>0.31</v>
      </c>
      <c r="O1502" s="3">
        <v>8.44</v>
      </c>
      <c r="P1502" s="3">
        <v>1.61</v>
      </c>
      <c r="Q1502" s="3">
        <v>0.5</v>
      </c>
      <c r="R1502" s="3">
        <v>0.61</v>
      </c>
      <c r="S1502" s="3">
        <v>0.19</v>
      </c>
      <c r="T1502" s="3">
        <v>0</v>
      </c>
      <c r="U1502" s="6">
        <f t="shared" si="610"/>
        <v>0.26495726495726496</v>
      </c>
      <c r="W1502" s="6">
        <f t="shared" si="611"/>
        <v>33.004231311706626</v>
      </c>
      <c r="X1502" s="6">
        <f t="shared" si="612"/>
        <v>5</v>
      </c>
      <c r="Y1502" s="6">
        <f t="shared" si="613"/>
        <v>175.83333333333331</v>
      </c>
      <c r="Z1502" s="6">
        <f t="shared" si="614"/>
        <v>80.5</v>
      </c>
      <c r="AA1502" s="6">
        <f t="shared" si="615"/>
        <v>41.152263374485599</v>
      </c>
      <c r="AB1502" s="6">
        <f t="shared" si="616"/>
        <v>26.521739130434785</v>
      </c>
      <c r="AC1502" s="6">
        <f t="shared" si="617"/>
        <v>4.8605781529803007</v>
      </c>
      <c r="AD1502" s="6">
        <f t="shared" si="618"/>
        <v>0</v>
      </c>
      <c r="AE1502" s="6">
        <f t="shared" si="619"/>
        <v>0.15149572649572651</v>
      </c>
    </row>
    <row r="1503" spans="1:31" x14ac:dyDescent="0.15">
      <c r="A1503" s="38">
        <v>39062</v>
      </c>
      <c r="B1503" s="8">
        <f t="shared" si="607"/>
        <v>2006</v>
      </c>
      <c r="C1503" s="8">
        <f t="shared" si="608"/>
        <v>12</v>
      </c>
      <c r="D1503" s="8">
        <f t="shared" si="609"/>
        <v>11</v>
      </c>
      <c r="E1503" s="8" t="s">
        <v>31</v>
      </c>
      <c r="F1503" s="8">
        <v>4</v>
      </c>
      <c r="G1503">
        <v>15</v>
      </c>
      <c r="H1503" s="2" t="s">
        <v>0</v>
      </c>
      <c r="I1503" s="3">
        <v>5.37</v>
      </c>
      <c r="J1503" s="3">
        <v>19.5</v>
      </c>
      <c r="L1503" s="3">
        <v>-13.43</v>
      </c>
      <c r="M1503" s="3">
        <v>0.69</v>
      </c>
      <c r="N1503" s="3">
        <v>0.44</v>
      </c>
      <c r="O1503" s="3">
        <v>5.35</v>
      </c>
      <c r="P1503" s="3">
        <v>1.5</v>
      </c>
      <c r="Q1503" s="3">
        <v>0.18</v>
      </c>
      <c r="R1503" s="3">
        <v>0.35</v>
      </c>
      <c r="S1503" s="3">
        <v>0.28999999999999998</v>
      </c>
      <c r="T1503" s="3">
        <v>0</v>
      </c>
      <c r="U1503" s="6">
        <f t="shared" si="610"/>
        <v>0.63768115942028991</v>
      </c>
      <c r="W1503" s="6">
        <f t="shared" si="611"/>
        <v>19.464033850493649</v>
      </c>
      <c r="X1503" s="6">
        <f t="shared" si="612"/>
        <v>7.0967741935483879</v>
      </c>
      <c r="Y1503" s="6">
        <f t="shared" si="613"/>
        <v>111.45833333333333</v>
      </c>
      <c r="Z1503" s="6">
        <f t="shared" si="614"/>
        <v>75</v>
      </c>
      <c r="AA1503" s="6">
        <f t="shared" si="615"/>
        <v>14.814814814814813</v>
      </c>
      <c r="AB1503" s="6">
        <f t="shared" si="616"/>
        <v>15.217391304347824</v>
      </c>
      <c r="AC1503" s="6">
        <f t="shared" si="617"/>
        <v>7.4187771808646703</v>
      </c>
      <c r="AD1503" s="6">
        <f t="shared" si="618"/>
        <v>0</v>
      </c>
      <c r="AE1503" s="6">
        <f t="shared" si="619"/>
        <v>0.3646096306685368</v>
      </c>
    </row>
    <row r="1504" spans="1:31" x14ac:dyDescent="0.15">
      <c r="A1504" s="38">
        <v>39062</v>
      </c>
      <c r="B1504" s="8">
        <f t="shared" si="607"/>
        <v>2006</v>
      </c>
      <c r="C1504" s="8">
        <f t="shared" si="608"/>
        <v>12</v>
      </c>
      <c r="D1504" s="8">
        <f t="shared" si="609"/>
        <v>11</v>
      </c>
      <c r="E1504" s="8" t="s">
        <v>31</v>
      </c>
      <c r="F1504" s="8">
        <v>2</v>
      </c>
      <c r="G1504">
        <v>5</v>
      </c>
      <c r="H1504" s="2" t="s">
        <v>2</v>
      </c>
      <c r="I1504" s="3">
        <v>5.79</v>
      </c>
      <c r="J1504" s="3">
        <v>20.9</v>
      </c>
      <c r="L1504" s="3">
        <v>19.77</v>
      </c>
      <c r="M1504" s="3">
        <v>0.61</v>
      </c>
      <c r="N1504" s="3">
        <v>0.4</v>
      </c>
      <c r="O1504" s="3">
        <v>5.48</v>
      </c>
      <c r="P1504" s="3">
        <v>1.67</v>
      </c>
      <c r="Q1504" s="3">
        <v>0.23</v>
      </c>
      <c r="R1504" s="3">
        <v>0.98</v>
      </c>
      <c r="S1504" s="3">
        <v>0.17</v>
      </c>
      <c r="T1504" s="3">
        <v>0</v>
      </c>
      <c r="U1504" s="6">
        <f t="shared" si="610"/>
        <v>0.65573770491803285</v>
      </c>
      <c r="W1504" s="6">
        <f t="shared" si="611"/>
        <v>17.207334273624824</v>
      </c>
      <c r="X1504" s="6">
        <f t="shared" si="612"/>
        <v>6.4516129032258061</v>
      </c>
      <c r="Y1504" s="6">
        <f t="shared" si="613"/>
        <v>114.16666666666669</v>
      </c>
      <c r="Z1504" s="6">
        <f t="shared" si="614"/>
        <v>83.499999999999986</v>
      </c>
      <c r="AA1504" s="6">
        <f t="shared" si="615"/>
        <v>18.930041152263374</v>
      </c>
      <c r="AB1504" s="6">
        <f t="shared" si="616"/>
        <v>42.608695652173914</v>
      </c>
      <c r="AC1504" s="6">
        <f t="shared" si="617"/>
        <v>4.3489383474034282</v>
      </c>
      <c r="AD1504" s="6">
        <f t="shared" si="618"/>
        <v>0</v>
      </c>
      <c r="AE1504" s="6">
        <f t="shared" si="619"/>
        <v>0.37493389740877842</v>
      </c>
    </row>
    <row r="1505" spans="1:31" x14ac:dyDescent="0.15">
      <c r="A1505" s="38">
        <v>39062</v>
      </c>
      <c r="B1505" s="8">
        <f t="shared" si="607"/>
        <v>2006</v>
      </c>
      <c r="C1505" s="8">
        <f t="shared" si="608"/>
        <v>12</v>
      </c>
      <c r="D1505" s="8">
        <f t="shared" si="609"/>
        <v>11</v>
      </c>
      <c r="E1505" s="8" t="s">
        <v>31</v>
      </c>
      <c r="F1505" s="8">
        <v>2</v>
      </c>
      <c r="G1505">
        <v>5</v>
      </c>
      <c r="H1505" s="2" t="s">
        <v>1</v>
      </c>
      <c r="I1505" s="3">
        <v>5.07</v>
      </c>
      <c r="J1505" s="3">
        <v>24.6</v>
      </c>
      <c r="L1505" s="3">
        <v>-11.05</v>
      </c>
      <c r="M1505" s="3">
        <v>0.35</v>
      </c>
      <c r="N1505" s="3">
        <v>0.31</v>
      </c>
      <c r="O1505" s="3">
        <v>8.23</v>
      </c>
      <c r="P1505" s="3">
        <v>0.98</v>
      </c>
      <c r="Q1505" s="3">
        <v>7.0000000000000007E-2</v>
      </c>
      <c r="R1505" s="3">
        <v>1.1200000000000001</v>
      </c>
      <c r="S1505" s="3">
        <v>0.21</v>
      </c>
      <c r="T1505" s="3">
        <v>0</v>
      </c>
      <c r="U1505" s="6">
        <f t="shared" si="610"/>
        <v>0.88571428571428579</v>
      </c>
      <c r="W1505" s="6">
        <f t="shared" si="611"/>
        <v>9.8730606488011272</v>
      </c>
      <c r="X1505" s="6">
        <f t="shared" si="612"/>
        <v>5</v>
      </c>
      <c r="Y1505" s="6">
        <f t="shared" si="613"/>
        <v>171.45833333333334</v>
      </c>
      <c r="Z1505" s="6">
        <f t="shared" si="614"/>
        <v>49</v>
      </c>
      <c r="AA1505" s="6">
        <f t="shared" si="615"/>
        <v>5.761316872427984</v>
      </c>
      <c r="AB1505" s="6">
        <f t="shared" si="616"/>
        <v>48.695652173913047</v>
      </c>
      <c r="AC1505" s="6">
        <f t="shared" si="617"/>
        <v>5.372217958557175</v>
      </c>
      <c r="AD1505" s="6">
        <f t="shared" si="618"/>
        <v>0</v>
      </c>
      <c r="AE1505" s="6">
        <f t="shared" si="619"/>
        <v>0.50642857142857145</v>
      </c>
    </row>
    <row r="1506" spans="1:31" x14ac:dyDescent="0.15">
      <c r="A1506" s="38">
        <v>39062</v>
      </c>
      <c r="B1506" s="8">
        <f t="shared" si="607"/>
        <v>2006</v>
      </c>
      <c r="C1506" s="8">
        <f t="shared" si="608"/>
        <v>12</v>
      </c>
      <c r="D1506" s="8">
        <f t="shared" si="609"/>
        <v>11</v>
      </c>
      <c r="E1506" s="8" t="s">
        <v>31</v>
      </c>
      <c r="F1506" s="8">
        <v>3</v>
      </c>
      <c r="G1506">
        <v>12</v>
      </c>
      <c r="H1506" s="2" t="s">
        <v>2</v>
      </c>
      <c r="I1506" s="3">
        <v>5.0999999999999996</v>
      </c>
      <c r="J1506" s="3">
        <v>24.5</v>
      </c>
      <c r="L1506" s="3">
        <v>-12.59</v>
      </c>
      <c r="M1506" s="3">
        <v>0.35</v>
      </c>
      <c r="N1506" s="3">
        <v>0.31</v>
      </c>
      <c r="O1506" s="3">
        <v>8.07</v>
      </c>
      <c r="P1506" s="3">
        <v>1.35</v>
      </c>
      <c r="Q1506" s="3">
        <v>0.16</v>
      </c>
      <c r="R1506" s="3">
        <v>0.3</v>
      </c>
      <c r="S1506" s="3">
        <v>0.21</v>
      </c>
      <c r="T1506" s="3">
        <v>0</v>
      </c>
      <c r="U1506" s="6">
        <f t="shared" si="610"/>
        <v>0.88571428571428579</v>
      </c>
      <c r="W1506" s="6">
        <f t="shared" si="611"/>
        <v>9.8730606488011272</v>
      </c>
      <c r="X1506" s="6">
        <f t="shared" si="612"/>
        <v>5</v>
      </c>
      <c r="Y1506" s="6">
        <f t="shared" si="613"/>
        <v>168.125</v>
      </c>
      <c r="Z1506" s="6">
        <f t="shared" si="614"/>
        <v>67.5</v>
      </c>
      <c r="AA1506" s="6">
        <f t="shared" si="615"/>
        <v>13.168724279835391</v>
      </c>
      <c r="AB1506" s="6">
        <f t="shared" si="616"/>
        <v>13.043478260869565</v>
      </c>
      <c r="AC1506" s="6">
        <f t="shared" si="617"/>
        <v>5.372217958557175</v>
      </c>
      <c r="AD1506" s="6">
        <f t="shared" si="618"/>
        <v>0</v>
      </c>
      <c r="AE1506" s="6">
        <f t="shared" si="619"/>
        <v>0.50642857142857145</v>
      </c>
    </row>
    <row r="1507" spans="1:31" x14ac:dyDescent="0.15">
      <c r="A1507" s="38">
        <v>39062</v>
      </c>
      <c r="B1507" s="8">
        <f t="shared" si="607"/>
        <v>2006</v>
      </c>
      <c r="C1507" s="8">
        <f t="shared" si="608"/>
        <v>12</v>
      </c>
      <c r="D1507" s="8">
        <f t="shared" si="609"/>
        <v>11</v>
      </c>
      <c r="E1507" s="8" t="s">
        <v>31</v>
      </c>
      <c r="F1507" s="8">
        <v>1</v>
      </c>
      <c r="G1507">
        <v>3</v>
      </c>
      <c r="H1507" s="2" t="s">
        <v>2</v>
      </c>
      <c r="I1507" s="3">
        <v>5.4</v>
      </c>
      <c r="J1507" s="3">
        <v>23.9</v>
      </c>
      <c r="L1507" s="3">
        <v>2.97</v>
      </c>
      <c r="M1507" s="3">
        <v>0.55000000000000004</v>
      </c>
      <c r="N1507" s="3">
        <v>0.49</v>
      </c>
      <c r="O1507" s="3">
        <v>7.04</v>
      </c>
      <c r="P1507" s="3">
        <v>1.82</v>
      </c>
      <c r="Q1507" s="3">
        <v>0.19</v>
      </c>
      <c r="R1507" s="3">
        <v>0.64</v>
      </c>
      <c r="S1507" s="3">
        <v>0.16</v>
      </c>
      <c r="T1507" s="3">
        <v>0</v>
      </c>
      <c r="U1507" s="6">
        <f t="shared" si="610"/>
        <v>0.89090909090909087</v>
      </c>
      <c r="W1507" s="6">
        <f t="shared" si="611"/>
        <v>15.514809590973202</v>
      </c>
      <c r="X1507" s="6">
        <f t="shared" si="612"/>
        <v>7.9032258064516121</v>
      </c>
      <c r="Y1507" s="6">
        <f t="shared" si="613"/>
        <v>146.66666666666666</v>
      </c>
      <c r="Z1507" s="6">
        <f t="shared" si="614"/>
        <v>91</v>
      </c>
      <c r="AA1507" s="6">
        <f t="shared" si="615"/>
        <v>15.637860082304528</v>
      </c>
      <c r="AB1507" s="6">
        <f t="shared" si="616"/>
        <v>27.826086956521742</v>
      </c>
      <c r="AC1507" s="6">
        <f t="shared" si="617"/>
        <v>4.0931184446149906</v>
      </c>
      <c r="AD1507" s="6">
        <f t="shared" si="618"/>
        <v>0</v>
      </c>
      <c r="AE1507" s="6">
        <f t="shared" si="619"/>
        <v>0.50939882697947203</v>
      </c>
    </row>
    <row r="1508" spans="1:31" x14ac:dyDescent="0.15">
      <c r="A1508" s="38">
        <v>39062</v>
      </c>
      <c r="B1508" s="8">
        <f t="shared" si="607"/>
        <v>2006</v>
      </c>
      <c r="C1508" s="8">
        <f t="shared" si="608"/>
        <v>12</v>
      </c>
      <c r="D1508" s="8">
        <f t="shared" si="609"/>
        <v>11</v>
      </c>
      <c r="E1508" s="8" t="s">
        <v>31</v>
      </c>
      <c r="F1508" s="8">
        <v>3</v>
      </c>
      <c r="G1508">
        <v>12</v>
      </c>
      <c r="H1508" s="2" t="s">
        <v>0</v>
      </c>
      <c r="I1508" s="3">
        <v>5.19</v>
      </c>
      <c r="J1508" s="3">
        <v>20.9</v>
      </c>
      <c r="L1508" s="3">
        <v>-9.4499999999999993</v>
      </c>
      <c r="M1508" s="3">
        <v>0.4</v>
      </c>
      <c r="N1508" s="3">
        <v>0.4</v>
      </c>
      <c r="O1508" s="3">
        <v>6.68</v>
      </c>
      <c r="P1508" s="3">
        <v>1.28</v>
      </c>
      <c r="Q1508" s="3">
        <v>0.13</v>
      </c>
      <c r="R1508" s="3">
        <v>0.27</v>
      </c>
      <c r="S1508" s="3">
        <v>0.28000000000000003</v>
      </c>
      <c r="T1508" s="3">
        <v>0</v>
      </c>
      <c r="U1508" s="6">
        <f t="shared" si="610"/>
        <v>1</v>
      </c>
      <c r="W1508" s="6">
        <f t="shared" si="611"/>
        <v>11.283497884344147</v>
      </c>
      <c r="X1508" s="6">
        <f t="shared" si="612"/>
        <v>6.4516129032258061</v>
      </c>
      <c r="Y1508" s="6">
        <f t="shared" si="613"/>
        <v>139.16666666666666</v>
      </c>
      <c r="Z1508" s="6">
        <f t="shared" si="614"/>
        <v>64</v>
      </c>
      <c r="AA1508" s="6">
        <f t="shared" si="615"/>
        <v>10.699588477366255</v>
      </c>
      <c r="AB1508" s="6">
        <f t="shared" si="616"/>
        <v>11.739130434782609</v>
      </c>
      <c r="AC1508" s="6">
        <f t="shared" si="617"/>
        <v>7.1629572780762345</v>
      </c>
      <c r="AD1508" s="6">
        <f t="shared" si="618"/>
        <v>0</v>
      </c>
      <c r="AE1508" s="6">
        <f t="shared" si="619"/>
        <v>0.5717741935483871</v>
      </c>
    </row>
    <row r="1509" spans="1:31" x14ac:dyDescent="0.15">
      <c r="A1509" s="38">
        <v>39062</v>
      </c>
      <c r="B1509" s="8">
        <f t="shared" si="607"/>
        <v>2006</v>
      </c>
      <c r="C1509" s="8">
        <f t="shared" si="608"/>
        <v>12</v>
      </c>
      <c r="D1509" s="8">
        <f t="shared" si="609"/>
        <v>11</v>
      </c>
      <c r="E1509" s="8" t="s">
        <v>31</v>
      </c>
      <c r="F1509" s="8">
        <v>2</v>
      </c>
      <c r="G1509">
        <v>5</v>
      </c>
      <c r="H1509" s="2" t="s">
        <v>0</v>
      </c>
      <c r="I1509" s="3">
        <v>5.59</v>
      </c>
      <c r="J1509" s="3">
        <v>20</v>
      </c>
      <c r="L1509" s="3">
        <v>11.79</v>
      </c>
      <c r="M1509" s="3">
        <v>0.5</v>
      </c>
      <c r="N1509" s="3">
        <v>0.53</v>
      </c>
      <c r="O1509" s="3">
        <v>5.34</v>
      </c>
      <c r="P1509" s="3">
        <v>1.9</v>
      </c>
      <c r="Q1509" s="3">
        <v>0.28000000000000003</v>
      </c>
      <c r="R1509" s="3">
        <v>0.28000000000000003</v>
      </c>
      <c r="S1509" s="3">
        <v>0.18</v>
      </c>
      <c r="T1509" s="3">
        <v>0</v>
      </c>
      <c r="U1509" s="6">
        <f t="shared" si="610"/>
        <v>1.06</v>
      </c>
      <c r="W1509" s="6">
        <f t="shared" si="611"/>
        <v>14.104372355430183</v>
      </c>
      <c r="X1509" s="6">
        <f t="shared" si="612"/>
        <v>8.5483870967741939</v>
      </c>
      <c r="Y1509" s="6">
        <f t="shared" si="613"/>
        <v>111.25</v>
      </c>
      <c r="Z1509" s="6">
        <f t="shared" si="614"/>
        <v>95</v>
      </c>
      <c r="AA1509" s="6">
        <f t="shared" si="615"/>
        <v>23.045267489711936</v>
      </c>
      <c r="AB1509" s="6">
        <f t="shared" si="616"/>
        <v>12.173913043478262</v>
      </c>
      <c r="AC1509" s="6">
        <f t="shared" si="617"/>
        <v>4.604758250191864</v>
      </c>
      <c r="AD1509" s="6">
        <f t="shared" si="618"/>
        <v>0</v>
      </c>
      <c r="AE1509" s="6">
        <f t="shared" si="619"/>
        <v>0.60608064516129034</v>
      </c>
    </row>
    <row r="1510" spans="1:31" x14ac:dyDescent="0.15">
      <c r="A1510" s="38">
        <v>39062</v>
      </c>
      <c r="B1510" s="8">
        <f t="shared" si="607"/>
        <v>2006</v>
      </c>
      <c r="C1510" s="8">
        <f t="shared" si="608"/>
        <v>12</v>
      </c>
      <c r="D1510" s="8">
        <f t="shared" si="609"/>
        <v>11</v>
      </c>
      <c r="E1510" s="8" t="s">
        <v>31</v>
      </c>
      <c r="F1510" s="8">
        <v>4</v>
      </c>
      <c r="G1510">
        <v>15</v>
      </c>
      <c r="H1510" s="2" t="s">
        <v>2</v>
      </c>
      <c r="I1510" s="3">
        <v>5.12</v>
      </c>
      <c r="J1510" s="3">
        <v>27.8</v>
      </c>
      <c r="L1510" s="3">
        <v>-21.71</v>
      </c>
      <c r="M1510" s="3">
        <v>0.7</v>
      </c>
      <c r="N1510" s="3">
        <v>0.8</v>
      </c>
      <c r="O1510" s="3">
        <v>8.4600000000000009</v>
      </c>
      <c r="P1510" s="3">
        <v>1.46</v>
      </c>
      <c r="Q1510" s="3">
        <v>0.15</v>
      </c>
      <c r="R1510" s="3">
        <v>0.3</v>
      </c>
      <c r="S1510" s="3">
        <v>0.97</v>
      </c>
      <c r="T1510" s="3">
        <v>0</v>
      </c>
      <c r="U1510" s="6">
        <f t="shared" si="610"/>
        <v>1.142857142857143</v>
      </c>
      <c r="W1510" s="6">
        <f t="shared" si="611"/>
        <v>19.746121297602254</v>
      </c>
      <c r="X1510" s="6">
        <f t="shared" si="612"/>
        <v>12.903225806451612</v>
      </c>
      <c r="Y1510" s="6">
        <f t="shared" si="613"/>
        <v>176.25000000000003</v>
      </c>
      <c r="Z1510" s="6">
        <f t="shared" si="614"/>
        <v>73</v>
      </c>
      <c r="AA1510" s="6">
        <f t="shared" si="615"/>
        <v>12.345679012345679</v>
      </c>
      <c r="AB1510" s="6">
        <f t="shared" si="616"/>
        <v>13.043478260869565</v>
      </c>
      <c r="AC1510" s="6">
        <f t="shared" si="617"/>
        <v>24.814530570478382</v>
      </c>
      <c r="AD1510" s="6">
        <f t="shared" si="618"/>
        <v>0</v>
      </c>
      <c r="AE1510" s="6">
        <f t="shared" si="619"/>
        <v>0.65345622119815672</v>
      </c>
    </row>
    <row r="1511" spans="1:31" x14ac:dyDescent="0.15">
      <c r="A1511" s="38">
        <v>39062</v>
      </c>
      <c r="B1511" s="8">
        <f t="shared" si="607"/>
        <v>2006</v>
      </c>
      <c r="C1511" s="8">
        <f t="shared" si="608"/>
        <v>12</v>
      </c>
      <c r="D1511" s="8">
        <f t="shared" si="609"/>
        <v>11</v>
      </c>
      <c r="E1511" s="8" t="s">
        <v>32</v>
      </c>
      <c r="F1511" s="8">
        <v>1</v>
      </c>
      <c r="G1511">
        <v>4</v>
      </c>
      <c r="H1511" s="2" t="s">
        <v>1</v>
      </c>
      <c r="I1511" s="3">
        <v>5.7</v>
      </c>
      <c r="J1511" s="3">
        <v>24.6</v>
      </c>
      <c r="L1511" s="3">
        <v>13.66</v>
      </c>
      <c r="M1511" s="3">
        <v>0.37</v>
      </c>
      <c r="N1511" s="3">
        <v>0.75</v>
      </c>
      <c r="O1511" s="3">
        <v>7.2</v>
      </c>
      <c r="P1511" s="3">
        <v>2.12</v>
      </c>
      <c r="Q1511" s="3">
        <v>0.41</v>
      </c>
      <c r="R1511" s="3">
        <v>0.65</v>
      </c>
      <c r="S1511" s="3">
        <v>0.21</v>
      </c>
      <c r="T1511" s="3">
        <v>0</v>
      </c>
      <c r="U1511" s="6">
        <f t="shared" si="610"/>
        <v>2.0270270270270272</v>
      </c>
      <c r="W1511" s="6">
        <f t="shared" si="611"/>
        <v>10.437235543018335</v>
      </c>
      <c r="X1511" s="6">
        <f t="shared" si="612"/>
        <v>12.096774193548386</v>
      </c>
      <c r="Y1511" s="6">
        <f t="shared" si="613"/>
        <v>150</v>
      </c>
      <c r="Z1511" s="6">
        <f t="shared" si="614"/>
        <v>106.00000000000001</v>
      </c>
      <c r="AA1511" s="6">
        <f t="shared" si="615"/>
        <v>33.744855967078188</v>
      </c>
      <c r="AB1511" s="6">
        <f t="shared" si="616"/>
        <v>28.260869565217391</v>
      </c>
      <c r="AC1511" s="6">
        <f t="shared" si="617"/>
        <v>5.372217958557175</v>
      </c>
      <c r="AD1511" s="6">
        <f t="shared" si="618"/>
        <v>0</v>
      </c>
      <c r="AE1511" s="6">
        <f t="shared" si="619"/>
        <v>1.1590017436791629</v>
      </c>
    </row>
    <row r="1512" spans="1:31" x14ac:dyDescent="0.15">
      <c r="A1512" s="38">
        <v>39062</v>
      </c>
      <c r="B1512" s="8">
        <f t="shared" si="607"/>
        <v>2006</v>
      </c>
      <c r="C1512" s="8">
        <f t="shared" si="608"/>
        <v>12</v>
      </c>
      <c r="D1512" s="8">
        <f t="shared" si="609"/>
        <v>11</v>
      </c>
      <c r="E1512" s="8" t="s">
        <v>31</v>
      </c>
      <c r="F1512" s="8">
        <v>4</v>
      </c>
      <c r="G1512">
        <v>15</v>
      </c>
      <c r="H1512" s="2" t="s">
        <v>1</v>
      </c>
      <c r="I1512" s="3">
        <v>5.29</v>
      </c>
      <c r="J1512" s="3">
        <v>23.3</v>
      </c>
      <c r="L1512" s="3">
        <v>-18.84</v>
      </c>
      <c r="M1512" s="3">
        <v>0.53</v>
      </c>
      <c r="N1512" s="3">
        <v>1.24</v>
      </c>
      <c r="O1512" s="3">
        <v>6.63</v>
      </c>
      <c r="P1512" s="3">
        <v>1.67</v>
      </c>
      <c r="Q1512" s="3">
        <v>0.15</v>
      </c>
      <c r="R1512" s="3">
        <v>0.28999999999999998</v>
      </c>
      <c r="S1512" s="3">
        <v>0.39</v>
      </c>
      <c r="T1512" s="3">
        <v>0</v>
      </c>
      <c r="U1512" s="6">
        <f t="shared" si="610"/>
        <v>2.3396226415094339</v>
      </c>
      <c r="W1512" s="6">
        <f t="shared" si="611"/>
        <v>14.950634696755994</v>
      </c>
      <c r="X1512" s="6">
        <f t="shared" si="612"/>
        <v>20</v>
      </c>
      <c r="Y1512" s="6">
        <f t="shared" si="613"/>
        <v>138.125</v>
      </c>
      <c r="Z1512" s="6">
        <f t="shared" si="614"/>
        <v>83.499999999999986</v>
      </c>
      <c r="AA1512" s="6">
        <f t="shared" si="615"/>
        <v>12.345679012345679</v>
      </c>
      <c r="AB1512" s="6">
        <f t="shared" si="616"/>
        <v>12.608695652173912</v>
      </c>
      <c r="AC1512" s="6">
        <f t="shared" si="617"/>
        <v>9.9769762087490417</v>
      </c>
      <c r="AD1512" s="6">
        <f t="shared" si="618"/>
        <v>0</v>
      </c>
      <c r="AE1512" s="6">
        <f t="shared" si="619"/>
        <v>1.3377358490566038</v>
      </c>
    </row>
    <row r="1513" spans="1:31" x14ac:dyDescent="0.15">
      <c r="A1513" s="38">
        <v>39062</v>
      </c>
      <c r="B1513" s="8">
        <f t="shared" si="607"/>
        <v>2006</v>
      </c>
      <c r="C1513" s="8">
        <f t="shared" si="608"/>
        <v>12</v>
      </c>
      <c r="D1513" s="8">
        <f t="shared" si="609"/>
        <v>11</v>
      </c>
      <c r="E1513" s="8" t="s">
        <v>29</v>
      </c>
      <c r="F1513" s="8">
        <v>4</v>
      </c>
      <c r="G1513">
        <v>13</v>
      </c>
      <c r="H1513" s="2" t="s">
        <v>0</v>
      </c>
      <c r="I1513" s="3">
        <v>4.3600000000000003</v>
      </c>
      <c r="J1513" s="3">
        <v>135</v>
      </c>
      <c r="L1513" s="3">
        <v>-30.05</v>
      </c>
      <c r="M1513" s="3">
        <v>0.27</v>
      </c>
      <c r="N1513" s="3">
        <v>0.84</v>
      </c>
      <c r="O1513" s="3">
        <v>60.1</v>
      </c>
      <c r="P1513" s="3">
        <v>1.22</v>
      </c>
      <c r="Q1513" s="3">
        <v>0.21</v>
      </c>
      <c r="R1513" s="3">
        <v>0.42</v>
      </c>
      <c r="S1513" s="3">
        <v>2.19</v>
      </c>
      <c r="T1513" s="3">
        <v>0</v>
      </c>
      <c r="U1513" s="6">
        <f t="shared" si="610"/>
        <v>3.1111111111111107</v>
      </c>
      <c r="W1513" s="6">
        <f t="shared" si="611"/>
        <v>7.6163610719322987</v>
      </c>
      <c r="X1513" s="6">
        <f t="shared" si="612"/>
        <v>13.548387096774194</v>
      </c>
      <c r="Y1513" s="6">
        <f t="shared" si="613"/>
        <v>1252.0833333333335</v>
      </c>
      <c r="Z1513" s="6">
        <f t="shared" si="614"/>
        <v>61</v>
      </c>
      <c r="AA1513" s="6">
        <f t="shared" si="615"/>
        <v>17.283950617283949</v>
      </c>
      <c r="AB1513" s="6">
        <f t="shared" si="616"/>
        <v>18.260869565217391</v>
      </c>
      <c r="AC1513" s="6">
        <f t="shared" si="617"/>
        <v>56.024558710667684</v>
      </c>
      <c r="AD1513" s="6">
        <f t="shared" si="618"/>
        <v>0</v>
      </c>
      <c r="AE1513" s="6">
        <f t="shared" si="619"/>
        <v>1.7788530465949821</v>
      </c>
    </row>
    <row r="1514" spans="1:31" x14ac:dyDescent="0.15">
      <c r="A1514" s="38">
        <v>39062</v>
      </c>
      <c r="B1514" s="8">
        <f t="shared" si="607"/>
        <v>2006</v>
      </c>
      <c r="C1514" s="8">
        <f t="shared" si="608"/>
        <v>12</v>
      </c>
      <c r="D1514" s="8">
        <f t="shared" si="609"/>
        <v>11</v>
      </c>
      <c r="E1514" s="8" t="s">
        <v>30</v>
      </c>
      <c r="F1514" s="8">
        <v>2</v>
      </c>
      <c r="G1514">
        <v>7</v>
      </c>
      <c r="H1514" s="2" t="s">
        <v>0</v>
      </c>
      <c r="I1514" s="3">
        <v>4.54</v>
      </c>
      <c r="J1514" s="3">
        <v>87.6</v>
      </c>
      <c r="L1514" s="3">
        <v>-1.99</v>
      </c>
      <c r="M1514" s="3">
        <v>0.34</v>
      </c>
      <c r="N1514" s="3">
        <v>2.35</v>
      </c>
      <c r="O1514" s="3">
        <v>32.1</v>
      </c>
      <c r="P1514" s="3">
        <v>2.82</v>
      </c>
      <c r="Q1514" s="3">
        <v>0.53</v>
      </c>
      <c r="R1514" s="3">
        <v>0.39</v>
      </c>
      <c r="S1514" s="3">
        <v>0.44</v>
      </c>
      <c r="T1514" s="3">
        <v>0</v>
      </c>
      <c r="U1514" s="6">
        <f t="shared" si="610"/>
        <v>6.9117647058823524</v>
      </c>
      <c r="W1514" s="6">
        <f t="shared" si="611"/>
        <v>9.590973201692524</v>
      </c>
      <c r="X1514" s="6">
        <f t="shared" si="612"/>
        <v>37.903225806451616</v>
      </c>
      <c r="Y1514" s="6">
        <f t="shared" si="613"/>
        <v>668.75000000000011</v>
      </c>
      <c r="Z1514" s="6">
        <f t="shared" si="614"/>
        <v>141</v>
      </c>
      <c r="AA1514" s="6">
        <f t="shared" si="615"/>
        <v>43.621399176954732</v>
      </c>
      <c r="AB1514" s="6">
        <f t="shared" si="616"/>
        <v>16.956521739130437</v>
      </c>
      <c r="AC1514" s="6">
        <f t="shared" si="617"/>
        <v>11.256075722691223</v>
      </c>
      <c r="AD1514" s="6">
        <f t="shared" si="618"/>
        <v>0</v>
      </c>
      <c r="AE1514" s="6">
        <f t="shared" si="619"/>
        <v>3.9519686907020879</v>
      </c>
    </row>
    <row r="1515" spans="1:31" x14ac:dyDescent="0.15">
      <c r="A1515" s="38">
        <v>39062</v>
      </c>
      <c r="B1515" s="8">
        <f t="shared" si="607"/>
        <v>2006</v>
      </c>
      <c r="C1515" s="8">
        <f t="shared" si="608"/>
        <v>12</v>
      </c>
      <c r="D1515" s="8">
        <f t="shared" si="609"/>
        <v>11</v>
      </c>
      <c r="E1515" s="8" t="s">
        <v>31</v>
      </c>
      <c r="F1515" s="8">
        <v>1</v>
      </c>
      <c r="G1515">
        <v>3</v>
      </c>
      <c r="H1515" s="2" t="s">
        <v>1</v>
      </c>
      <c r="I1515" s="3">
        <v>5.22</v>
      </c>
      <c r="J1515" s="3">
        <v>32.4</v>
      </c>
      <c r="L1515" s="3">
        <v>-16.940000000000001</v>
      </c>
      <c r="M1515" s="3">
        <v>0.84</v>
      </c>
      <c r="N1515" s="3">
        <v>6.77</v>
      </c>
      <c r="O1515" s="3">
        <v>5.41</v>
      </c>
      <c r="P1515" s="3">
        <v>2.36</v>
      </c>
      <c r="Q1515" s="3">
        <v>0.53</v>
      </c>
      <c r="R1515" s="3">
        <v>0.35</v>
      </c>
      <c r="S1515" s="3">
        <v>0.57999999999999996</v>
      </c>
      <c r="T1515" s="3">
        <v>0</v>
      </c>
      <c r="U1515" s="6">
        <f t="shared" si="610"/>
        <v>8.0595238095238102</v>
      </c>
      <c r="W1515" s="6">
        <f t="shared" si="611"/>
        <v>23.695345557122707</v>
      </c>
      <c r="X1515" s="6">
        <f t="shared" si="612"/>
        <v>109.19354838709677</v>
      </c>
      <c r="Y1515" s="6">
        <f t="shared" si="613"/>
        <v>112.70833333333334</v>
      </c>
      <c r="Z1515" s="6">
        <f t="shared" si="614"/>
        <v>118</v>
      </c>
      <c r="AA1515" s="6">
        <f t="shared" si="615"/>
        <v>43.621399176954732</v>
      </c>
      <c r="AB1515" s="6">
        <f t="shared" si="616"/>
        <v>15.217391304347824</v>
      </c>
      <c r="AC1515" s="6">
        <f t="shared" si="617"/>
        <v>14.837554361729341</v>
      </c>
      <c r="AD1515" s="6">
        <f t="shared" si="618"/>
        <v>0</v>
      </c>
      <c r="AE1515" s="6">
        <f t="shared" si="619"/>
        <v>4.6082277265745004</v>
      </c>
    </row>
    <row r="1516" spans="1:31" x14ac:dyDescent="0.15">
      <c r="A1516" s="38">
        <v>39062</v>
      </c>
      <c r="B1516" s="8">
        <f t="shared" si="607"/>
        <v>2006</v>
      </c>
      <c r="C1516" s="8">
        <f t="shared" si="608"/>
        <v>12</v>
      </c>
      <c r="D1516" s="8">
        <f t="shared" si="609"/>
        <v>11</v>
      </c>
      <c r="E1516" s="8" t="s">
        <v>31</v>
      </c>
      <c r="F1516" s="8">
        <v>1</v>
      </c>
      <c r="G1516">
        <v>3</v>
      </c>
      <c r="H1516" s="2" t="s">
        <v>0</v>
      </c>
      <c r="I1516" s="3">
        <v>5.59</v>
      </c>
      <c r="J1516" s="3">
        <v>26.9</v>
      </c>
      <c r="L1516" s="3">
        <v>14.71</v>
      </c>
      <c r="M1516" s="3">
        <v>0.78</v>
      </c>
      <c r="N1516" s="3">
        <v>6.51</v>
      </c>
      <c r="O1516" s="3">
        <v>3.63</v>
      </c>
      <c r="P1516" s="3">
        <v>2.27</v>
      </c>
      <c r="Q1516" s="3">
        <v>0.47</v>
      </c>
      <c r="R1516" s="3">
        <v>0.36</v>
      </c>
      <c r="S1516" s="3">
        <v>0.26</v>
      </c>
      <c r="T1516" s="3">
        <v>0</v>
      </c>
      <c r="U1516" s="6">
        <f t="shared" si="610"/>
        <v>8.3461538461538449</v>
      </c>
      <c r="W1516" s="6">
        <f t="shared" si="611"/>
        <v>22.002820874471084</v>
      </c>
      <c r="X1516" s="6">
        <f t="shared" si="612"/>
        <v>105</v>
      </c>
      <c r="Y1516" s="6">
        <f t="shared" si="613"/>
        <v>75.625</v>
      </c>
      <c r="Z1516" s="6">
        <f t="shared" si="614"/>
        <v>113.5</v>
      </c>
      <c r="AA1516" s="6">
        <f t="shared" si="615"/>
        <v>38.68312757201646</v>
      </c>
      <c r="AB1516" s="6">
        <f t="shared" si="616"/>
        <v>15.652173913043477</v>
      </c>
      <c r="AC1516" s="6">
        <f t="shared" si="617"/>
        <v>6.6513174724993602</v>
      </c>
      <c r="AD1516" s="6">
        <f t="shared" si="618"/>
        <v>0</v>
      </c>
      <c r="AE1516" s="6">
        <f t="shared" si="619"/>
        <v>4.7721153846153852</v>
      </c>
    </row>
    <row r="1517" spans="1:31" x14ac:dyDescent="0.15">
      <c r="A1517" s="38">
        <v>39062</v>
      </c>
      <c r="B1517" s="8">
        <f t="shared" si="607"/>
        <v>2006</v>
      </c>
      <c r="C1517" s="8">
        <f t="shared" si="608"/>
        <v>12</v>
      </c>
      <c r="D1517" s="8">
        <f t="shared" si="609"/>
        <v>11</v>
      </c>
      <c r="E1517" s="8" t="s">
        <v>30</v>
      </c>
      <c r="F1517" s="8">
        <v>1</v>
      </c>
      <c r="G1517">
        <v>2</v>
      </c>
      <c r="H1517" s="2" t="s">
        <v>2</v>
      </c>
      <c r="I1517" s="3">
        <v>4.8899999999999997</v>
      </c>
      <c r="J1517" s="3">
        <v>32.4</v>
      </c>
      <c r="L1517" s="3">
        <v>-10.77</v>
      </c>
      <c r="M1517" s="3">
        <v>0.36</v>
      </c>
      <c r="N1517" s="3">
        <v>4.43</v>
      </c>
      <c r="O1517" s="3">
        <v>7.84</v>
      </c>
      <c r="P1517" s="3">
        <v>1.36</v>
      </c>
      <c r="Q1517" s="3">
        <v>0.21</v>
      </c>
      <c r="R1517" s="3">
        <v>0.15</v>
      </c>
      <c r="S1517" s="3">
        <v>1.03</v>
      </c>
      <c r="T1517" s="3">
        <v>0</v>
      </c>
      <c r="U1517" s="6">
        <f t="shared" si="610"/>
        <v>12.305555555555555</v>
      </c>
      <c r="W1517" s="6">
        <f t="shared" si="611"/>
        <v>10.15514809590973</v>
      </c>
      <c r="X1517" s="6">
        <f t="shared" si="612"/>
        <v>71.451612903225794</v>
      </c>
      <c r="Y1517" s="6">
        <f t="shared" si="613"/>
        <v>163.33333333333334</v>
      </c>
      <c r="Z1517" s="6">
        <f t="shared" si="614"/>
        <v>68</v>
      </c>
      <c r="AA1517" s="6">
        <f t="shared" si="615"/>
        <v>17.283950617283949</v>
      </c>
      <c r="AB1517" s="6">
        <f t="shared" si="616"/>
        <v>6.5217391304347823</v>
      </c>
      <c r="AC1517" s="6">
        <f t="shared" si="617"/>
        <v>26.349449987209002</v>
      </c>
      <c r="AD1517" s="6">
        <f t="shared" si="618"/>
        <v>0</v>
      </c>
      <c r="AE1517" s="6">
        <f t="shared" si="619"/>
        <v>7.0359991039426522</v>
      </c>
    </row>
    <row r="1518" spans="1:31" x14ac:dyDescent="0.15">
      <c r="A1518" s="38">
        <v>39062</v>
      </c>
      <c r="B1518" s="8">
        <f t="shared" si="607"/>
        <v>2006</v>
      </c>
      <c r="C1518" s="8">
        <f t="shared" si="608"/>
        <v>12</v>
      </c>
      <c r="D1518" s="8">
        <f t="shared" si="609"/>
        <v>11</v>
      </c>
      <c r="E1518" s="8" t="s">
        <v>30</v>
      </c>
      <c r="F1518" s="8">
        <v>1</v>
      </c>
      <c r="G1518">
        <v>2</v>
      </c>
      <c r="H1518" s="2" t="s">
        <v>1</v>
      </c>
      <c r="I1518" s="3">
        <v>5.09</v>
      </c>
      <c r="J1518" s="3">
        <v>64.099999999999994</v>
      </c>
      <c r="L1518" s="3">
        <v>-7.81</v>
      </c>
      <c r="M1518" s="3">
        <v>0.51</v>
      </c>
      <c r="N1518" s="3">
        <v>7.17</v>
      </c>
      <c r="O1518" s="3">
        <v>21.36</v>
      </c>
      <c r="P1518" s="3">
        <v>6.72</v>
      </c>
      <c r="Q1518" s="3">
        <v>1.45</v>
      </c>
      <c r="R1518" s="3">
        <v>0.4</v>
      </c>
      <c r="S1518" s="3">
        <v>0.31</v>
      </c>
      <c r="T1518" s="3">
        <v>0</v>
      </c>
      <c r="U1518" s="6">
        <f t="shared" si="610"/>
        <v>14.058823529411764</v>
      </c>
      <c r="W1518" s="6">
        <f t="shared" si="611"/>
        <v>14.386459802538786</v>
      </c>
      <c r="X1518" s="6">
        <f t="shared" si="612"/>
        <v>115.64516129032258</v>
      </c>
      <c r="Y1518" s="6">
        <f t="shared" si="613"/>
        <v>445</v>
      </c>
      <c r="Z1518" s="6">
        <f t="shared" si="614"/>
        <v>335.99999999999994</v>
      </c>
      <c r="AA1518" s="6">
        <f t="shared" si="615"/>
        <v>119.34156378600822</v>
      </c>
      <c r="AB1518" s="6">
        <f t="shared" si="616"/>
        <v>17.391304347826086</v>
      </c>
      <c r="AC1518" s="6">
        <f t="shared" si="617"/>
        <v>7.9304169864415437</v>
      </c>
      <c r="AD1518" s="6">
        <f t="shared" si="618"/>
        <v>0</v>
      </c>
      <c r="AE1518" s="6">
        <f t="shared" si="619"/>
        <v>8.0384724857685015</v>
      </c>
    </row>
    <row r="1519" spans="1:31" x14ac:dyDescent="0.15">
      <c r="A1519" s="38">
        <v>39062</v>
      </c>
      <c r="B1519" s="8">
        <f t="shared" si="607"/>
        <v>2006</v>
      </c>
      <c r="C1519" s="8">
        <f t="shared" si="608"/>
        <v>12</v>
      </c>
      <c r="D1519" s="8">
        <f t="shared" si="609"/>
        <v>11</v>
      </c>
      <c r="E1519" s="8" t="s">
        <v>32</v>
      </c>
      <c r="F1519" s="8">
        <v>1</v>
      </c>
      <c r="G1519">
        <v>4</v>
      </c>
      <c r="H1519" s="2" t="s">
        <v>0</v>
      </c>
      <c r="I1519" s="3">
        <v>5.35</v>
      </c>
      <c r="J1519" s="3">
        <v>55.3</v>
      </c>
      <c r="L1519" s="3">
        <v>6.89</v>
      </c>
      <c r="M1519" s="3">
        <v>0.5</v>
      </c>
      <c r="N1519" s="3">
        <v>13.19</v>
      </c>
      <c r="O1519" s="3">
        <v>10.35</v>
      </c>
      <c r="P1519" s="3">
        <v>5.8</v>
      </c>
      <c r="Q1519" s="3">
        <v>0.92</v>
      </c>
      <c r="R1519" s="3">
        <v>0.26</v>
      </c>
      <c r="S1519" s="3">
        <v>2.02</v>
      </c>
      <c r="T1519" s="3">
        <v>0</v>
      </c>
      <c r="U1519" s="6">
        <f t="shared" si="610"/>
        <v>26.38</v>
      </c>
      <c r="W1519" s="6">
        <f t="shared" si="611"/>
        <v>14.104372355430183</v>
      </c>
      <c r="X1519" s="6">
        <f t="shared" si="612"/>
        <v>212.74193548387098</v>
      </c>
      <c r="Y1519" s="6">
        <f t="shared" si="613"/>
        <v>215.62499999999997</v>
      </c>
      <c r="Z1519" s="6">
        <f t="shared" si="614"/>
        <v>290</v>
      </c>
      <c r="AA1519" s="6">
        <f t="shared" si="615"/>
        <v>75.720164609053498</v>
      </c>
      <c r="AB1519" s="6">
        <f t="shared" si="616"/>
        <v>11.304347826086957</v>
      </c>
      <c r="AC1519" s="6">
        <f t="shared" si="617"/>
        <v>51.675620363264258</v>
      </c>
      <c r="AD1519" s="6">
        <f t="shared" si="618"/>
        <v>0</v>
      </c>
      <c r="AE1519" s="6">
        <f t="shared" si="619"/>
        <v>15.083403225806453</v>
      </c>
    </row>
    <row r="1520" spans="1:31" x14ac:dyDescent="0.15">
      <c r="A1520" s="38">
        <v>39062</v>
      </c>
      <c r="B1520" s="8">
        <f t="shared" si="607"/>
        <v>2006</v>
      </c>
      <c r="C1520" s="8">
        <f t="shared" si="608"/>
        <v>12</v>
      </c>
      <c r="D1520" s="8">
        <f t="shared" si="609"/>
        <v>11</v>
      </c>
      <c r="E1520" s="8" t="s">
        <v>29</v>
      </c>
      <c r="F1520" s="8">
        <v>4</v>
      </c>
      <c r="G1520">
        <v>13</v>
      </c>
      <c r="H1520" s="2" t="s">
        <v>2</v>
      </c>
      <c r="I1520" s="3">
        <v>4.3600000000000003</v>
      </c>
      <c r="J1520" s="3">
        <v>143</v>
      </c>
      <c r="L1520" s="3">
        <v>-29.3</v>
      </c>
      <c r="M1520" s="3">
        <v>0.86</v>
      </c>
      <c r="N1520" s="3">
        <v>29.97</v>
      </c>
      <c r="O1520" s="3">
        <v>42.9</v>
      </c>
      <c r="P1520" s="3">
        <v>1.71</v>
      </c>
      <c r="Q1520" s="3">
        <v>0.17</v>
      </c>
      <c r="R1520" s="3">
        <v>0.37</v>
      </c>
      <c r="S1520" s="3">
        <v>0.56000000000000005</v>
      </c>
      <c r="T1520" s="3">
        <v>0</v>
      </c>
      <c r="U1520" s="6">
        <f t="shared" si="610"/>
        <v>34.848837209302324</v>
      </c>
      <c r="W1520" s="6">
        <f t="shared" si="611"/>
        <v>24.259520451339913</v>
      </c>
      <c r="X1520" s="6">
        <f t="shared" si="612"/>
        <v>483.38709677419348</v>
      </c>
      <c r="Y1520" s="6">
        <f t="shared" si="613"/>
        <v>893.74999999999989</v>
      </c>
      <c r="Z1520" s="6">
        <f t="shared" si="614"/>
        <v>85.499999999999986</v>
      </c>
      <c r="AA1520" s="6">
        <f t="shared" si="615"/>
        <v>13.991769547325102</v>
      </c>
      <c r="AB1520" s="6">
        <f t="shared" si="616"/>
        <v>16.086956521739129</v>
      </c>
      <c r="AC1520" s="6">
        <f t="shared" si="617"/>
        <v>14.325914556152469</v>
      </c>
      <c r="AD1520" s="6">
        <f t="shared" si="618"/>
        <v>0</v>
      </c>
      <c r="AE1520" s="6">
        <f t="shared" si="619"/>
        <v>19.925665791447862</v>
      </c>
    </row>
    <row r="1521" spans="1:31" x14ac:dyDescent="0.15">
      <c r="A1521" s="38">
        <v>39062</v>
      </c>
      <c r="B1521" s="8">
        <f t="shared" si="607"/>
        <v>2006</v>
      </c>
      <c r="C1521" s="8">
        <f t="shared" si="608"/>
        <v>12</v>
      </c>
      <c r="D1521" s="8">
        <f t="shared" si="609"/>
        <v>11</v>
      </c>
      <c r="E1521" s="8" t="s">
        <v>29</v>
      </c>
      <c r="F1521" s="8">
        <v>1</v>
      </c>
      <c r="G1521">
        <v>1</v>
      </c>
      <c r="H1521" s="2" t="s">
        <v>2</v>
      </c>
      <c r="I1521" s="3">
        <v>4.38</v>
      </c>
      <c r="J1521" s="3">
        <v>159</v>
      </c>
      <c r="L1521" s="3">
        <v>-3.97</v>
      </c>
      <c r="M1521" s="3">
        <v>0.81</v>
      </c>
      <c r="N1521" s="3">
        <v>39.840000000000003</v>
      </c>
      <c r="O1521" s="3">
        <v>38</v>
      </c>
      <c r="P1521" s="3">
        <v>3.94</v>
      </c>
      <c r="Q1521" s="3">
        <v>0.41</v>
      </c>
      <c r="R1521" s="3">
        <v>0.35</v>
      </c>
      <c r="S1521" s="3">
        <v>2.4900000000000002</v>
      </c>
      <c r="T1521" s="3">
        <v>0</v>
      </c>
      <c r="U1521" s="6">
        <f t="shared" si="610"/>
        <v>49.185185185185183</v>
      </c>
      <c r="W1521" s="6">
        <f t="shared" si="611"/>
        <v>22.849083215796895</v>
      </c>
      <c r="X1521" s="6">
        <f t="shared" si="612"/>
        <v>642.58064516129048</v>
      </c>
      <c r="Y1521" s="6">
        <f t="shared" si="613"/>
        <v>791.66666666666663</v>
      </c>
      <c r="Z1521" s="6">
        <f t="shared" si="614"/>
        <v>197</v>
      </c>
      <c r="AA1521" s="6">
        <f t="shared" si="615"/>
        <v>33.744855967078188</v>
      </c>
      <c r="AB1521" s="6">
        <f t="shared" si="616"/>
        <v>15.217391304347824</v>
      </c>
      <c r="AC1521" s="6">
        <f t="shared" si="617"/>
        <v>63.699155794320795</v>
      </c>
      <c r="AD1521" s="6">
        <f t="shared" si="618"/>
        <v>0</v>
      </c>
      <c r="AE1521" s="6">
        <f t="shared" si="619"/>
        <v>28.122819593787344</v>
      </c>
    </row>
    <row r="1522" spans="1:31" x14ac:dyDescent="0.15">
      <c r="A1522" s="38">
        <v>39062</v>
      </c>
      <c r="B1522" s="8">
        <f t="shared" si="607"/>
        <v>2006</v>
      </c>
      <c r="C1522" s="8">
        <f t="shared" si="608"/>
        <v>12</v>
      </c>
      <c r="D1522" s="8">
        <f t="shared" si="609"/>
        <v>11</v>
      </c>
      <c r="E1522" s="8" t="s">
        <v>30</v>
      </c>
      <c r="F1522" s="8">
        <v>4</v>
      </c>
      <c r="G1522">
        <v>14</v>
      </c>
      <c r="H1522" s="2" t="s">
        <v>2</v>
      </c>
      <c r="I1522" s="3">
        <v>4.55</v>
      </c>
      <c r="J1522" s="3">
        <v>171</v>
      </c>
      <c r="L1522" s="3">
        <v>-10.16</v>
      </c>
      <c r="M1522" s="3">
        <v>0.75</v>
      </c>
      <c r="N1522" s="3">
        <v>50.03</v>
      </c>
      <c r="O1522" s="3">
        <v>34.6</v>
      </c>
      <c r="P1522" s="3">
        <v>8.02</v>
      </c>
      <c r="Q1522" s="3">
        <v>5.33</v>
      </c>
      <c r="R1522" s="3">
        <v>0.4</v>
      </c>
      <c r="S1522" s="3">
        <v>0.86</v>
      </c>
      <c r="T1522" s="3">
        <v>0</v>
      </c>
      <c r="U1522" s="6">
        <f t="shared" si="610"/>
        <v>66.706666666666663</v>
      </c>
      <c r="W1522" s="6">
        <f t="shared" si="611"/>
        <v>21.156558533145272</v>
      </c>
      <c r="X1522" s="6">
        <f t="shared" si="612"/>
        <v>806.9354838709678</v>
      </c>
      <c r="Y1522" s="6">
        <f t="shared" si="613"/>
        <v>720.83333333333337</v>
      </c>
      <c r="Z1522" s="6">
        <f t="shared" si="614"/>
        <v>400.99999999999994</v>
      </c>
      <c r="AA1522" s="6">
        <f t="shared" si="615"/>
        <v>438.68312757201642</v>
      </c>
      <c r="AB1522" s="6">
        <f t="shared" si="616"/>
        <v>17.391304347826086</v>
      </c>
      <c r="AC1522" s="6">
        <f t="shared" si="617"/>
        <v>22.000511639805573</v>
      </c>
      <c r="AD1522" s="6">
        <f t="shared" si="618"/>
        <v>0</v>
      </c>
      <c r="AE1522" s="6">
        <f t="shared" si="619"/>
        <v>38.141150537634417</v>
      </c>
    </row>
    <row r="1523" spans="1:31" x14ac:dyDescent="0.15">
      <c r="A1523" s="38">
        <v>39062</v>
      </c>
      <c r="B1523" s="8">
        <f t="shared" si="607"/>
        <v>2006</v>
      </c>
      <c r="C1523" s="8">
        <f t="shared" si="608"/>
        <v>12</v>
      </c>
      <c r="D1523" s="8">
        <f t="shared" si="609"/>
        <v>11</v>
      </c>
      <c r="E1523" s="8" t="s">
        <v>29</v>
      </c>
      <c r="F1523" s="8">
        <v>2</v>
      </c>
      <c r="G1523">
        <v>6</v>
      </c>
      <c r="H1523" s="2" t="s">
        <v>1</v>
      </c>
      <c r="I1523" s="3">
        <v>4.5199999999999996</v>
      </c>
      <c r="J1523" s="3">
        <v>95.2</v>
      </c>
      <c r="L1523" s="3">
        <v>-25.71</v>
      </c>
      <c r="M1523" s="3">
        <v>0.54</v>
      </c>
      <c r="N1523" s="3">
        <v>37.630000000000003</v>
      </c>
      <c r="O1523" s="3">
        <v>10.94</v>
      </c>
      <c r="P1523" s="3">
        <v>2.72</v>
      </c>
      <c r="Q1523" s="3">
        <v>0.21</v>
      </c>
      <c r="R1523" s="3">
        <v>0.28000000000000003</v>
      </c>
      <c r="S1523" s="3">
        <v>0.9</v>
      </c>
      <c r="T1523" s="3">
        <v>0</v>
      </c>
      <c r="U1523" s="6">
        <f t="shared" si="610"/>
        <v>69.68518518518519</v>
      </c>
      <c r="W1523" s="6">
        <f t="shared" si="611"/>
        <v>15.232722143864597</v>
      </c>
      <c r="X1523" s="6">
        <f t="shared" si="612"/>
        <v>606.93548387096769</v>
      </c>
      <c r="Y1523" s="6">
        <f t="shared" si="613"/>
        <v>227.91666666666666</v>
      </c>
      <c r="Z1523" s="6">
        <f t="shared" si="614"/>
        <v>136</v>
      </c>
      <c r="AA1523" s="6">
        <f t="shared" si="615"/>
        <v>17.283950617283949</v>
      </c>
      <c r="AB1523" s="6">
        <f t="shared" si="616"/>
        <v>12.173913043478262</v>
      </c>
      <c r="AC1523" s="6">
        <f t="shared" si="617"/>
        <v>23.023791250959324</v>
      </c>
      <c r="AD1523" s="6">
        <f t="shared" si="618"/>
        <v>0</v>
      </c>
      <c r="AE1523" s="6">
        <f t="shared" si="619"/>
        <v>39.844190561529267</v>
      </c>
    </row>
    <row r="1524" spans="1:31" x14ac:dyDescent="0.15">
      <c r="A1524" s="38">
        <v>39062</v>
      </c>
      <c r="B1524" s="8">
        <f t="shared" si="607"/>
        <v>2006</v>
      </c>
      <c r="C1524" s="8">
        <f t="shared" si="608"/>
        <v>12</v>
      </c>
      <c r="D1524" s="8">
        <f t="shared" si="609"/>
        <v>11</v>
      </c>
      <c r="E1524" s="8" t="s">
        <v>30</v>
      </c>
      <c r="F1524" s="8">
        <v>2</v>
      </c>
      <c r="G1524">
        <v>7</v>
      </c>
      <c r="H1524" s="2" t="s">
        <v>2</v>
      </c>
      <c r="I1524" s="3">
        <v>4.2300000000000004</v>
      </c>
      <c r="J1524" s="3">
        <v>270</v>
      </c>
      <c r="L1524" s="3">
        <v>-33.93</v>
      </c>
      <c r="M1524" s="3">
        <v>1</v>
      </c>
      <c r="N1524" s="3">
        <v>96.07</v>
      </c>
      <c r="O1524" s="3">
        <v>49.1</v>
      </c>
      <c r="P1524" s="3">
        <v>8.67</v>
      </c>
      <c r="Q1524" s="3">
        <v>1.27</v>
      </c>
      <c r="R1524" s="3">
        <v>0.44</v>
      </c>
      <c r="S1524" s="3">
        <v>0.91</v>
      </c>
      <c r="T1524" s="3">
        <v>0</v>
      </c>
      <c r="U1524" s="6">
        <f t="shared" si="610"/>
        <v>96.07</v>
      </c>
      <c r="W1524" s="6">
        <f t="shared" si="611"/>
        <v>28.208744710860366</v>
      </c>
      <c r="X1524" s="6">
        <f t="shared" si="612"/>
        <v>1549.5161290322578</v>
      </c>
      <c r="Y1524" s="6">
        <f t="shared" si="613"/>
        <v>1022.9166666666667</v>
      </c>
      <c r="Z1524" s="6">
        <f t="shared" si="614"/>
        <v>433.5</v>
      </c>
      <c r="AA1524" s="6">
        <f t="shared" si="615"/>
        <v>104.52674897119341</v>
      </c>
      <c r="AB1524" s="6">
        <f t="shared" si="616"/>
        <v>19.130434782608695</v>
      </c>
      <c r="AC1524" s="6">
        <f t="shared" si="617"/>
        <v>23.279611153747759</v>
      </c>
      <c r="AD1524" s="6">
        <f t="shared" si="618"/>
        <v>0</v>
      </c>
      <c r="AE1524" s="6">
        <f t="shared" si="619"/>
        <v>54.930346774193545</v>
      </c>
    </row>
    <row r="1525" spans="1:31" x14ac:dyDescent="0.15">
      <c r="A1525" s="38">
        <v>39062</v>
      </c>
      <c r="B1525" s="8">
        <f t="shared" si="607"/>
        <v>2006</v>
      </c>
      <c r="C1525" s="8">
        <f t="shared" si="608"/>
        <v>12</v>
      </c>
      <c r="D1525" s="8">
        <f t="shared" si="609"/>
        <v>11</v>
      </c>
      <c r="E1525" s="8" t="s">
        <v>30</v>
      </c>
      <c r="F1525" s="8">
        <v>1</v>
      </c>
      <c r="G1525">
        <v>2</v>
      </c>
      <c r="H1525" s="2" t="s">
        <v>0</v>
      </c>
      <c r="I1525" s="3">
        <v>4.1100000000000003</v>
      </c>
      <c r="J1525" s="3">
        <v>476</v>
      </c>
      <c r="L1525" s="3">
        <v>-39.869999999999997</v>
      </c>
      <c r="M1525" s="3">
        <v>2.8</v>
      </c>
      <c r="N1525" s="3">
        <v>282.44</v>
      </c>
      <c r="O1525" s="3">
        <v>15.69</v>
      </c>
      <c r="P1525" s="3">
        <v>16.29</v>
      </c>
      <c r="Q1525" s="3">
        <v>3.62</v>
      </c>
      <c r="R1525" s="3">
        <v>0.69</v>
      </c>
      <c r="S1525" s="3">
        <v>2.14</v>
      </c>
      <c r="T1525" s="3">
        <v>0</v>
      </c>
      <c r="U1525" s="6">
        <f t="shared" si="610"/>
        <v>100.87142857142858</v>
      </c>
      <c r="W1525" s="6">
        <f t="shared" si="611"/>
        <v>78.984485190409018</v>
      </c>
      <c r="X1525" s="6">
        <f t="shared" si="612"/>
        <v>4555.4838709677424</v>
      </c>
      <c r="Y1525" s="6">
        <f t="shared" si="613"/>
        <v>326.87499999999994</v>
      </c>
      <c r="Z1525" s="6">
        <f t="shared" si="614"/>
        <v>814.5</v>
      </c>
      <c r="AA1525" s="6">
        <f t="shared" si="615"/>
        <v>297.94238683127571</v>
      </c>
      <c r="AB1525" s="6">
        <f t="shared" si="616"/>
        <v>30</v>
      </c>
      <c r="AC1525" s="6">
        <f t="shared" si="617"/>
        <v>54.745459196725498</v>
      </c>
      <c r="AD1525" s="6">
        <f t="shared" si="618"/>
        <v>0</v>
      </c>
      <c r="AE1525" s="6">
        <f t="shared" si="619"/>
        <v>57.67567972350232</v>
      </c>
    </row>
    <row r="1526" spans="1:31" x14ac:dyDescent="0.15">
      <c r="A1526" s="38">
        <v>39062</v>
      </c>
      <c r="B1526" s="8">
        <f t="shared" si="607"/>
        <v>2006</v>
      </c>
      <c r="C1526" s="8">
        <f t="shared" si="608"/>
        <v>12</v>
      </c>
      <c r="D1526" s="8">
        <f t="shared" si="609"/>
        <v>11</v>
      </c>
      <c r="E1526" s="8" t="s">
        <v>29</v>
      </c>
      <c r="F1526" s="8">
        <v>1</v>
      </c>
      <c r="G1526">
        <v>1</v>
      </c>
      <c r="H1526" s="2" t="s">
        <v>0</v>
      </c>
      <c r="I1526" s="3">
        <v>4.43</v>
      </c>
      <c r="J1526" s="3">
        <v>198</v>
      </c>
      <c r="L1526" s="3">
        <v>-9.7100000000000009</v>
      </c>
      <c r="M1526" s="3">
        <v>0.7</v>
      </c>
      <c r="N1526" s="3">
        <v>80.569999999999993</v>
      </c>
      <c r="O1526" s="3">
        <v>18.78</v>
      </c>
      <c r="P1526" s="3">
        <v>18.510000000000002</v>
      </c>
      <c r="Q1526" s="3">
        <v>2.42</v>
      </c>
      <c r="R1526" s="3">
        <v>0.32</v>
      </c>
      <c r="S1526" s="3">
        <v>0.8</v>
      </c>
      <c r="T1526" s="3">
        <v>0</v>
      </c>
      <c r="U1526" s="6">
        <f t="shared" si="610"/>
        <v>115.1</v>
      </c>
      <c r="W1526" s="6">
        <f t="shared" si="611"/>
        <v>19.746121297602254</v>
      </c>
      <c r="X1526" s="6">
        <f t="shared" si="612"/>
        <v>1299.5161290322578</v>
      </c>
      <c r="Y1526" s="6">
        <f t="shared" si="613"/>
        <v>391.25000000000006</v>
      </c>
      <c r="Z1526" s="6">
        <f t="shared" si="614"/>
        <v>925.50000000000011</v>
      </c>
      <c r="AA1526" s="6">
        <f t="shared" si="615"/>
        <v>199.17695473251027</v>
      </c>
      <c r="AB1526" s="6">
        <f t="shared" si="616"/>
        <v>13.913043478260871</v>
      </c>
      <c r="AC1526" s="6">
        <f t="shared" si="617"/>
        <v>20.465592223074957</v>
      </c>
      <c r="AD1526" s="6">
        <f t="shared" si="618"/>
        <v>0</v>
      </c>
      <c r="AE1526" s="6">
        <f t="shared" si="619"/>
        <v>65.811209677419356</v>
      </c>
    </row>
    <row r="1527" spans="1:31" x14ac:dyDescent="0.15">
      <c r="A1527" s="38">
        <v>39062</v>
      </c>
      <c r="B1527" s="8">
        <f t="shared" si="607"/>
        <v>2006</v>
      </c>
      <c r="C1527" s="8">
        <f t="shared" si="608"/>
        <v>12</v>
      </c>
      <c r="D1527" s="8">
        <f t="shared" si="609"/>
        <v>11</v>
      </c>
      <c r="E1527" s="8" t="s">
        <v>30</v>
      </c>
      <c r="F1527" s="8">
        <v>2</v>
      </c>
      <c r="G1527">
        <v>7</v>
      </c>
      <c r="H1527" s="2" t="s">
        <v>1</v>
      </c>
      <c r="I1527" s="3">
        <v>4.28</v>
      </c>
      <c r="J1527" s="3">
        <v>195</v>
      </c>
      <c r="L1527" s="3">
        <v>-29.84</v>
      </c>
      <c r="M1527" s="3">
        <v>0.37</v>
      </c>
      <c r="N1527" s="3">
        <v>54.45</v>
      </c>
      <c r="O1527" s="3">
        <v>46.6</v>
      </c>
      <c r="P1527" s="3">
        <v>3.84</v>
      </c>
      <c r="Q1527" s="3">
        <v>0.53</v>
      </c>
      <c r="R1527" s="3">
        <v>0.31</v>
      </c>
      <c r="S1527" s="3">
        <v>1.04</v>
      </c>
      <c r="T1527" s="3">
        <v>0</v>
      </c>
      <c r="U1527" s="6">
        <f t="shared" si="610"/>
        <v>147.16216216216216</v>
      </c>
      <c r="W1527" s="6">
        <f t="shared" si="611"/>
        <v>10.437235543018335</v>
      </c>
      <c r="X1527" s="6">
        <f t="shared" si="612"/>
        <v>878.22580645161293</v>
      </c>
      <c r="Y1527" s="6">
        <f t="shared" si="613"/>
        <v>970.83333333333337</v>
      </c>
      <c r="Z1527" s="6">
        <f t="shared" si="614"/>
        <v>192</v>
      </c>
      <c r="AA1527" s="6">
        <f t="shared" si="615"/>
        <v>43.621399176954732</v>
      </c>
      <c r="AB1527" s="6">
        <f t="shared" si="616"/>
        <v>13.478260869565217</v>
      </c>
      <c r="AC1527" s="6">
        <f t="shared" si="617"/>
        <v>26.605269889997441</v>
      </c>
      <c r="AD1527" s="6">
        <f t="shared" si="618"/>
        <v>0</v>
      </c>
      <c r="AE1527" s="6">
        <f t="shared" si="619"/>
        <v>84.143526591107246</v>
      </c>
    </row>
    <row r="1528" spans="1:31" x14ac:dyDescent="0.15">
      <c r="A1528" s="38">
        <v>39062</v>
      </c>
      <c r="B1528" s="8">
        <f t="shared" si="607"/>
        <v>2006</v>
      </c>
      <c r="C1528" s="8">
        <f t="shared" si="608"/>
        <v>12</v>
      </c>
      <c r="D1528" s="8">
        <f t="shared" si="609"/>
        <v>11</v>
      </c>
      <c r="E1528" s="8" t="s">
        <v>29</v>
      </c>
      <c r="F1528" s="8">
        <v>1</v>
      </c>
      <c r="G1528">
        <v>1</v>
      </c>
      <c r="H1528" s="2" t="s">
        <v>1</v>
      </c>
      <c r="I1528" s="3">
        <v>4.18</v>
      </c>
      <c r="J1528" s="3">
        <v>349</v>
      </c>
      <c r="L1528" s="3">
        <v>19.73</v>
      </c>
    </row>
    <row r="1529" spans="1:31" x14ac:dyDescent="0.15">
      <c r="A1529" s="38">
        <v>39062</v>
      </c>
      <c r="B1529" s="8">
        <f t="shared" si="607"/>
        <v>2006</v>
      </c>
      <c r="C1529" s="8">
        <f t="shared" si="608"/>
        <v>12</v>
      </c>
      <c r="D1529" s="8">
        <f t="shared" si="609"/>
        <v>11</v>
      </c>
      <c r="E1529" s="8" t="s">
        <v>32</v>
      </c>
      <c r="F1529" s="8">
        <v>1</v>
      </c>
      <c r="G1529">
        <v>4</v>
      </c>
      <c r="H1529" s="2" t="s">
        <v>2</v>
      </c>
      <c r="I1529" s="3">
        <v>5.53</v>
      </c>
      <c r="J1529" s="3">
        <v>29</v>
      </c>
      <c r="L1529" s="3">
        <v>14.83</v>
      </c>
    </row>
    <row r="1530" spans="1:31" x14ac:dyDescent="0.15">
      <c r="A1530" s="38">
        <v>39062</v>
      </c>
      <c r="B1530" s="8">
        <f t="shared" si="607"/>
        <v>2006</v>
      </c>
      <c r="C1530" s="8">
        <f t="shared" si="608"/>
        <v>12</v>
      </c>
      <c r="D1530" s="8">
        <f t="shared" si="609"/>
        <v>11</v>
      </c>
      <c r="E1530" s="8" t="s">
        <v>29</v>
      </c>
      <c r="F1530" s="8">
        <v>3</v>
      </c>
      <c r="G1530">
        <v>10</v>
      </c>
      <c r="H1530" s="2" t="s">
        <v>1</v>
      </c>
      <c r="I1530" s="3">
        <v>4.22</v>
      </c>
      <c r="J1530" s="3">
        <v>432</v>
      </c>
    </row>
    <row r="1531" spans="1:31" x14ac:dyDescent="0.15">
      <c r="A1531" s="38">
        <v>39062</v>
      </c>
      <c r="B1531" s="8">
        <f t="shared" si="607"/>
        <v>2006</v>
      </c>
      <c r="C1531" s="8">
        <f t="shared" si="608"/>
        <v>12</v>
      </c>
      <c r="D1531" s="8">
        <f t="shared" si="609"/>
        <v>11</v>
      </c>
      <c r="E1531" s="8" t="s">
        <v>32</v>
      </c>
      <c r="F1531" s="8">
        <v>3</v>
      </c>
      <c r="G1531">
        <v>11</v>
      </c>
      <c r="H1531" s="2" t="s">
        <v>0</v>
      </c>
      <c r="I1531" s="3">
        <v>4.91</v>
      </c>
      <c r="J1531" s="3">
        <v>27.7</v>
      </c>
      <c r="L1531" s="3">
        <v>-27.74</v>
      </c>
    </row>
    <row r="1532" spans="1:31" x14ac:dyDescent="0.15">
      <c r="A1532" s="38">
        <v>39155</v>
      </c>
      <c r="B1532" s="8">
        <f t="shared" si="607"/>
        <v>2007</v>
      </c>
      <c r="C1532" s="8">
        <f t="shared" si="608"/>
        <v>3</v>
      </c>
      <c r="D1532" s="8">
        <f t="shared" si="609"/>
        <v>14</v>
      </c>
      <c r="E1532" s="8" t="s">
        <v>32</v>
      </c>
      <c r="F1532" s="8">
        <v>2</v>
      </c>
      <c r="G1532">
        <v>8</v>
      </c>
      <c r="H1532" s="2" t="s">
        <v>0</v>
      </c>
      <c r="I1532" s="3">
        <v>4.82</v>
      </c>
      <c r="J1532" s="3">
        <v>29.8</v>
      </c>
      <c r="L1532" s="3">
        <v>6.07</v>
      </c>
      <c r="M1532" s="3">
        <v>0.7</v>
      </c>
      <c r="N1532" s="3">
        <v>0.4</v>
      </c>
      <c r="O1532" s="3">
        <v>8.44</v>
      </c>
      <c r="P1532" s="3">
        <v>0.34</v>
      </c>
      <c r="Q1532" s="3">
        <v>0.1</v>
      </c>
      <c r="R1532" s="3">
        <v>0.85</v>
      </c>
      <c r="S1532" s="3">
        <v>0.13</v>
      </c>
      <c r="T1532" s="3">
        <v>0</v>
      </c>
      <c r="U1532" s="6">
        <f t="shared" ref="U1532:U1558" si="620">(N1532/M1532)</f>
        <v>0.57142857142857151</v>
      </c>
      <c r="W1532" s="6">
        <f t="shared" ref="W1532:W1558" si="621">(M1532/35.45)*1000</f>
        <v>19.746121297602254</v>
      </c>
      <c r="X1532" s="6">
        <f t="shared" ref="X1532:X1558" si="622">(N1532/62)*1000</f>
        <v>6.4516129032258061</v>
      </c>
      <c r="Y1532" s="6">
        <f t="shared" ref="Y1532:Y1558" si="623">(O1532/96)*1000*2</f>
        <v>175.83333333333331</v>
      </c>
      <c r="Z1532" s="6">
        <f t="shared" ref="Z1532:Z1558" si="624">(P1532/40)*1000*2</f>
        <v>17</v>
      </c>
      <c r="AA1532" s="6">
        <f t="shared" ref="AA1532:AA1558" si="625">(Q1532/24.3)*1000*2</f>
        <v>8.2304526748971192</v>
      </c>
      <c r="AB1532" s="6">
        <f t="shared" ref="AB1532:AB1558" si="626">(R1532/23)*1000</f>
        <v>36.956521739130437</v>
      </c>
      <c r="AC1532" s="6">
        <f t="shared" ref="AC1532:AC1558" si="627">(S1532/39.09)*1000</f>
        <v>3.3256587362496801</v>
      </c>
      <c r="AD1532" s="6">
        <f t="shared" ref="AD1532:AD1558" si="628">(T1532/18)*1000</f>
        <v>0</v>
      </c>
      <c r="AE1532" s="6">
        <f t="shared" ref="AE1532:AE1558" si="629">(X1532/W1532)</f>
        <v>0.32672811059907836</v>
      </c>
    </row>
    <row r="1533" spans="1:31" x14ac:dyDescent="0.15">
      <c r="A1533" s="38">
        <v>39155</v>
      </c>
      <c r="B1533" s="8">
        <f t="shared" si="607"/>
        <v>2007</v>
      </c>
      <c r="C1533" s="8">
        <f t="shared" si="608"/>
        <v>3</v>
      </c>
      <c r="D1533" s="8">
        <f t="shared" si="609"/>
        <v>14</v>
      </c>
      <c r="E1533" s="8" t="s">
        <v>32</v>
      </c>
      <c r="F1533" s="8">
        <v>3</v>
      </c>
      <c r="G1533">
        <v>11</v>
      </c>
      <c r="H1533" s="2" t="s">
        <v>1</v>
      </c>
      <c r="I1533" s="3">
        <v>4.96</v>
      </c>
      <c r="J1533" s="3">
        <v>33.700000000000003</v>
      </c>
      <c r="L1533" s="3">
        <v>-9.68</v>
      </c>
      <c r="M1533" s="3">
        <v>0.62</v>
      </c>
      <c r="N1533" s="3">
        <v>0.44</v>
      </c>
      <c r="O1533" s="3">
        <v>10.59</v>
      </c>
      <c r="P1533" s="3">
        <v>1.38</v>
      </c>
      <c r="Q1533" s="3">
        <v>0.37</v>
      </c>
      <c r="R1533" s="3">
        <v>0.35</v>
      </c>
      <c r="S1533" s="3">
        <v>0.28999999999999998</v>
      </c>
      <c r="T1533" s="3">
        <v>0</v>
      </c>
      <c r="U1533" s="6">
        <f t="shared" si="620"/>
        <v>0.70967741935483875</v>
      </c>
      <c r="W1533" s="6">
        <f t="shared" si="621"/>
        <v>17.489421720733425</v>
      </c>
      <c r="X1533" s="6">
        <f t="shared" si="622"/>
        <v>7.0967741935483879</v>
      </c>
      <c r="Y1533" s="6">
        <f t="shared" si="623"/>
        <v>220.625</v>
      </c>
      <c r="Z1533" s="6">
        <f t="shared" si="624"/>
        <v>68.999999999999986</v>
      </c>
      <c r="AA1533" s="6">
        <f t="shared" si="625"/>
        <v>30.452674897119341</v>
      </c>
      <c r="AB1533" s="6">
        <f t="shared" si="626"/>
        <v>15.217391304347824</v>
      </c>
      <c r="AC1533" s="6">
        <f t="shared" si="627"/>
        <v>7.4187771808646703</v>
      </c>
      <c r="AD1533" s="6">
        <f t="shared" si="628"/>
        <v>0</v>
      </c>
      <c r="AE1533" s="6">
        <f t="shared" si="629"/>
        <v>0.40577523413111355</v>
      </c>
    </row>
    <row r="1534" spans="1:31" x14ac:dyDescent="0.15">
      <c r="A1534" s="38">
        <v>39155</v>
      </c>
      <c r="B1534" s="8">
        <f t="shared" si="607"/>
        <v>2007</v>
      </c>
      <c r="C1534" s="8">
        <f t="shared" si="608"/>
        <v>3</v>
      </c>
      <c r="D1534" s="8">
        <f t="shared" si="609"/>
        <v>14</v>
      </c>
      <c r="E1534" s="8" t="s">
        <v>31</v>
      </c>
      <c r="F1534" s="8">
        <v>1</v>
      </c>
      <c r="G1534">
        <v>3</v>
      </c>
      <c r="H1534" s="2" t="s">
        <v>2</v>
      </c>
      <c r="I1534" s="3">
        <v>5.22</v>
      </c>
      <c r="J1534" s="3">
        <v>25.3</v>
      </c>
      <c r="L1534" s="3">
        <v>12.03</v>
      </c>
      <c r="M1534" s="3">
        <v>0.46</v>
      </c>
      <c r="N1534" s="3">
        <v>0.53</v>
      </c>
      <c r="O1534" s="3">
        <v>6.87</v>
      </c>
      <c r="P1534" s="3">
        <v>1.87</v>
      </c>
      <c r="Q1534" s="3">
        <v>0.23</v>
      </c>
      <c r="R1534" s="3">
        <v>0.47</v>
      </c>
      <c r="S1534" s="3">
        <v>0.13</v>
      </c>
      <c r="T1534" s="3">
        <v>0</v>
      </c>
      <c r="U1534" s="6">
        <f t="shared" si="620"/>
        <v>1.1521739130434783</v>
      </c>
      <c r="W1534" s="6">
        <f t="shared" si="621"/>
        <v>12.976022566995768</v>
      </c>
      <c r="X1534" s="6">
        <f t="shared" si="622"/>
        <v>8.5483870967741939</v>
      </c>
      <c r="Y1534" s="6">
        <f t="shared" si="623"/>
        <v>143.125</v>
      </c>
      <c r="Z1534" s="6">
        <f t="shared" si="624"/>
        <v>93.5</v>
      </c>
      <c r="AA1534" s="6">
        <f t="shared" si="625"/>
        <v>18.930041152263374</v>
      </c>
      <c r="AB1534" s="6">
        <f t="shared" si="626"/>
        <v>20.434782608695652</v>
      </c>
      <c r="AC1534" s="6">
        <f t="shared" si="627"/>
        <v>3.3256587362496801</v>
      </c>
      <c r="AD1534" s="6">
        <f t="shared" si="628"/>
        <v>0</v>
      </c>
      <c r="AE1534" s="6">
        <f t="shared" si="629"/>
        <v>0.65878330995792433</v>
      </c>
    </row>
    <row r="1535" spans="1:31" x14ac:dyDescent="0.15">
      <c r="A1535" s="38">
        <v>39155</v>
      </c>
      <c r="B1535" s="8">
        <f t="shared" si="607"/>
        <v>2007</v>
      </c>
      <c r="C1535" s="8">
        <f t="shared" si="608"/>
        <v>3</v>
      </c>
      <c r="D1535" s="8">
        <f t="shared" si="609"/>
        <v>14</v>
      </c>
      <c r="E1535" s="8" t="s">
        <v>31</v>
      </c>
      <c r="F1535" s="8">
        <v>4</v>
      </c>
      <c r="G1535">
        <v>15</v>
      </c>
      <c r="H1535" s="2" t="s">
        <v>0</v>
      </c>
      <c r="I1535" s="3">
        <v>5.32</v>
      </c>
      <c r="J1535" s="3">
        <v>21.6</v>
      </c>
      <c r="L1535" s="3">
        <v>-3.19</v>
      </c>
      <c r="M1535" s="3">
        <v>0.69</v>
      </c>
      <c r="N1535" s="3">
        <v>0.8</v>
      </c>
      <c r="O1535" s="3">
        <v>5.23</v>
      </c>
      <c r="P1535" s="3">
        <v>1.44</v>
      </c>
      <c r="Q1535" s="3">
        <v>0.25</v>
      </c>
      <c r="R1535" s="3">
        <v>0.35</v>
      </c>
      <c r="S1535" s="3">
        <v>0.25</v>
      </c>
      <c r="T1535" s="3">
        <v>0</v>
      </c>
      <c r="U1535" s="6">
        <f t="shared" si="620"/>
        <v>1.1594202898550727</v>
      </c>
      <c r="W1535" s="6">
        <f t="shared" si="621"/>
        <v>19.464033850493649</v>
      </c>
      <c r="X1535" s="6">
        <f t="shared" si="622"/>
        <v>12.903225806451612</v>
      </c>
      <c r="Y1535" s="6">
        <f t="shared" si="623"/>
        <v>108.95833333333334</v>
      </c>
      <c r="Z1535" s="6">
        <f t="shared" si="624"/>
        <v>72</v>
      </c>
      <c r="AA1535" s="6">
        <f t="shared" si="625"/>
        <v>20.5761316872428</v>
      </c>
      <c r="AB1535" s="6">
        <f t="shared" si="626"/>
        <v>15.217391304347824</v>
      </c>
      <c r="AC1535" s="6">
        <f t="shared" si="627"/>
        <v>6.3954975697109226</v>
      </c>
      <c r="AD1535" s="6">
        <f t="shared" si="628"/>
        <v>0</v>
      </c>
      <c r="AE1535" s="6">
        <f t="shared" si="629"/>
        <v>0.66292660121552138</v>
      </c>
    </row>
    <row r="1536" spans="1:31" x14ac:dyDescent="0.15">
      <c r="A1536" s="38">
        <v>39155</v>
      </c>
      <c r="B1536" s="8">
        <f t="shared" si="607"/>
        <v>2007</v>
      </c>
      <c r="C1536" s="8">
        <f t="shared" si="608"/>
        <v>3</v>
      </c>
      <c r="D1536" s="8">
        <f t="shared" si="609"/>
        <v>14</v>
      </c>
      <c r="E1536" s="8" t="s">
        <v>31</v>
      </c>
      <c r="F1536" s="8">
        <v>3</v>
      </c>
      <c r="G1536">
        <v>12</v>
      </c>
      <c r="H1536" s="2" t="s">
        <v>2</v>
      </c>
      <c r="I1536" s="3">
        <v>5.0199999999999996</v>
      </c>
      <c r="J1536" s="3">
        <v>25.9</v>
      </c>
      <c r="L1536" s="3">
        <v>-8.8699999999999992</v>
      </c>
      <c r="M1536" s="3">
        <v>0.32</v>
      </c>
      <c r="N1536" s="3">
        <v>0.4</v>
      </c>
      <c r="O1536" s="3">
        <v>7.76</v>
      </c>
      <c r="P1536" s="3">
        <v>1.32</v>
      </c>
      <c r="Q1536" s="3">
        <v>0.2</v>
      </c>
      <c r="R1536" s="3">
        <v>0.28000000000000003</v>
      </c>
      <c r="S1536" s="3">
        <v>0.2</v>
      </c>
      <c r="T1536" s="3">
        <v>0</v>
      </c>
      <c r="U1536" s="6">
        <f t="shared" si="620"/>
        <v>1.25</v>
      </c>
      <c r="W1536" s="6">
        <f t="shared" si="621"/>
        <v>9.0267983074753175</v>
      </c>
      <c r="X1536" s="6">
        <f t="shared" si="622"/>
        <v>6.4516129032258061</v>
      </c>
      <c r="Y1536" s="6">
        <f t="shared" si="623"/>
        <v>161.66666666666666</v>
      </c>
      <c r="Z1536" s="6">
        <f t="shared" si="624"/>
        <v>66</v>
      </c>
      <c r="AA1536" s="6">
        <f t="shared" si="625"/>
        <v>16.460905349794238</v>
      </c>
      <c r="AB1536" s="6">
        <f t="shared" si="626"/>
        <v>12.173913043478262</v>
      </c>
      <c r="AC1536" s="6">
        <f t="shared" si="627"/>
        <v>5.1163980557687392</v>
      </c>
      <c r="AD1536" s="6">
        <f t="shared" si="628"/>
        <v>0</v>
      </c>
      <c r="AE1536" s="6">
        <f t="shared" si="629"/>
        <v>0.71471774193548376</v>
      </c>
    </row>
    <row r="1537" spans="1:31" x14ac:dyDescent="0.15">
      <c r="A1537" s="38">
        <v>39155</v>
      </c>
      <c r="B1537" s="8">
        <f t="shared" si="607"/>
        <v>2007</v>
      </c>
      <c r="C1537" s="8">
        <f t="shared" si="608"/>
        <v>3</v>
      </c>
      <c r="D1537" s="8">
        <f t="shared" si="609"/>
        <v>14</v>
      </c>
      <c r="E1537" s="8" t="s">
        <v>31</v>
      </c>
      <c r="F1537" s="8">
        <v>4</v>
      </c>
      <c r="G1537">
        <v>15</v>
      </c>
      <c r="H1537" s="2" t="s">
        <v>2</v>
      </c>
      <c r="I1537" s="3">
        <v>5.09</v>
      </c>
      <c r="J1537" s="3">
        <v>33.6</v>
      </c>
      <c r="L1537" s="3">
        <v>-6.91</v>
      </c>
      <c r="M1537" s="3">
        <v>0.92</v>
      </c>
      <c r="N1537" s="3">
        <v>1.33</v>
      </c>
      <c r="O1537" s="3">
        <v>8.91</v>
      </c>
      <c r="P1537" s="3">
        <v>1.52</v>
      </c>
      <c r="Q1537" s="3">
        <v>0.22</v>
      </c>
      <c r="R1537" s="3">
        <v>0.49</v>
      </c>
      <c r="S1537" s="3">
        <v>0.71</v>
      </c>
      <c r="T1537" s="3">
        <v>0</v>
      </c>
      <c r="U1537" s="6">
        <f t="shared" si="620"/>
        <v>1.4456521739130435</v>
      </c>
      <c r="W1537" s="6">
        <f t="shared" si="621"/>
        <v>25.952045133991536</v>
      </c>
      <c r="X1537" s="6">
        <f t="shared" si="622"/>
        <v>21.451612903225808</v>
      </c>
      <c r="Y1537" s="6">
        <f t="shared" si="623"/>
        <v>185.625</v>
      </c>
      <c r="Z1537" s="6">
        <f t="shared" si="624"/>
        <v>76</v>
      </c>
      <c r="AA1537" s="6">
        <f t="shared" si="625"/>
        <v>18.10699588477366</v>
      </c>
      <c r="AB1537" s="6">
        <f t="shared" si="626"/>
        <v>21.304347826086957</v>
      </c>
      <c r="AC1537" s="6">
        <f t="shared" si="627"/>
        <v>18.163213097979021</v>
      </c>
      <c r="AD1537" s="6">
        <f t="shared" si="628"/>
        <v>0</v>
      </c>
      <c r="AE1537" s="6">
        <f t="shared" si="629"/>
        <v>0.82658660589060318</v>
      </c>
    </row>
    <row r="1538" spans="1:31" x14ac:dyDescent="0.15">
      <c r="A1538" s="38">
        <v>39155</v>
      </c>
      <c r="B1538" s="8">
        <f t="shared" si="607"/>
        <v>2007</v>
      </c>
      <c r="C1538" s="8">
        <f t="shared" si="608"/>
        <v>3</v>
      </c>
      <c r="D1538" s="8">
        <f t="shared" si="609"/>
        <v>14</v>
      </c>
      <c r="E1538" s="8" t="s">
        <v>31</v>
      </c>
      <c r="F1538" s="8">
        <v>3</v>
      </c>
      <c r="G1538">
        <v>12</v>
      </c>
      <c r="H1538" s="2" t="s">
        <v>1</v>
      </c>
      <c r="I1538" s="3">
        <v>5.03</v>
      </c>
      <c r="J1538" s="3">
        <v>24.6</v>
      </c>
      <c r="L1538" s="3">
        <v>-11.03</v>
      </c>
      <c r="M1538" s="3">
        <v>0.3</v>
      </c>
      <c r="N1538" s="3">
        <v>0.44</v>
      </c>
      <c r="O1538" s="3">
        <v>7.02</v>
      </c>
      <c r="P1538" s="3">
        <v>0.97</v>
      </c>
      <c r="Q1538" s="3">
        <v>0.21</v>
      </c>
      <c r="R1538" s="3">
        <v>0.22</v>
      </c>
      <c r="S1538" s="3">
        <v>0.21</v>
      </c>
      <c r="T1538" s="3">
        <v>0</v>
      </c>
      <c r="U1538" s="6">
        <f t="shared" si="620"/>
        <v>1.4666666666666668</v>
      </c>
      <c r="W1538" s="6">
        <f t="shared" si="621"/>
        <v>8.4626234132581093</v>
      </c>
      <c r="X1538" s="6">
        <f t="shared" si="622"/>
        <v>7.0967741935483879</v>
      </c>
      <c r="Y1538" s="6">
        <f t="shared" si="623"/>
        <v>146.25</v>
      </c>
      <c r="Z1538" s="6">
        <f t="shared" si="624"/>
        <v>48.5</v>
      </c>
      <c r="AA1538" s="6">
        <f t="shared" si="625"/>
        <v>17.283950617283949</v>
      </c>
      <c r="AB1538" s="6">
        <f t="shared" si="626"/>
        <v>9.5652173913043477</v>
      </c>
      <c r="AC1538" s="6">
        <f t="shared" si="627"/>
        <v>5.372217958557175</v>
      </c>
      <c r="AD1538" s="6">
        <f t="shared" si="628"/>
        <v>0</v>
      </c>
      <c r="AE1538" s="6">
        <f t="shared" si="629"/>
        <v>0.83860215053763454</v>
      </c>
    </row>
    <row r="1539" spans="1:31" x14ac:dyDescent="0.15">
      <c r="A1539" s="38">
        <v>39155</v>
      </c>
      <c r="B1539" s="8">
        <f t="shared" si="607"/>
        <v>2007</v>
      </c>
      <c r="C1539" s="8">
        <f t="shared" si="608"/>
        <v>3</v>
      </c>
      <c r="D1539" s="8">
        <f t="shared" si="609"/>
        <v>14</v>
      </c>
      <c r="E1539" s="8" t="s">
        <v>31</v>
      </c>
      <c r="F1539" s="8">
        <v>2</v>
      </c>
      <c r="G1539">
        <v>5</v>
      </c>
      <c r="H1539" s="2" t="s">
        <v>2</v>
      </c>
      <c r="I1539" s="3">
        <v>5.68</v>
      </c>
      <c r="J1539" s="3">
        <v>21.4</v>
      </c>
      <c r="L1539" s="3">
        <v>30.83</v>
      </c>
      <c r="M1539" s="3">
        <v>0.56999999999999995</v>
      </c>
      <c r="N1539" s="3">
        <v>0.84</v>
      </c>
      <c r="O1539" s="3">
        <v>4.9800000000000004</v>
      </c>
      <c r="P1539" s="3">
        <v>1.65</v>
      </c>
      <c r="Q1539" s="3">
        <v>0.26</v>
      </c>
      <c r="R1539" s="3">
        <v>0.65</v>
      </c>
      <c r="S1539" s="3">
        <v>0.13</v>
      </c>
      <c r="T1539" s="3">
        <v>0</v>
      </c>
      <c r="U1539" s="6">
        <f t="shared" si="620"/>
        <v>1.4736842105263159</v>
      </c>
      <c r="W1539" s="6">
        <f t="shared" si="621"/>
        <v>16.078984485190407</v>
      </c>
      <c r="X1539" s="6">
        <f t="shared" si="622"/>
        <v>13.548387096774194</v>
      </c>
      <c r="Y1539" s="6">
        <f t="shared" si="623"/>
        <v>103.75000000000001</v>
      </c>
      <c r="Z1539" s="6">
        <f t="shared" si="624"/>
        <v>82.499999999999986</v>
      </c>
      <c r="AA1539" s="6">
        <f t="shared" si="625"/>
        <v>21.399176954732511</v>
      </c>
      <c r="AB1539" s="6">
        <f t="shared" si="626"/>
        <v>28.260869565217391</v>
      </c>
      <c r="AC1539" s="6">
        <f t="shared" si="627"/>
        <v>3.3256587362496801</v>
      </c>
      <c r="AD1539" s="6">
        <f t="shared" si="628"/>
        <v>0</v>
      </c>
      <c r="AE1539" s="6">
        <f t="shared" si="629"/>
        <v>0.8426146010186758</v>
      </c>
    </row>
    <row r="1540" spans="1:31" x14ac:dyDescent="0.15">
      <c r="A1540" s="38">
        <v>39155</v>
      </c>
      <c r="B1540" s="8">
        <f t="shared" si="607"/>
        <v>2007</v>
      </c>
      <c r="C1540" s="8">
        <f t="shared" si="608"/>
        <v>3</v>
      </c>
      <c r="D1540" s="8">
        <f t="shared" si="609"/>
        <v>14</v>
      </c>
      <c r="E1540" s="8" t="s">
        <v>31</v>
      </c>
      <c r="F1540" s="8">
        <v>3</v>
      </c>
      <c r="G1540">
        <v>12</v>
      </c>
      <c r="H1540" s="2" t="s">
        <v>0</v>
      </c>
      <c r="I1540" s="3">
        <v>5.07</v>
      </c>
      <c r="J1540" s="3">
        <v>22.2</v>
      </c>
      <c r="L1540" s="3">
        <v>-6.77</v>
      </c>
      <c r="M1540" s="3">
        <v>0.4</v>
      </c>
      <c r="N1540" s="3">
        <v>0.71</v>
      </c>
      <c r="O1540" s="3">
        <v>5.97</v>
      </c>
      <c r="P1540" s="3">
        <v>1.22</v>
      </c>
      <c r="Q1540" s="3">
        <v>0.15</v>
      </c>
      <c r="R1540" s="3">
        <v>0.27</v>
      </c>
      <c r="S1540" s="3">
        <v>0.24</v>
      </c>
      <c r="T1540" s="3">
        <v>0</v>
      </c>
      <c r="U1540" s="6">
        <f t="shared" si="620"/>
        <v>1.7749999999999999</v>
      </c>
      <c r="W1540" s="6">
        <f t="shared" si="621"/>
        <v>11.283497884344147</v>
      </c>
      <c r="X1540" s="6">
        <f t="shared" si="622"/>
        <v>11.451612903225806</v>
      </c>
      <c r="Y1540" s="6">
        <f t="shared" si="623"/>
        <v>124.375</v>
      </c>
      <c r="Z1540" s="6">
        <f t="shared" si="624"/>
        <v>61</v>
      </c>
      <c r="AA1540" s="6">
        <f t="shared" si="625"/>
        <v>12.345679012345679</v>
      </c>
      <c r="AB1540" s="6">
        <f t="shared" si="626"/>
        <v>11.739130434782609</v>
      </c>
      <c r="AC1540" s="6">
        <f t="shared" si="627"/>
        <v>6.139677666922486</v>
      </c>
      <c r="AD1540" s="6">
        <f t="shared" si="628"/>
        <v>0</v>
      </c>
      <c r="AE1540" s="6">
        <f t="shared" si="629"/>
        <v>1.0148991935483871</v>
      </c>
    </row>
    <row r="1541" spans="1:31" x14ac:dyDescent="0.15">
      <c r="A1541" s="38">
        <v>39155</v>
      </c>
      <c r="B1541" s="8">
        <f t="shared" si="607"/>
        <v>2007</v>
      </c>
      <c r="C1541" s="8">
        <f t="shared" si="608"/>
        <v>3</v>
      </c>
      <c r="D1541" s="8">
        <f t="shared" si="609"/>
        <v>14</v>
      </c>
      <c r="E1541" s="8" t="s">
        <v>32</v>
      </c>
      <c r="F1541" s="8">
        <v>1</v>
      </c>
      <c r="G1541">
        <v>4</v>
      </c>
      <c r="H1541" s="2" t="s">
        <v>2</v>
      </c>
      <c r="I1541" s="3">
        <v>5.49</v>
      </c>
      <c r="J1541" s="3">
        <v>29.5</v>
      </c>
      <c r="L1541" s="3">
        <v>6.5</v>
      </c>
      <c r="M1541" s="3">
        <v>0.35</v>
      </c>
      <c r="N1541" s="3">
        <v>1.06</v>
      </c>
      <c r="O1541" s="3">
        <v>8.5</v>
      </c>
      <c r="P1541" s="3">
        <v>2.68</v>
      </c>
      <c r="Q1541" s="3">
        <v>0.42</v>
      </c>
      <c r="R1541" s="3">
        <v>0.25</v>
      </c>
      <c r="S1541" s="3">
        <v>0.34</v>
      </c>
      <c r="T1541" s="3">
        <v>0</v>
      </c>
      <c r="U1541" s="6">
        <f t="shared" si="620"/>
        <v>3.0285714285714289</v>
      </c>
      <c r="W1541" s="6">
        <f t="shared" si="621"/>
        <v>9.8730606488011272</v>
      </c>
      <c r="X1541" s="6">
        <f t="shared" si="622"/>
        <v>17.096774193548388</v>
      </c>
      <c r="Y1541" s="6">
        <f t="shared" si="623"/>
        <v>177.08333333333334</v>
      </c>
      <c r="Z1541" s="6">
        <f t="shared" si="624"/>
        <v>134</v>
      </c>
      <c r="AA1541" s="6">
        <f t="shared" si="625"/>
        <v>34.567901234567898</v>
      </c>
      <c r="AB1541" s="6">
        <f t="shared" si="626"/>
        <v>10.869565217391305</v>
      </c>
      <c r="AC1541" s="6">
        <f t="shared" si="627"/>
        <v>8.6978766948068564</v>
      </c>
      <c r="AD1541" s="6">
        <f t="shared" si="628"/>
        <v>0</v>
      </c>
      <c r="AE1541" s="6">
        <f t="shared" si="629"/>
        <v>1.7316589861751155</v>
      </c>
    </row>
    <row r="1542" spans="1:31" x14ac:dyDescent="0.15">
      <c r="A1542" s="38">
        <v>39155</v>
      </c>
      <c r="B1542" s="8">
        <f t="shared" si="607"/>
        <v>2007</v>
      </c>
      <c r="C1542" s="8">
        <f t="shared" si="608"/>
        <v>3</v>
      </c>
      <c r="D1542" s="8">
        <f t="shared" si="609"/>
        <v>14</v>
      </c>
      <c r="E1542" s="8" t="s">
        <v>29</v>
      </c>
      <c r="F1542" s="8">
        <v>4</v>
      </c>
      <c r="G1542">
        <v>13</v>
      </c>
      <c r="H1542" s="2" t="s">
        <v>0</v>
      </c>
      <c r="I1542" s="3">
        <v>4.3</v>
      </c>
      <c r="J1542" s="3">
        <v>149</v>
      </c>
      <c r="L1542" s="3">
        <v>-17.350000000000001</v>
      </c>
      <c r="M1542" s="3">
        <v>0.22</v>
      </c>
      <c r="N1542" s="3">
        <v>1.1100000000000001</v>
      </c>
      <c r="O1542" s="3">
        <v>61.2</v>
      </c>
      <c r="P1542" s="3">
        <v>1.19</v>
      </c>
      <c r="Q1542" s="3">
        <v>0.16</v>
      </c>
      <c r="R1542" s="3">
        <v>0.37</v>
      </c>
      <c r="S1542" s="3">
        <v>1.89</v>
      </c>
      <c r="T1542" s="3">
        <v>0</v>
      </c>
      <c r="U1542" s="6">
        <f t="shared" si="620"/>
        <v>5.0454545454545459</v>
      </c>
      <c r="W1542" s="6">
        <f t="shared" si="621"/>
        <v>6.2059238363892799</v>
      </c>
      <c r="X1542" s="6">
        <f t="shared" si="622"/>
        <v>17.903225806451616</v>
      </c>
      <c r="Y1542" s="6">
        <f t="shared" si="623"/>
        <v>1275.0000000000002</v>
      </c>
      <c r="Z1542" s="6">
        <f t="shared" si="624"/>
        <v>59.5</v>
      </c>
      <c r="AA1542" s="6">
        <f t="shared" si="625"/>
        <v>13.168724279835391</v>
      </c>
      <c r="AB1542" s="6">
        <f t="shared" si="626"/>
        <v>16.086956521739129</v>
      </c>
      <c r="AC1542" s="6">
        <f t="shared" si="627"/>
        <v>48.349961627014579</v>
      </c>
      <c r="AD1542" s="6">
        <f t="shared" si="628"/>
        <v>0</v>
      </c>
      <c r="AE1542" s="6">
        <f t="shared" si="629"/>
        <v>2.8848607038123175</v>
      </c>
    </row>
    <row r="1543" spans="1:31" x14ac:dyDescent="0.15">
      <c r="A1543" s="38">
        <v>39155</v>
      </c>
      <c r="B1543" s="8">
        <f t="shared" si="607"/>
        <v>2007</v>
      </c>
      <c r="C1543" s="8">
        <f t="shared" si="608"/>
        <v>3</v>
      </c>
      <c r="D1543" s="8">
        <f t="shared" si="609"/>
        <v>14</v>
      </c>
      <c r="E1543" s="8" t="s">
        <v>29</v>
      </c>
      <c r="F1543" s="8">
        <v>4</v>
      </c>
      <c r="G1543">
        <v>13</v>
      </c>
      <c r="H1543" s="2" t="s">
        <v>1</v>
      </c>
      <c r="I1543" s="3">
        <v>4.3099999999999996</v>
      </c>
      <c r="J1543" s="3">
        <v>147</v>
      </c>
      <c r="L1543" s="3">
        <v>-13.84</v>
      </c>
      <c r="M1543" s="3">
        <v>0.22</v>
      </c>
      <c r="N1543" s="3">
        <v>1.1100000000000001</v>
      </c>
      <c r="O1543" s="3">
        <v>61.2</v>
      </c>
      <c r="P1543" s="3">
        <v>1.1100000000000001</v>
      </c>
      <c r="Q1543" s="3">
        <v>0.16</v>
      </c>
      <c r="R1543" s="3">
        <v>0.37</v>
      </c>
      <c r="S1543" s="3">
        <v>1.86</v>
      </c>
      <c r="T1543" s="3">
        <v>0</v>
      </c>
      <c r="U1543" s="6">
        <f t="shared" si="620"/>
        <v>5.0454545454545459</v>
      </c>
      <c r="W1543" s="6">
        <f t="shared" si="621"/>
        <v>6.2059238363892799</v>
      </c>
      <c r="X1543" s="6">
        <f t="shared" si="622"/>
        <v>17.903225806451616</v>
      </c>
      <c r="Y1543" s="6">
        <f t="shared" si="623"/>
        <v>1275.0000000000002</v>
      </c>
      <c r="Z1543" s="6">
        <f t="shared" si="624"/>
        <v>55.500000000000007</v>
      </c>
      <c r="AA1543" s="6">
        <f t="shared" si="625"/>
        <v>13.168724279835391</v>
      </c>
      <c r="AB1543" s="6">
        <f t="shared" si="626"/>
        <v>16.086956521739129</v>
      </c>
      <c r="AC1543" s="6">
        <f t="shared" si="627"/>
        <v>47.582501918649264</v>
      </c>
      <c r="AD1543" s="6">
        <f t="shared" si="628"/>
        <v>0</v>
      </c>
      <c r="AE1543" s="6">
        <f t="shared" si="629"/>
        <v>2.8848607038123175</v>
      </c>
    </row>
    <row r="1544" spans="1:31" x14ac:dyDescent="0.15">
      <c r="A1544" s="38">
        <v>39155</v>
      </c>
      <c r="B1544" s="8">
        <f t="shared" si="607"/>
        <v>2007</v>
      </c>
      <c r="C1544" s="8">
        <f t="shared" si="608"/>
        <v>3</v>
      </c>
      <c r="D1544" s="8">
        <f t="shared" si="609"/>
        <v>14</v>
      </c>
      <c r="E1544" s="8" t="s">
        <v>30</v>
      </c>
      <c r="F1544" s="8">
        <v>1</v>
      </c>
      <c r="G1544">
        <v>2</v>
      </c>
      <c r="H1544" s="2" t="s">
        <v>2</v>
      </c>
      <c r="I1544" s="3">
        <v>4.84</v>
      </c>
      <c r="J1544" s="3">
        <v>33.6</v>
      </c>
      <c r="L1544" s="3">
        <v>-3.25</v>
      </c>
      <c r="M1544" s="3">
        <v>0.47</v>
      </c>
      <c r="N1544" s="3">
        <v>3.85</v>
      </c>
      <c r="O1544" s="3">
        <v>7.28</v>
      </c>
      <c r="P1544" s="3">
        <v>1.35</v>
      </c>
      <c r="Q1544" s="3">
        <v>0.22</v>
      </c>
      <c r="R1544" s="3">
        <v>0.13</v>
      </c>
      <c r="S1544" s="3">
        <v>0.9</v>
      </c>
      <c r="T1544" s="3">
        <v>0</v>
      </c>
      <c r="U1544" s="6">
        <f t="shared" si="620"/>
        <v>8.1914893617021285</v>
      </c>
      <c r="W1544" s="6">
        <f t="shared" si="621"/>
        <v>13.258110014104371</v>
      </c>
      <c r="X1544" s="6">
        <f t="shared" si="622"/>
        <v>62.096774193548384</v>
      </c>
      <c r="Y1544" s="6">
        <f t="shared" si="623"/>
        <v>151.66666666666669</v>
      </c>
      <c r="Z1544" s="6">
        <f t="shared" si="624"/>
        <v>67.5</v>
      </c>
      <c r="AA1544" s="6">
        <f t="shared" si="625"/>
        <v>18.10699588477366</v>
      </c>
      <c r="AB1544" s="6">
        <f t="shared" si="626"/>
        <v>5.6521739130434785</v>
      </c>
      <c r="AC1544" s="6">
        <f t="shared" si="627"/>
        <v>23.023791250959324</v>
      </c>
      <c r="AD1544" s="6">
        <f t="shared" si="628"/>
        <v>0</v>
      </c>
      <c r="AE1544" s="6">
        <f t="shared" si="629"/>
        <v>4.683682223747426</v>
      </c>
    </row>
    <row r="1545" spans="1:31" x14ac:dyDescent="0.15">
      <c r="A1545" s="38">
        <v>39155</v>
      </c>
      <c r="B1545" s="8">
        <f t="shared" si="607"/>
        <v>2007</v>
      </c>
      <c r="C1545" s="8">
        <f t="shared" si="608"/>
        <v>3</v>
      </c>
      <c r="D1545" s="8">
        <f t="shared" si="609"/>
        <v>14</v>
      </c>
      <c r="E1545" s="8" t="s">
        <v>30</v>
      </c>
      <c r="F1545" s="8">
        <v>2</v>
      </c>
      <c r="G1545">
        <v>7</v>
      </c>
      <c r="H1545" s="2" t="s">
        <v>0</v>
      </c>
      <c r="I1545" s="3">
        <v>4.5</v>
      </c>
      <c r="J1545" s="3">
        <v>92.8</v>
      </c>
      <c r="L1545" s="3">
        <v>-3.77</v>
      </c>
      <c r="M1545" s="3">
        <v>0.31</v>
      </c>
      <c r="N1545" s="3">
        <v>2.7</v>
      </c>
      <c r="O1545" s="3">
        <v>31.6</v>
      </c>
      <c r="P1545" s="3">
        <v>2.4900000000000002</v>
      </c>
      <c r="Q1545" s="3">
        <v>0.52</v>
      </c>
      <c r="R1545" s="3">
        <v>0.26</v>
      </c>
      <c r="S1545" s="3">
        <v>0.37</v>
      </c>
      <c r="T1545" s="3">
        <v>0</v>
      </c>
      <c r="U1545" s="6">
        <f t="shared" si="620"/>
        <v>8.7096774193548399</v>
      </c>
      <c r="W1545" s="6">
        <f t="shared" si="621"/>
        <v>8.7447108603667125</v>
      </c>
      <c r="X1545" s="6">
        <f t="shared" si="622"/>
        <v>43.548387096774192</v>
      </c>
      <c r="Y1545" s="6">
        <f t="shared" si="623"/>
        <v>658.33333333333337</v>
      </c>
      <c r="Z1545" s="6">
        <f t="shared" si="624"/>
        <v>124.50000000000001</v>
      </c>
      <c r="AA1545" s="6">
        <f t="shared" si="625"/>
        <v>42.798353909465021</v>
      </c>
      <c r="AB1545" s="6">
        <f t="shared" si="626"/>
        <v>11.304347826086957</v>
      </c>
      <c r="AC1545" s="6">
        <f t="shared" si="627"/>
        <v>9.4653364031721647</v>
      </c>
      <c r="AD1545" s="6">
        <f t="shared" si="628"/>
        <v>0</v>
      </c>
      <c r="AE1545" s="6">
        <f t="shared" si="629"/>
        <v>4.9799687825182106</v>
      </c>
    </row>
    <row r="1546" spans="1:31" x14ac:dyDescent="0.15">
      <c r="A1546" s="38">
        <v>39155</v>
      </c>
      <c r="B1546" s="8">
        <f t="shared" ref="B1546:B1609" si="630">YEAR(A1546)</f>
        <v>2007</v>
      </c>
      <c r="C1546" s="8">
        <f t="shared" ref="C1546:C1609" si="631">MONTH(A1546)</f>
        <v>3</v>
      </c>
      <c r="D1546" s="8">
        <f t="shared" ref="D1546:D1609" si="632">DAY(A1546)</f>
        <v>14</v>
      </c>
      <c r="E1546" s="8" t="s">
        <v>31</v>
      </c>
      <c r="F1546" s="8">
        <v>1</v>
      </c>
      <c r="G1546">
        <v>3</v>
      </c>
      <c r="H1546" s="2" t="s">
        <v>1</v>
      </c>
      <c r="I1546" s="3">
        <v>5.0599999999999996</v>
      </c>
      <c r="J1546" s="3">
        <v>34.5</v>
      </c>
      <c r="L1546" s="3">
        <v>5.13</v>
      </c>
      <c r="M1546" s="3">
        <v>0.67</v>
      </c>
      <c r="N1546" s="3">
        <v>6.02</v>
      </c>
      <c r="O1546" s="3">
        <v>5.98</v>
      </c>
      <c r="P1546" s="3">
        <v>2.21</v>
      </c>
      <c r="Q1546" s="3">
        <v>0.55000000000000004</v>
      </c>
      <c r="R1546" s="3">
        <v>0.31</v>
      </c>
      <c r="S1546" s="3">
        <v>0.45</v>
      </c>
      <c r="T1546" s="3">
        <v>0.03</v>
      </c>
      <c r="U1546" s="6">
        <f t="shared" si="620"/>
        <v>8.9850746268656696</v>
      </c>
      <c r="W1546" s="6">
        <f t="shared" si="621"/>
        <v>18.899858956276447</v>
      </c>
      <c r="X1546" s="6">
        <f t="shared" si="622"/>
        <v>97.096774193548384</v>
      </c>
      <c r="Y1546" s="6">
        <f t="shared" si="623"/>
        <v>124.58333333333334</v>
      </c>
      <c r="Z1546" s="6">
        <f t="shared" si="624"/>
        <v>110.5</v>
      </c>
      <c r="AA1546" s="6">
        <f t="shared" si="625"/>
        <v>45.267489711934161</v>
      </c>
      <c r="AB1546" s="6">
        <f t="shared" si="626"/>
        <v>13.478260869565217</v>
      </c>
      <c r="AC1546" s="6">
        <f t="shared" si="627"/>
        <v>11.511895625479662</v>
      </c>
      <c r="AD1546" s="6">
        <f t="shared" si="628"/>
        <v>1.6666666666666665</v>
      </c>
      <c r="AE1546" s="6">
        <f t="shared" si="629"/>
        <v>5.1374337987481944</v>
      </c>
    </row>
    <row r="1547" spans="1:31" x14ac:dyDescent="0.15">
      <c r="A1547" s="38">
        <v>39155</v>
      </c>
      <c r="B1547" s="8">
        <f t="shared" si="630"/>
        <v>2007</v>
      </c>
      <c r="C1547" s="8">
        <f t="shared" si="631"/>
        <v>3</v>
      </c>
      <c r="D1547" s="8">
        <f t="shared" si="632"/>
        <v>14</v>
      </c>
      <c r="E1547" s="8" t="s">
        <v>30</v>
      </c>
      <c r="F1547" s="8">
        <v>1</v>
      </c>
      <c r="G1547">
        <v>2</v>
      </c>
      <c r="H1547" s="2" t="s">
        <v>0</v>
      </c>
      <c r="I1547" s="3">
        <v>4.96</v>
      </c>
      <c r="J1547" s="3">
        <v>79.599999999999994</v>
      </c>
      <c r="L1547" s="3">
        <v>2.62</v>
      </c>
      <c r="M1547" s="3">
        <v>0.49</v>
      </c>
      <c r="N1547" s="3">
        <v>11.55</v>
      </c>
      <c r="O1547" s="3">
        <v>22</v>
      </c>
      <c r="P1547" s="3">
        <v>6.68</v>
      </c>
      <c r="Q1547" s="3">
        <v>1.94</v>
      </c>
      <c r="R1547" s="3">
        <v>0.38</v>
      </c>
      <c r="S1547" s="3">
        <v>0.27</v>
      </c>
      <c r="T1547" s="3">
        <v>0</v>
      </c>
      <c r="U1547" s="6">
        <f t="shared" si="620"/>
        <v>23.571428571428573</v>
      </c>
      <c r="W1547" s="6">
        <f t="shared" si="621"/>
        <v>13.822284908321578</v>
      </c>
      <c r="X1547" s="6">
        <f t="shared" si="622"/>
        <v>186.29032258064518</v>
      </c>
      <c r="Y1547" s="6">
        <f t="shared" si="623"/>
        <v>458.33333333333331</v>
      </c>
      <c r="Z1547" s="6">
        <f t="shared" si="624"/>
        <v>333.99999999999994</v>
      </c>
      <c r="AA1547" s="6">
        <f t="shared" si="625"/>
        <v>159.67078189300409</v>
      </c>
      <c r="AB1547" s="6">
        <f t="shared" si="626"/>
        <v>16.521739130434781</v>
      </c>
      <c r="AC1547" s="6">
        <f t="shared" si="627"/>
        <v>6.9071373752877969</v>
      </c>
      <c r="AD1547" s="6">
        <f t="shared" si="628"/>
        <v>0</v>
      </c>
      <c r="AE1547" s="6">
        <f t="shared" si="629"/>
        <v>13.477534562211986</v>
      </c>
    </row>
    <row r="1548" spans="1:31" x14ac:dyDescent="0.15">
      <c r="A1548" s="38">
        <v>39155</v>
      </c>
      <c r="B1548" s="8">
        <f t="shared" si="630"/>
        <v>2007</v>
      </c>
      <c r="C1548" s="8">
        <f t="shared" si="631"/>
        <v>3</v>
      </c>
      <c r="D1548" s="8">
        <f t="shared" si="632"/>
        <v>14</v>
      </c>
      <c r="E1548" s="8" t="s">
        <v>32</v>
      </c>
      <c r="F1548" s="8">
        <v>1</v>
      </c>
      <c r="G1548">
        <v>4</v>
      </c>
      <c r="H1548" s="2" t="s">
        <v>0</v>
      </c>
      <c r="I1548" s="3">
        <v>5.24</v>
      </c>
      <c r="J1548" s="3">
        <v>57.1</v>
      </c>
      <c r="L1548" s="3">
        <v>12.59</v>
      </c>
      <c r="M1548" s="3">
        <v>0.48</v>
      </c>
      <c r="N1548" s="3">
        <v>12.48</v>
      </c>
      <c r="O1548" s="3">
        <v>9.8699999999999992</v>
      </c>
      <c r="P1548" s="3">
        <v>4.59</v>
      </c>
      <c r="Q1548" s="3">
        <v>0.93</v>
      </c>
      <c r="R1548" s="3">
        <v>0.25</v>
      </c>
      <c r="S1548" s="3">
        <v>1.67</v>
      </c>
      <c r="T1548" s="3">
        <v>0</v>
      </c>
      <c r="U1548" s="6">
        <f t="shared" si="620"/>
        <v>26.000000000000004</v>
      </c>
      <c r="W1548" s="6">
        <f t="shared" si="621"/>
        <v>13.540197461212975</v>
      </c>
      <c r="X1548" s="6">
        <f t="shared" si="622"/>
        <v>201.29032258064515</v>
      </c>
      <c r="Y1548" s="6">
        <f t="shared" si="623"/>
        <v>205.62499999999997</v>
      </c>
      <c r="Z1548" s="6">
        <f t="shared" si="624"/>
        <v>229.49999999999997</v>
      </c>
      <c r="AA1548" s="6">
        <f t="shared" si="625"/>
        <v>76.543209876543216</v>
      </c>
      <c r="AB1548" s="6">
        <f t="shared" si="626"/>
        <v>10.869565217391305</v>
      </c>
      <c r="AC1548" s="6">
        <f t="shared" si="627"/>
        <v>42.721923765668961</v>
      </c>
      <c r="AD1548" s="6">
        <f t="shared" si="628"/>
        <v>0</v>
      </c>
      <c r="AE1548" s="6">
        <f t="shared" si="629"/>
        <v>14.866129032258065</v>
      </c>
    </row>
    <row r="1549" spans="1:31" x14ac:dyDescent="0.15">
      <c r="A1549" s="38">
        <v>39155</v>
      </c>
      <c r="B1549" s="8">
        <f t="shared" si="630"/>
        <v>2007</v>
      </c>
      <c r="C1549" s="8">
        <f t="shared" si="631"/>
        <v>3</v>
      </c>
      <c r="D1549" s="8">
        <f t="shared" si="632"/>
        <v>14</v>
      </c>
      <c r="E1549" s="8" t="s">
        <v>29</v>
      </c>
      <c r="F1549" s="8">
        <v>1</v>
      </c>
      <c r="G1549">
        <v>1</v>
      </c>
      <c r="H1549" s="2" t="s">
        <v>1</v>
      </c>
      <c r="I1549" s="3">
        <v>4.12</v>
      </c>
      <c r="J1549" s="3">
        <v>355</v>
      </c>
      <c r="L1549" s="3">
        <v>21.57</v>
      </c>
      <c r="M1549" s="3">
        <v>1.39</v>
      </c>
      <c r="N1549" s="3">
        <v>77.03</v>
      </c>
      <c r="O1549" s="3">
        <v>118.3</v>
      </c>
      <c r="P1549" s="3">
        <v>6.94</v>
      </c>
      <c r="Q1549" s="3">
        <v>0.39</v>
      </c>
      <c r="R1549" s="3">
        <v>0.38</v>
      </c>
      <c r="S1549" s="3">
        <v>0.94</v>
      </c>
      <c r="T1549" s="3">
        <v>0</v>
      </c>
      <c r="U1549" s="6">
        <f t="shared" si="620"/>
        <v>55.417266187050366</v>
      </c>
      <c r="W1549" s="6">
        <f t="shared" si="621"/>
        <v>39.210155148095907</v>
      </c>
      <c r="X1549" s="6">
        <f t="shared" si="622"/>
        <v>1242.4193548387098</v>
      </c>
      <c r="Y1549" s="6">
        <f t="shared" si="623"/>
        <v>2464.583333333333</v>
      </c>
      <c r="Z1549" s="6">
        <f t="shared" si="624"/>
        <v>347.00000000000006</v>
      </c>
      <c r="AA1549" s="6">
        <f t="shared" si="625"/>
        <v>32.098765432098766</v>
      </c>
      <c r="AB1549" s="6">
        <f t="shared" si="626"/>
        <v>16.521739130434781</v>
      </c>
      <c r="AC1549" s="6">
        <f t="shared" si="627"/>
        <v>24.04707086211307</v>
      </c>
      <c r="AD1549" s="6">
        <f t="shared" si="628"/>
        <v>0</v>
      </c>
      <c r="AE1549" s="6">
        <f t="shared" si="629"/>
        <v>31.686162682757026</v>
      </c>
    </row>
    <row r="1550" spans="1:31" x14ac:dyDescent="0.15">
      <c r="A1550" s="38">
        <v>39155</v>
      </c>
      <c r="B1550" s="8">
        <f t="shared" si="630"/>
        <v>2007</v>
      </c>
      <c r="C1550" s="8">
        <f t="shared" si="631"/>
        <v>3</v>
      </c>
      <c r="D1550" s="8">
        <f t="shared" si="632"/>
        <v>14</v>
      </c>
      <c r="E1550" s="8" t="s">
        <v>29</v>
      </c>
      <c r="F1550" s="8">
        <v>1</v>
      </c>
      <c r="G1550">
        <v>1</v>
      </c>
      <c r="H1550" s="2" t="s">
        <v>2</v>
      </c>
      <c r="I1550" s="3">
        <v>4.3499999999999996</v>
      </c>
      <c r="J1550" s="3">
        <v>165</v>
      </c>
      <c r="L1550" s="3">
        <v>6.83</v>
      </c>
      <c r="M1550" s="3">
        <v>0.64</v>
      </c>
      <c r="N1550" s="3">
        <v>35.86</v>
      </c>
      <c r="O1550" s="3">
        <v>37.799999999999997</v>
      </c>
      <c r="P1550" s="3">
        <v>3.9</v>
      </c>
      <c r="Q1550" s="3">
        <v>0.33</v>
      </c>
      <c r="R1550" s="3">
        <v>0.28999999999999998</v>
      </c>
      <c r="S1550" s="3">
        <v>2.02</v>
      </c>
      <c r="T1550" s="3">
        <v>0</v>
      </c>
      <c r="U1550" s="6">
        <f t="shared" si="620"/>
        <v>56.03125</v>
      </c>
      <c r="W1550" s="6">
        <f t="shared" si="621"/>
        <v>18.053596614950635</v>
      </c>
      <c r="X1550" s="6">
        <f t="shared" si="622"/>
        <v>578.38709677419354</v>
      </c>
      <c r="Y1550" s="6">
        <f t="shared" si="623"/>
        <v>787.5</v>
      </c>
      <c r="Z1550" s="6">
        <f t="shared" si="624"/>
        <v>195</v>
      </c>
      <c r="AA1550" s="6">
        <f t="shared" si="625"/>
        <v>27.160493827160494</v>
      </c>
      <c r="AB1550" s="6">
        <f t="shared" si="626"/>
        <v>12.608695652173912</v>
      </c>
      <c r="AC1550" s="6">
        <f t="shared" si="627"/>
        <v>51.675620363264258</v>
      </c>
      <c r="AD1550" s="6">
        <f t="shared" si="628"/>
        <v>0</v>
      </c>
      <c r="AE1550" s="6">
        <f t="shared" si="629"/>
        <v>32.037222782258063</v>
      </c>
    </row>
    <row r="1551" spans="1:31" x14ac:dyDescent="0.15">
      <c r="A1551" s="38">
        <v>39155</v>
      </c>
      <c r="B1551" s="8">
        <f t="shared" si="630"/>
        <v>2007</v>
      </c>
      <c r="C1551" s="8">
        <f t="shared" si="631"/>
        <v>3</v>
      </c>
      <c r="D1551" s="8">
        <f t="shared" si="632"/>
        <v>14</v>
      </c>
      <c r="E1551" s="8" t="s">
        <v>30</v>
      </c>
      <c r="F1551" s="8">
        <v>4</v>
      </c>
      <c r="G1551">
        <v>14</v>
      </c>
      <c r="H1551" s="2" t="s">
        <v>2</v>
      </c>
      <c r="I1551" s="3">
        <v>4.5199999999999996</v>
      </c>
      <c r="J1551" s="3">
        <v>179</v>
      </c>
      <c r="L1551" s="3">
        <v>4.6399999999999997</v>
      </c>
      <c r="M1551" s="3">
        <v>0.7</v>
      </c>
      <c r="N1551" s="3">
        <v>40.729999999999997</v>
      </c>
      <c r="O1551" s="3">
        <v>39.299999999999997</v>
      </c>
      <c r="P1551" s="3">
        <v>6.59</v>
      </c>
      <c r="Q1551" s="3">
        <v>5.07</v>
      </c>
      <c r="R1551" s="3">
        <v>0.38</v>
      </c>
      <c r="S1551" s="3">
        <v>0.69</v>
      </c>
      <c r="T1551" s="3">
        <v>0</v>
      </c>
      <c r="U1551" s="6">
        <f t="shared" si="620"/>
        <v>58.185714285714283</v>
      </c>
      <c r="W1551" s="6">
        <f t="shared" si="621"/>
        <v>19.746121297602254</v>
      </c>
      <c r="X1551" s="6">
        <f t="shared" si="622"/>
        <v>656.93548387096769</v>
      </c>
      <c r="Y1551" s="6">
        <f t="shared" si="623"/>
        <v>818.75</v>
      </c>
      <c r="Z1551" s="6">
        <f t="shared" si="624"/>
        <v>329.5</v>
      </c>
      <c r="AA1551" s="6">
        <f t="shared" si="625"/>
        <v>417.28395061728395</v>
      </c>
      <c r="AB1551" s="6">
        <f t="shared" si="626"/>
        <v>16.521739130434781</v>
      </c>
      <c r="AC1551" s="6">
        <f t="shared" si="627"/>
        <v>17.651573292402144</v>
      </c>
      <c r="AD1551" s="6">
        <f t="shared" si="628"/>
        <v>0</v>
      </c>
      <c r="AE1551" s="6">
        <f t="shared" si="629"/>
        <v>33.269089861751155</v>
      </c>
    </row>
    <row r="1552" spans="1:31" x14ac:dyDescent="0.15">
      <c r="A1552" s="38">
        <v>39155</v>
      </c>
      <c r="B1552" s="8">
        <f t="shared" si="630"/>
        <v>2007</v>
      </c>
      <c r="C1552" s="8">
        <f t="shared" si="631"/>
        <v>3</v>
      </c>
      <c r="D1552" s="8">
        <f t="shared" si="632"/>
        <v>14</v>
      </c>
      <c r="E1552" s="8" t="s">
        <v>29</v>
      </c>
      <c r="F1552" s="8">
        <v>4</v>
      </c>
      <c r="G1552">
        <v>13</v>
      </c>
      <c r="H1552" s="2" t="s">
        <v>2</v>
      </c>
      <c r="I1552" s="3">
        <v>4.24</v>
      </c>
      <c r="J1552" s="3">
        <v>235</v>
      </c>
      <c r="L1552" s="3">
        <v>-10.23</v>
      </c>
      <c r="M1552" s="3">
        <v>0.91</v>
      </c>
      <c r="N1552" s="3">
        <v>74.37</v>
      </c>
      <c r="O1552" s="3">
        <v>40.799999999999997</v>
      </c>
      <c r="P1552" s="3">
        <v>1.9</v>
      </c>
      <c r="Q1552" s="3">
        <v>0.2</v>
      </c>
      <c r="R1552" s="3">
        <v>0.4</v>
      </c>
      <c r="S1552" s="3">
        <v>0.56999999999999995</v>
      </c>
      <c r="T1552" s="3">
        <v>0</v>
      </c>
      <c r="U1552" s="6">
        <f t="shared" si="620"/>
        <v>81.72527472527473</v>
      </c>
      <c r="W1552" s="6">
        <f t="shared" si="621"/>
        <v>25.669957686882931</v>
      </c>
      <c r="X1552" s="6">
        <f t="shared" si="622"/>
        <v>1199.5161290322583</v>
      </c>
      <c r="Y1552" s="6">
        <f t="shared" si="623"/>
        <v>850</v>
      </c>
      <c r="Z1552" s="6">
        <f t="shared" si="624"/>
        <v>95</v>
      </c>
      <c r="AA1552" s="6">
        <f t="shared" si="625"/>
        <v>16.460905349794238</v>
      </c>
      <c r="AB1552" s="6">
        <f t="shared" si="626"/>
        <v>17.391304347826086</v>
      </c>
      <c r="AC1552" s="6">
        <f t="shared" si="627"/>
        <v>14.581734458940904</v>
      </c>
      <c r="AD1552" s="6">
        <f t="shared" si="628"/>
        <v>0</v>
      </c>
      <c r="AE1552" s="6">
        <f t="shared" si="629"/>
        <v>46.728403048564353</v>
      </c>
    </row>
    <row r="1553" spans="1:31" x14ac:dyDescent="0.15">
      <c r="A1553" s="38">
        <v>39155</v>
      </c>
      <c r="B1553" s="8">
        <f t="shared" si="630"/>
        <v>2007</v>
      </c>
      <c r="C1553" s="8">
        <f t="shared" si="631"/>
        <v>3</v>
      </c>
      <c r="D1553" s="8">
        <f t="shared" si="632"/>
        <v>14</v>
      </c>
      <c r="E1553" s="8" t="s">
        <v>30</v>
      </c>
      <c r="F1553" s="8">
        <v>2</v>
      </c>
      <c r="G1553">
        <v>7</v>
      </c>
      <c r="H1553" s="2" t="s">
        <v>2</v>
      </c>
      <c r="I1553" s="3">
        <v>4.2300000000000004</v>
      </c>
      <c r="J1553" s="3">
        <v>298</v>
      </c>
      <c r="L1553" s="3">
        <v>-13.77</v>
      </c>
      <c r="M1553" s="3">
        <v>0.89</v>
      </c>
      <c r="N1553" s="3">
        <v>93.41</v>
      </c>
      <c r="O1553" s="3">
        <v>54.5</v>
      </c>
      <c r="P1553" s="3">
        <v>7.03</v>
      </c>
      <c r="Q1553" s="3">
        <v>1.1200000000000001</v>
      </c>
      <c r="R1553" s="3">
        <v>0.3</v>
      </c>
      <c r="S1553" s="3">
        <v>0.7</v>
      </c>
      <c r="T1553" s="3">
        <v>0</v>
      </c>
      <c r="U1553" s="6">
        <f t="shared" si="620"/>
        <v>104.95505617977527</v>
      </c>
      <c r="W1553" s="6">
        <f t="shared" si="621"/>
        <v>25.105782792665725</v>
      </c>
      <c r="X1553" s="6">
        <f t="shared" si="622"/>
        <v>1506.6129032258063</v>
      </c>
      <c r="Y1553" s="6">
        <f t="shared" si="623"/>
        <v>1135.4166666666667</v>
      </c>
      <c r="Z1553" s="6">
        <f t="shared" si="624"/>
        <v>351.50000000000006</v>
      </c>
      <c r="AA1553" s="6">
        <f t="shared" si="625"/>
        <v>92.181069958847743</v>
      </c>
      <c r="AB1553" s="6">
        <f t="shared" si="626"/>
        <v>13.043478260869565</v>
      </c>
      <c r="AC1553" s="6">
        <f t="shared" si="627"/>
        <v>17.907393195190583</v>
      </c>
      <c r="AD1553" s="6">
        <f t="shared" si="628"/>
        <v>0</v>
      </c>
      <c r="AE1553" s="6">
        <f t="shared" si="629"/>
        <v>60.010592606016672</v>
      </c>
    </row>
    <row r="1554" spans="1:31" x14ac:dyDescent="0.15">
      <c r="A1554" s="38">
        <v>39155</v>
      </c>
      <c r="B1554" s="8">
        <f t="shared" si="630"/>
        <v>2007</v>
      </c>
      <c r="C1554" s="8">
        <f t="shared" si="631"/>
        <v>3</v>
      </c>
      <c r="D1554" s="8">
        <f t="shared" si="632"/>
        <v>14</v>
      </c>
      <c r="E1554" s="8" t="s">
        <v>29</v>
      </c>
      <c r="F1554" s="8">
        <v>3</v>
      </c>
      <c r="G1554">
        <v>10</v>
      </c>
      <c r="H1554" s="2" t="s">
        <v>1</v>
      </c>
      <c r="I1554" s="3">
        <v>4.16</v>
      </c>
      <c r="J1554" s="3">
        <v>445</v>
      </c>
      <c r="L1554" s="3">
        <v>20.2</v>
      </c>
      <c r="M1554" s="3">
        <v>1.65</v>
      </c>
      <c r="N1554" s="3">
        <v>218.25</v>
      </c>
      <c r="O1554" s="3">
        <v>46.1</v>
      </c>
      <c r="P1554" s="3">
        <v>3.24</v>
      </c>
      <c r="Q1554" s="3">
        <v>0.37</v>
      </c>
      <c r="R1554" s="3">
        <v>0.34</v>
      </c>
      <c r="S1554" s="3">
        <v>1.03</v>
      </c>
      <c r="T1554" s="3">
        <v>0</v>
      </c>
      <c r="U1554" s="6">
        <f t="shared" si="620"/>
        <v>132.27272727272728</v>
      </c>
      <c r="W1554" s="6">
        <f t="shared" si="621"/>
        <v>46.544428772919602</v>
      </c>
      <c r="X1554" s="6">
        <f t="shared" si="622"/>
        <v>3520.1612903225805</v>
      </c>
      <c r="Y1554" s="6">
        <f t="shared" si="623"/>
        <v>960.41666666666674</v>
      </c>
      <c r="Z1554" s="6">
        <f t="shared" si="624"/>
        <v>162</v>
      </c>
      <c r="AA1554" s="6">
        <f t="shared" si="625"/>
        <v>30.452674897119341</v>
      </c>
      <c r="AB1554" s="6">
        <f t="shared" si="626"/>
        <v>14.782608695652176</v>
      </c>
      <c r="AC1554" s="6">
        <f t="shared" si="627"/>
        <v>26.349449987209002</v>
      </c>
      <c r="AD1554" s="6">
        <f t="shared" si="628"/>
        <v>0</v>
      </c>
      <c r="AE1554" s="6">
        <f t="shared" si="629"/>
        <v>75.630131964809379</v>
      </c>
    </row>
    <row r="1555" spans="1:31" x14ac:dyDescent="0.15">
      <c r="A1555" s="38">
        <v>39155</v>
      </c>
      <c r="B1555" s="8">
        <f t="shared" si="630"/>
        <v>2007</v>
      </c>
      <c r="C1555" s="8">
        <f t="shared" si="631"/>
        <v>3</v>
      </c>
      <c r="D1555" s="8">
        <f t="shared" si="632"/>
        <v>14</v>
      </c>
      <c r="E1555" s="8" t="s">
        <v>29</v>
      </c>
      <c r="F1555" s="8">
        <v>3</v>
      </c>
      <c r="G1555">
        <v>10</v>
      </c>
      <c r="H1555" s="2" t="s">
        <v>0</v>
      </c>
      <c r="I1555" s="3">
        <v>4.1399999999999997</v>
      </c>
      <c r="J1555" s="3">
        <v>453</v>
      </c>
      <c r="L1555" s="3">
        <v>20.09</v>
      </c>
      <c r="M1555" s="3">
        <v>1.62</v>
      </c>
      <c r="N1555" s="3">
        <v>217.37</v>
      </c>
      <c r="O1555" s="3">
        <v>45.5</v>
      </c>
      <c r="P1555" s="3">
        <v>3.95</v>
      </c>
      <c r="Q1555" s="3">
        <v>0.36</v>
      </c>
      <c r="R1555" s="3">
        <v>0.34</v>
      </c>
      <c r="S1555" s="3">
        <v>1.02</v>
      </c>
      <c r="T1555" s="3">
        <v>0</v>
      </c>
      <c r="U1555" s="6">
        <f t="shared" si="620"/>
        <v>134.17901234567901</v>
      </c>
      <c r="W1555" s="6">
        <f t="shared" si="621"/>
        <v>45.698166431593791</v>
      </c>
      <c r="X1555" s="6">
        <f t="shared" si="622"/>
        <v>3505.9677419354839</v>
      </c>
      <c r="Y1555" s="6">
        <f t="shared" si="623"/>
        <v>947.91666666666663</v>
      </c>
      <c r="Z1555" s="6">
        <f t="shared" si="624"/>
        <v>197.5</v>
      </c>
      <c r="AA1555" s="6">
        <f t="shared" si="625"/>
        <v>29.629629629629626</v>
      </c>
      <c r="AB1555" s="6">
        <f t="shared" si="626"/>
        <v>14.782608695652176</v>
      </c>
      <c r="AC1555" s="6">
        <f t="shared" si="627"/>
        <v>26.093630084420568</v>
      </c>
      <c r="AD1555" s="6">
        <f t="shared" si="628"/>
        <v>0</v>
      </c>
      <c r="AE1555" s="6">
        <f t="shared" si="629"/>
        <v>76.720096575069704</v>
      </c>
    </row>
    <row r="1556" spans="1:31" x14ac:dyDescent="0.15">
      <c r="A1556" s="38">
        <v>39155</v>
      </c>
      <c r="B1556" s="8">
        <f t="shared" si="630"/>
        <v>2007</v>
      </c>
      <c r="C1556" s="8">
        <f t="shared" si="631"/>
        <v>3</v>
      </c>
      <c r="D1556" s="8">
        <f t="shared" si="632"/>
        <v>14</v>
      </c>
      <c r="E1556" s="8" t="s">
        <v>29</v>
      </c>
      <c r="F1556" s="8">
        <v>1</v>
      </c>
      <c r="G1556">
        <v>1</v>
      </c>
      <c r="H1556" s="2" t="s">
        <v>0</v>
      </c>
      <c r="I1556" s="3">
        <v>4.37</v>
      </c>
      <c r="J1556" s="3">
        <v>238</v>
      </c>
      <c r="L1556" s="3">
        <v>-16.39</v>
      </c>
      <c r="M1556" s="3">
        <v>0.7</v>
      </c>
      <c r="N1556" s="3">
        <v>98.28</v>
      </c>
      <c r="O1556" s="3">
        <v>18.079999999999998</v>
      </c>
      <c r="P1556" s="3">
        <v>20.16</v>
      </c>
      <c r="Q1556" s="3">
        <v>2.88</v>
      </c>
      <c r="R1556" s="3">
        <v>0.28000000000000003</v>
      </c>
      <c r="S1556" s="3">
        <v>0.67</v>
      </c>
      <c r="T1556" s="3">
        <v>0</v>
      </c>
      <c r="U1556" s="6">
        <f t="shared" si="620"/>
        <v>140.4</v>
      </c>
      <c r="W1556" s="6">
        <f t="shared" si="621"/>
        <v>19.746121297602254</v>
      </c>
      <c r="X1556" s="6">
        <f t="shared" si="622"/>
        <v>1585.1612903225807</v>
      </c>
      <c r="Y1556" s="6">
        <f t="shared" si="623"/>
        <v>376.66666666666663</v>
      </c>
      <c r="Z1556" s="6">
        <f t="shared" si="624"/>
        <v>1008</v>
      </c>
      <c r="AA1556" s="6">
        <f t="shared" si="625"/>
        <v>237.03703703703701</v>
      </c>
      <c r="AB1556" s="6">
        <f t="shared" si="626"/>
        <v>12.173913043478262</v>
      </c>
      <c r="AC1556" s="6">
        <f t="shared" si="627"/>
        <v>17.139933486825274</v>
      </c>
      <c r="AD1556" s="6">
        <f t="shared" si="628"/>
        <v>0</v>
      </c>
      <c r="AE1556" s="6">
        <f t="shared" si="629"/>
        <v>80.277096774193566</v>
      </c>
    </row>
    <row r="1557" spans="1:31" x14ac:dyDescent="0.15">
      <c r="A1557" s="38">
        <v>39155</v>
      </c>
      <c r="B1557" s="8">
        <f t="shared" si="630"/>
        <v>2007</v>
      </c>
      <c r="C1557" s="8">
        <f t="shared" si="631"/>
        <v>3</v>
      </c>
      <c r="D1557" s="8">
        <f t="shared" si="632"/>
        <v>14</v>
      </c>
      <c r="E1557" s="8" t="s">
        <v>30</v>
      </c>
      <c r="F1557" s="8">
        <v>1</v>
      </c>
      <c r="G1557">
        <v>2</v>
      </c>
      <c r="H1557" s="2" t="s">
        <v>1</v>
      </c>
      <c r="I1557" s="3">
        <v>4.09</v>
      </c>
      <c r="J1557" s="3">
        <v>554</v>
      </c>
      <c r="L1557" s="3">
        <v>-15.23</v>
      </c>
      <c r="M1557" s="3">
        <v>1.96</v>
      </c>
      <c r="N1557" s="3">
        <v>302.36</v>
      </c>
      <c r="O1557" s="3">
        <v>30.7</v>
      </c>
      <c r="P1557" s="3">
        <v>16.98</v>
      </c>
      <c r="Q1557" s="3">
        <v>2.6</v>
      </c>
      <c r="R1557" s="3">
        <v>0.41</v>
      </c>
      <c r="S1557" s="3">
        <v>1.6</v>
      </c>
      <c r="T1557" s="3">
        <v>0.08</v>
      </c>
      <c r="U1557" s="6">
        <f t="shared" si="620"/>
        <v>154.26530612244898</v>
      </c>
      <c r="W1557" s="6">
        <f t="shared" si="621"/>
        <v>55.289139633286311</v>
      </c>
      <c r="X1557" s="6">
        <f t="shared" si="622"/>
        <v>4876.7741935483873</v>
      </c>
      <c r="Y1557" s="6">
        <f t="shared" si="623"/>
        <v>639.58333333333326</v>
      </c>
      <c r="Z1557" s="6">
        <f t="shared" si="624"/>
        <v>849</v>
      </c>
      <c r="AA1557" s="6">
        <f t="shared" si="625"/>
        <v>213.99176954732511</v>
      </c>
      <c r="AB1557" s="6">
        <f t="shared" si="626"/>
        <v>17.826086956521738</v>
      </c>
      <c r="AC1557" s="6">
        <f t="shared" si="627"/>
        <v>40.931184446149913</v>
      </c>
      <c r="AD1557" s="6">
        <f t="shared" si="628"/>
        <v>4.4444444444444446</v>
      </c>
      <c r="AE1557" s="6">
        <f t="shared" si="629"/>
        <v>88.204921000658345</v>
      </c>
    </row>
    <row r="1558" spans="1:31" x14ac:dyDescent="0.15">
      <c r="A1558" s="38">
        <v>39155</v>
      </c>
      <c r="B1558" s="8">
        <f t="shared" si="630"/>
        <v>2007</v>
      </c>
      <c r="C1558" s="8">
        <f t="shared" si="631"/>
        <v>3</v>
      </c>
      <c r="D1558" s="8">
        <f t="shared" si="632"/>
        <v>14</v>
      </c>
      <c r="E1558" s="8" t="s">
        <v>30</v>
      </c>
      <c r="F1558" s="8">
        <v>2</v>
      </c>
      <c r="G1558">
        <v>7</v>
      </c>
      <c r="H1558" s="2" t="s">
        <v>1</v>
      </c>
      <c r="I1558" s="3">
        <v>4.28</v>
      </c>
      <c r="J1558" s="3">
        <v>214</v>
      </c>
      <c r="L1558" s="3">
        <v>-12.71</v>
      </c>
      <c r="M1558" s="3">
        <v>0.35</v>
      </c>
      <c r="N1558" s="3">
        <v>56.22</v>
      </c>
      <c r="O1558" s="3">
        <v>48.8</v>
      </c>
      <c r="P1558" s="3">
        <v>3.67</v>
      </c>
      <c r="Q1558" s="3">
        <v>0.51</v>
      </c>
      <c r="R1558" s="3">
        <v>0.27</v>
      </c>
      <c r="S1558" s="3">
        <v>0.8</v>
      </c>
      <c r="T1558" s="3">
        <v>0</v>
      </c>
      <c r="U1558" s="6">
        <f t="shared" si="620"/>
        <v>160.62857142857143</v>
      </c>
      <c r="W1558" s="6">
        <f t="shared" si="621"/>
        <v>9.8730606488011272</v>
      </c>
      <c r="X1558" s="6">
        <f t="shared" si="622"/>
        <v>906.77419354838707</v>
      </c>
      <c r="Y1558" s="6">
        <f t="shared" si="623"/>
        <v>1016.6666666666666</v>
      </c>
      <c r="Z1558" s="6">
        <f t="shared" si="624"/>
        <v>183.5</v>
      </c>
      <c r="AA1558" s="6">
        <f t="shared" si="625"/>
        <v>41.97530864197531</v>
      </c>
      <c r="AB1558" s="6">
        <f t="shared" si="626"/>
        <v>11.739130434782609</v>
      </c>
      <c r="AC1558" s="6">
        <f t="shared" si="627"/>
        <v>20.465592223074957</v>
      </c>
      <c r="AD1558" s="6">
        <f t="shared" si="628"/>
        <v>0</v>
      </c>
      <c r="AE1558" s="6">
        <f t="shared" si="629"/>
        <v>91.843271889400924</v>
      </c>
    </row>
    <row r="1559" spans="1:31" x14ac:dyDescent="0.15">
      <c r="A1559" s="38">
        <v>39155</v>
      </c>
      <c r="B1559" s="8">
        <f t="shared" si="630"/>
        <v>2007</v>
      </c>
      <c r="C1559" s="8">
        <f t="shared" si="631"/>
        <v>3</v>
      </c>
      <c r="D1559" s="8">
        <f t="shared" si="632"/>
        <v>14</v>
      </c>
      <c r="E1559" s="8" t="s">
        <v>32</v>
      </c>
      <c r="F1559" s="8">
        <v>1</v>
      </c>
      <c r="G1559">
        <v>4</v>
      </c>
      <c r="H1559" s="2" t="s">
        <v>1</v>
      </c>
      <c r="I1559" s="3">
        <v>5.55</v>
      </c>
      <c r="J1559" s="3">
        <v>25.6</v>
      </c>
      <c r="L1559" s="3">
        <v>15.5</v>
      </c>
    </row>
    <row r="1560" spans="1:31" x14ac:dyDescent="0.15">
      <c r="A1560" s="38">
        <v>39155</v>
      </c>
      <c r="B1560" s="8">
        <f t="shared" si="630"/>
        <v>2007</v>
      </c>
      <c r="C1560" s="8">
        <f t="shared" si="631"/>
        <v>3</v>
      </c>
      <c r="D1560" s="8">
        <f t="shared" si="632"/>
        <v>14</v>
      </c>
      <c r="E1560" s="8" t="s">
        <v>32</v>
      </c>
      <c r="F1560" s="8">
        <v>3</v>
      </c>
      <c r="G1560">
        <v>11</v>
      </c>
      <c r="H1560" s="2" t="s">
        <v>0</v>
      </c>
      <c r="I1560" s="3">
        <v>5.05</v>
      </c>
      <c r="J1560" s="3">
        <v>33.5</v>
      </c>
      <c r="L1560" s="3">
        <v>-6.35</v>
      </c>
    </row>
    <row r="1561" spans="1:31" x14ac:dyDescent="0.15">
      <c r="A1561" s="38">
        <v>39183</v>
      </c>
      <c r="B1561" s="8">
        <f t="shared" si="630"/>
        <v>2007</v>
      </c>
      <c r="C1561" s="8">
        <f t="shared" si="631"/>
        <v>4</v>
      </c>
      <c r="D1561" s="8">
        <f t="shared" si="632"/>
        <v>11</v>
      </c>
      <c r="E1561" s="8" t="s">
        <v>32</v>
      </c>
      <c r="F1561" s="8">
        <v>3</v>
      </c>
      <c r="G1561">
        <v>11</v>
      </c>
      <c r="H1561" s="2" t="s">
        <v>1</v>
      </c>
      <c r="I1561" s="3">
        <v>5.0199999999999996</v>
      </c>
      <c r="J1561" s="3">
        <v>30.4</v>
      </c>
      <c r="L1561" s="3">
        <v>3.34</v>
      </c>
      <c r="M1561" s="3">
        <v>0.53</v>
      </c>
      <c r="N1561" s="3">
        <v>0.4</v>
      </c>
      <c r="O1561" s="3">
        <v>10.220000000000001</v>
      </c>
      <c r="P1561" s="3">
        <v>1.19</v>
      </c>
      <c r="Q1561" s="3">
        <v>0.33</v>
      </c>
      <c r="R1561" s="3">
        <v>0.33</v>
      </c>
      <c r="S1561" s="3">
        <v>0.28000000000000003</v>
      </c>
      <c r="T1561" s="3">
        <v>0</v>
      </c>
      <c r="U1561" s="6">
        <f t="shared" ref="U1561:U1579" si="633">(N1561/M1561)</f>
        <v>0.75471698113207553</v>
      </c>
      <c r="W1561" s="6">
        <f t="shared" ref="W1561:W1579" si="634">(M1561/35.45)*1000</f>
        <v>14.950634696755994</v>
      </c>
      <c r="X1561" s="6">
        <f t="shared" ref="X1561:X1579" si="635">(N1561/62)*1000</f>
        <v>6.4516129032258061</v>
      </c>
      <c r="Y1561" s="6">
        <f t="shared" ref="Y1561:Y1579" si="636">(O1561/96)*1000*2</f>
        <v>212.91666666666666</v>
      </c>
      <c r="Z1561" s="6">
        <f t="shared" ref="Z1561:Z1579" si="637">(P1561/40)*1000*2</f>
        <v>59.5</v>
      </c>
      <c r="AA1561" s="6">
        <f t="shared" ref="AA1561:AA1579" si="638">(Q1561/24.3)*1000*2</f>
        <v>27.160493827160494</v>
      </c>
      <c r="AB1561" s="6">
        <f t="shared" ref="AB1561:AB1579" si="639">(R1561/23)*1000</f>
        <v>14.347826086956523</v>
      </c>
      <c r="AC1561" s="6">
        <f t="shared" ref="AC1561:AC1579" si="640">(S1561/39.09)*1000</f>
        <v>7.1629572780762345</v>
      </c>
      <c r="AD1561" s="6">
        <f t="shared" ref="AD1561:AD1579" si="641">(T1561/18)*1000</f>
        <v>0</v>
      </c>
      <c r="AE1561" s="6">
        <f t="shared" ref="AE1561:AE1579" si="642">(X1561/W1561)</f>
        <v>0.4315276932440657</v>
      </c>
    </row>
    <row r="1562" spans="1:31" x14ac:dyDescent="0.15">
      <c r="A1562" s="38">
        <v>39183</v>
      </c>
      <c r="B1562" s="8">
        <f t="shared" si="630"/>
        <v>2007</v>
      </c>
      <c r="C1562" s="8">
        <f t="shared" si="631"/>
        <v>4</v>
      </c>
      <c r="D1562" s="8">
        <f t="shared" si="632"/>
        <v>11</v>
      </c>
      <c r="E1562" s="8" t="s">
        <v>31</v>
      </c>
      <c r="F1562" s="8">
        <v>4</v>
      </c>
      <c r="G1562">
        <v>15</v>
      </c>
      <c r="H1562" s="2" t="s">
        <v>2</v>
      </c>
      <c r="I1562" s="3">
        <v>5.51</v>
      </c>
      <c r="J1562" s="3">
        <v>21.7</v>
      </c>
      <c r="L1562" s="3">
        <v>-16.72</v>
      </c>
      <c r="M1562" s="3">
        <v>0.89</v>
      </c>
      <c r="N1562" s="3">
        <v>1.06</v>
      </c>
      <c r="O1562" s="3">
        <v>5.26</v>
      </c>
      <c r="P1562" s="3">
        <v>1.43</v>
      </c>
      <c r="Q1562" s="3">
        <v>0.27</v>
      </c>
      <c r="R1562" s="3">
        <v>0.42</v>
      </c>
      <c r="S1562" s="3">
        <v>0.32</v>
      </c>
      <c r="T1562" s="3">
        <v>0</v>
      </c>
      <c r="U1562" s="6">
        <f t="shared" si="633"/>
        <v>1.1910112359550562</v>
      </c>
      <c r="W1562" s="6">
        <f t="shared" si="634"/>
        <v>25.105782792665725</v>
      </c>
      <c r="X1562" s="6">
        <f t="shared" si="635"/>
        <v>17.096774193548388</v>
      </c>
      <c r="Y1562" s="6">
        <f t="shared" si="636"/>
        <v>109.58333333333333</v>
      </c>
      <c r="Z1562" s="6">
        <f t="shared" si="637"/>
        <v>71.5</v>
      </c>
      <c r="AA1562" s="6">
        <f t="shared" si="638"/>
        <v>22.222222222222221</v>
      </c>
      <c r="AB1562" s="6">
        <f t="shared" si="639"/>
        <v>18.260869565217391</v>
      </c>
      <c r="AC1562" s="6">
        <f t="shared" si="640"/>
        <v>8.1862368892299813</v>
      </c>
      <c r="AD1562" s="6">
        <f t="shared" si="641"/>
        <v>0</v>
      </c>
      <c r="AE1562" s="6">
        <f t="shared" si="642"/>
        <v>0.68098948894527012</v>
      </c>
    </row>
    <row r="1563" spans="1:31" x14ac:dyDescent="0.15">
      <c r="A1563" s="38">
        <v>39183</v>
      </c>
      <c r="B1563" s="8">
        <f t="shared" si="630"/>
        <v>2007</v>
      </c>
      <c r="C1563" s="8">
        <f t="shared" si="631"/>
        <v>4</v>
      </c>
      <c r="D1563" s="8">
        <f t="shared" si="632"/>
        <v>11</v>
      </c>
      <c r="E1563" s="8" t="s">
        <v>31</v>
      </c>
      <c r="F1563" s="8">
        <v>3</v>
      </c>
      <c r="G1563">
        <v>12</v>
      </c>
      <c r="H1563" s="2" t="s">
        <v>1</v>
      </c>
      <c r="I1563" s="3">
        <v>5.17</v>
      </c>
      <c r="J1563" s="3">
        <v>20.7</v>
      </c>
      <c r="L1563" s="3">
        <v>-8.5299999999999994</v>
      </c>
      <c r="M1563" s="3">
        <v>0.28999999999999998</v>
      </c>
      <c r="N1563" s="3">
        <v>0.49</v>
      </c>
      <c r="O1563" s="3">
        <v>6.61</v>
      </c>
      <c r="P1563" s="3">
        <v>0.96</v>
      </c>
      <c r="Q1563" s="3">
        <v>0.18</v>
      </c>
      <c r="R1563" s="3">
        <v>0.22</v>
      </c>
      <c r="S1563" s="3">
        <v>0.22</v>
      </c>
      <c r="T1563" s="3">
        <v>0</v>
      </c>
      <c r="U1563" s="6">
        <f t="shared" si="633"/>
        <v>1.6896551724137931</v>
      </c>
      <c r="W1563" s="6">
        <f t="shared" si="634"/>
        <v>8.1805359661495043</v>
      </c>
      <c r="X1563" s="6">
        <f t="shared" si="635"/>
        <v>7.9032258064516121</v>
      </c>
      <c r="Y1563" s="6">
        <f t="shared" si="636"/>
        <v>137.70833333333334</v>
      </c>
      <c r="Z1563" s="6">
        <f t="shared" si="637"/>
        <v>48</v>
      </c>
      <c r="AA1563" s="6">
        <f t="shared" si="638"/>
        <v>14.814814814814813</v>
      </c>
      <c r="AB1563" s="6">
        <f t="shared" si="639"/>
        <v>9.5652173913043477</v>
      </c>
      <c r="AC1563" s="6">
        <f t="shared" si="640"/>
        <v>5.6280378613456117</v>
      </c>
      <c r="AD1563" s="6">
        <f t="shared" si="641"/>
        <v>0</v>
      </c>
      <c r="AE1563" s="6">
        <f t="shared" si="642"/>
        <v>0.96610122358175765</v>
      </c>
    </row>
    <row r="1564" spans="1:31" x14ac:dyDescent="0.15">
      <c r="A1564" s="38">
        <v>39183</v>
      </c>
      <c r="B1564" s="8">
        <f t="shared" si="630"/>
        <v>2007</v>
      </c>
      <c r="C1564" s="8">
        <f t="shared" si="631"/>
        <v>4</v>
      </c>
      <c r="D1564" s="8">
        <f t="shared" si="632"/>
        <v>11</v>
      </c>
      <c r="E1564" s="8" t="s">
        <v>29</v>
      </c>
      <c r="F1564" s="8">
        <v>4</v>
      </c>
      <c r="G1564">
        <v>13</v>
      </c>
      <c r="H1564" s="2" t="s">
        <v>0</v>
      </c>
      <c r="I1564" s="3">
        <v>4.43</v>
      </c>
      <c r="J1564" s="3">
        <v>133</v>
      </c>
      <c r="L1564" s="3">
        <v>29.22</v>
      </c>
      <c r="M1564" s="3">
        <v>0.25</v>
      </c>
      <c r="N1564" s="3">
        <v>0.93</v>
      </c>
      <c r="O1564" s="3">
        <v>60.6</v>
      </c>
      <c r="P1564" s="3">
        <v>1.52</v>
      </c>
      <c r="Q1564" s="3">
        <v>0.14000000000000001</v>
      </c>
      <c r="R1564" s="3">
        <v>0.36</v>
      </c>
      <c r="S1564" s="3">
        <v>2.0099999999999998</v>
      </c>
      <c r="T1564" s="3">
        <v>0.01</v>
      </c>
      <c r="U1564" s="6">
        <f t="shared" si="633"/>
        <v>3.72</v>
      </c>
      <c r="W1564" s="6">
        <f t="shared" si="634"/>
        <v>7.0521861777150914</v>
      </c>
      <c r="X1564" s="6">
        <f t="shared" si="635"/>
        <v>15.000000000000002</v>
      </c>
      <c r="Y1564" s="6">
        <f t="shared" si="636"/>
        <v>1262.5</v>
      </c>
      <c r="Z1564" s="6">
        <f t="shared" si="637"/>
        <v>76</v>
      </c>
      <c r="AA1564" s="6">
        <f t="shared" si="638"/>
        <v>11.522633744855968</v>
      </c>
      <c r="AB1564" s="6">
        <f t="shared" si="639"/>
        <v>15.652173913043477</v>
      </c>
      <c r="AC1564" s="6">
        <f t="shared" si="640"/>
        <v>51.419800460475813</v>
      </c>
      <c r="AD1564" s="6">
        <f t="shared" si="641"/>
        <v>0.55555555555555558</v>
      </c>
      <c r="AE1564" s="6">
        <f t="shared" si="642"/>
        <v>2.1270000000000002</v>
      </c>
    </row>
    <row r="1565" spans="1:31" x14ac:dyDescent="0.15">
      <c r="A1565" s="38">
        <v>39183</v>
      </c>
      <c r="B1565" s="8">
        <f t="shared" si="630"/>
        <v>2007</v>
      </c>
      <c r="C1565" s="8">
        <f t="shared" si="631"/>
        <v>4</v>
      </c>
      <c r="D1565" s="8">
        <f t="shared" si="632"/>
        <v>11</v>
      </c>
      <c r="E1565" s="8" t="s">
        <v>31</v>
      </c>
      <c r="F1565" s="8">
        <v>3</v>
      </c>
      <c r="G1565">
        <v>12</v>
      </c>
      <c r="H1565" s="2" t="s">
        <v>2</v>
      </c>
      <c r="I1565" s="3">
        <v>5.07</v>
      </c>
      <c r="J1565" s="3">
        <v>25.9</v>
      </c>
      <c r="L1565" s="3">
        <v>9.74</v>
      </c>
      <c r="M1565" s="3">
        <v>0.56000000000000005</v>
      </c>
      <c r="N1565" s="3">
        <v>3.81</v>
      </c>
      <c r="O1565" s="3">
        <v>5.28</v>
      </c>
      <c r="P1565" s="3">
        <v>1.44</v>
      </c>
      <c r="Q1565" s="3">
        <v>0.17</v>
      </c>
      <c r="R1565" s="3">
        <v>0.28000000000000003</v>
      </c>
      <c r="S1565" s="3">
        <v>0.22</v>
      </c>
      <c r="T1565" s="3">
        <v>0</v>
      </c>
      <c r="U1565" s="6">
        <f t="shared" si="633"/>
        <v>6.8035714285714279</v>
      </c>
      <c r="W1565" s="6">
        <f t="shared" si="634"/>
        <v>15.796897038081806</v>
      </c>
      <c r="X1565" s="6">
        <f t="shared" si="635"/>
        <v>61.451612903225808</v>
      </c>
      <c r="Y1565" s="6">
        <f t="shared" si="636"/>
        <v>110</v>
      </c>
      <c r="Z1565" s="6">
        <f t="shared" si="637"/>
        <v>72</v>
      </c>
      <c r="AA1565" s="6">
        <f t="shared" si="638"/>
        <v>13.991769547325102</v>
      </c>
      <c r="AB1565" s="6">
        <f t="shared" si="639"/>
        <v>12.173913043478262</v>
      </c>
      <c r="AC1565" s="6">
        <f t="shared" si="640"/>
        <v>5.6280378613456117</v>
      </c>
      <c r="AD1565" s="6">
        <f t="shared" si="641"/>
        <v>0</v>
      </c>
      <c r="AE1565" s="6">
        <f t="shared" si="642"/>
        <v>3.8901065668202763</v>
      </c>
    </row>
    <row r="1566" spans="1:31" x14ac:dyDescent="0.15">
      <c r="A1566" s="38">
        <v>39183</v>
      </c>
      <c r="B1566" s="8">
        <f t="shared" si="630"/>
        <v>2007</v>
      </c>
      <c r="C1566" s="8">
        <f t="shared" si="631"/>
        <v>4</v>
      </c>
      <c r="D1566" s="8">
        <f t="shared" si="632"/>
        <v>11</v>
      </c>
      <c r="E1566" s="8" t="s">
        <v>31</v>
      </c>
      <c r="F1566" s="8">
        <v>3</v>
      </c>
      <c r="G1566">
        <v>12</v>
      </c>
      <c r="H1566" s="2" t="s">
        <v>0</v>
      </c>
      <c r="I1566" s="3">
        <v>5.0599999999999996</v>
      </c>
      <c r="J1566" s="3">
        <v>26.1</v>
      </c>
      <c r="L1566" s="3">
        <v>20.059999999999999</v>
      </c>
      <c r="M1566" s="3">
        <v>0.57999999999999996</v>
      </c>
      <c r="N1566" s="3">
        <v>4.16</v>
      </c>
      <c r="O1566" s="3">
        <v>5.01</v>
      </c>
      <c r="P1566" s="3">
        <v>1.51</v>
      </c>
      <c r="Q1566" s="3">
        <v>0.17</v>
      </c>
      <c r="R1566" s="3">
        <v>0.28000000000000003</v>
      </c>
      <c r="S1566" s="3">
        <v>0.22</v>
      </c>
      <c r="T1566" s="3">
        <v>0</v>
      </c>
      <c r="U1566" s="6">
        <f t="shared" si="633"/>
        <v>7.1724137931034493</v>
      </c>
      <c r="W1566" s="6">
        <f t="shared" si="634"/>
        <v>16.361071932299009</v>
      </c>
      <c r="X1566" s="6">
        <f t="shared" si="635"/>
        <v>67.096774193548384</v>
      </c>
      <c r="Y1566" s="6">
        <f t="shared" si="636"/>
        <v>104.375</v>
      </c>
      <c r="Z1566" s="6">
        <f t="shared" si="637"/>
        <v>75.5</v>
      </c>
      <c r="AA1566" s="6">
        <f t="shared" si="638"/>
        <v>13.991769547325102</v>
      </c>
      <c r="AB1566" s="6">
        <f t="shared" si="639"/>
        <v>12.173913043478262</v>
      </c>
      <c r="AC1566" s="6">
        <f t="shared" si="640"/>
        <v>5.6280378613456117</v>
      </c>
      <c r="AD1566" s="6">
        <f t="shared" si="641"/>
        <v>0</v>
      </c>
      <c r="AE1566" s="6">
        <f t="shared" si="642"/>
        <v>4.1010011123470536</v>
      </c>
    </row>
    <row r="1567" spans="1:31" x14ac:dyDescent="0.15">
      <c r="A1567" s="38">
        <v>39183</v>
      </c>
      <c r="B1567" s="8">
        <f t="shared" si="630"/>
        <v>2007</v>
      </c>
      <c r="C1567" s="8">
        <f t="shared" si="631"/>
        <v>4</v>
      </c>
      <c r="D1567" s="8">
        <f t="shared" si="632"/>
        <v>11</v>
      </c>
      <c r="E1567" s="8" t="s">
        <v>31</v>
      </c>
      <c r="F1567" s="8">
        <v>1</v>
      </c>
      <c r="G1567">
        <v>3</v>
      </c>
      <c r="H1567" s="2" t="s">
        <v>1</v>
      </c>
      <c r="I1567" s="3">
        <v>5.04</v>
      </c>
      <c r="J1567" s="3">
        <v>32.4</v>
      </c>
      <c r="L1567" s="3">
        <v>-28.09</v>
      </c>
      <c r="M1567" s="3">
        <v>0.69</v>
      </c>
      <c r="N1567" s="3">
        <v>5.49</v>
      </c>
      <c r="O1567" s="3">
        <v>6.14</v>
      </c>
      <c r="P1567" s="3">
        <v>2.2000000000000002</v>
      </c>
      <c r="Q1567" s="3">
        <v>0.56000000000000005</v>
      </c>
      <c r="R1567" s="3">
        <v>0.34</v>
      </c>
      <c r="S1567" s="3">
        <v>0.46</v>
      </c>
      <c r="T1567" s="3">
        <v>0</v>
      </c>
      <c r="U1567" s="6">
        <f t="shared" si="633"/>
        <v>7.9565217391304355</v>
      </c>
      <c r="W1567" s="6">
        <f t="shared" si="634"/>
        <v>19.464033850493649</v>
      </c>
      <c r="X1567" s="6">
        <f t="shared" si="635"/>
        <v>88.548387096774192</v>
      </c>
      <c r="Y1567" s="6">
        <f t="shared" si="636"/>
        <v>127.91666666666666</v>
      </c>
      <c r="Z1567" s="6">
        <f t="shared" si="637"/>
        <v>110.00000000000001</v>
      </c>
      <c r="AA1567" s="6">
        <f t="shared" si="638"/>
        <v>46.090534979423872</v>
      </c>
      <c r="AB1567" s="6">
        <f t="shared" si="639"/>
        <v>14.782608695652176</v>
      </c>
      <c r="AC1567" s="6">
        <f t="shared" si="640"/>
        <v>11.767715528268099</v>
      </c>
      <c r="AD1567" s="6">
        <f t="shared" si="641"/>
        <v>0</v>
      </c>
      <c r="AE1567" s="6">
        <f t="shared" si="642"/>
        <v>4.5493338008415156</v>
      </c>
    </row>
    <row r="1568" spans="1:31" x14ac:dyDescent="0.15">
      <c r="A1568" s="38">
        <v>39183</v>
      </c>
      <c r="B1568" s="8">
        <f t="shared" si="630"/>
        <v>2007</v>
      </c>
      <c r="C1568" s="8">
        <f t="shared" si="631"/>
        <v>4</v>
      </c>
      <c r="D1568" s="8">
        <f t="shared" si="632"/>
        <v>11</v>
      </c>
      <c r="E1568" s="8" t="s">
        <v>30</v>
      </c>
      <c r="F1568" s="8">
        <v>1</v>
      </c>
      <c r="G1568">
        <v>2</v>
      </c>
      <c r="H1568" s="2" t="s">
        <v>2</v>
      </c>
      <c r="I1568" s="3">
        <v>4.8</v>
      </c>
      <c r="J1568" s="3">
        <v>38.4</v>
      </c>
      <c r="L1568" s="3">
        <v>-14.62</v>
      </c>
      <c r="M1568" s="3">
        <v>0.73</v>
      </c>
      <c r="N1568" s="3">
        <v>5.89</v>
      </c>
      <c r="O1568" s="3">
        <v>8.1300000000000008</v>
      </c>
      <c r="P1568" s="3">
        <v>1.52</v>
      </c>
      <c r="Q1568" s="3">
        <v>0.24</v>
      </c>
      <c r="R1568" s="3">
        <v>0.2</v>
      </c>
      <c r="S1568" s="3">
        <v>1.01</v>
      </c>
      <c r="T1568" s="3">
        <v>0</v>
      </c>
      <c r="U1568" s="6">
        <f t="shared" si="633"/>
        <v>8.0684931506849313</v>
      </c>
      <c r="W1568" s="6">
        <f t="shared" si="634"/>
        <v>20.592383638928066</v>
      </c>
      <c r="X1568" s="6">
        <f t="shared" si="635"/>
        <v>95</v>
      </c>
      <c r="Y1568" s="6">
        <f t="shared" si="636"/>
        <v>169.37500000000003</v>
      </c>
      <c r="Z1568" s="6">
        <f t="shared" si="637"/>
        <v>76</v>
      </c>
      <c r="AA1568" s="6">
        <f t="shared" si="638"/>
        <v>19.753086419753085</v>
      </c>
      <c r="AB1568" s="6">
        <f t="shared" si="639"/>
        <v>8.695652173913043</v>
      </c>
      <c r="AC1568" s="6">
        <f t="shared" si="640"/>
        <v>25.837810181632129</v>
      </c>
      <c r="AD1568" s="6">
        <f t="shared" si="641"/>
        <v>0</v>
      </c>
      <c r="AE1568" s="6">
        <f t="shared" si="642"/>
        <v>4.6133561643835623</v>
      </c>
    </row>
    <row r="1569" spans="1:31" x14ac:dyDescent="0.15">
      <c r="A1569" s="38">
        <v>39183</v>
      </c>
      <c r="B1569" s="8">
        <f t="shared" si="630"/>
        <v>2007</v>
      </c>
      <c r="C1569" s="8">
        <f t="shared" si="631"/>
        <v>4</v>
      </c>
      <c r="D1569" s="8">
        <f t="shared" si="632"/>
        <v>11</v>
      </c>
      <c r="E1569" s="8" t="s">
        <v>31</v>
      </c>
      <c r="F1569" s="8">
        <v>2</v>
      </c>
      <c r="G1569">
        <v>5</v>
      </c>
      <c r="H1569" s="2" t="s">
        <v>2</v>
      </c>
      <c r="I1569" s="3">
        <v>5.59</v>
      </c>
      <c r="J1569" s="3">
        <v>28.1</v>
      </c>
      <c r="L1569" s="3">
        <v>-34</v>
      </c>
      <c r="M1569" s="3">
        <v>0.73</v>
      </c>
      <c r="N1569" s="3">
        <v>6.95</v>
      </c>
      <c r="O1569" s="3">
        <v>3.83</v>
      </c>
      <c r="P1569" s="3">
        <v>2.58</v>
      </c>
      <c r="Q1569" s="3">
        <v>0.44</v>
      </c>
      <c r="R1569" s="3">
        <v>0.57999999999999996</v>
      </c>
      <c r="S1569" s="3">
        <v>0.13</v>
      </c>
      <c r="T1569" s="3">
        <v>0</v>
      </c>
      <c r="U1569" s="6">
        <f t="shared" si="633"/>
        <v>9.5205479452054806</v>
      </c>
      <c r="W1569" s="6">
        <f t="shared" si="634"/>
        <v>20.592383638928066</v>
      </c>
      <c r="X1569" s="6">
        <f t="shared" si="635"/>
        <v>112.0967741935484</v>
      </c>
      <c r="Y1569" s="6">
        <f t="shared" si="636"/>
        <v>79.791666666666657</v>
      </c>
      <c r="Z1569" s="6">
        <f t="shared" si="637"/>
        <v>129</v>
      </c>
      <c r="AA1569" s="6">
        <f t="shared" si="638"/>
        <v>36.21399176954732</v>
      </c>
      <c r="AB1569" s="6">
        <f t="shared" si="639"/>
        <v>25.217391304347824</v>
      </c>
      <c r="AC1569" s="6">
        <f t="shared" si="640"/>
        <v>3.3256587362496801</v>
      </c>
      <c r="AD1569" s="6">
        <f t="shared" si="641"/>
        <v>0</v>
      </c>
      <c r="AE1569" s="6">
        <f t="shared" si="642"/>
        <v>5.4436036235086176</v>
      </c>
    </row>
    <row r="1570" spans="1:31" x14ac:dyDescent="0.15">
      <c r="A1570" s="38">
        <v>39183</v>
      </c>
      <c r="B1570" s="8">
        <f t="shared" si="630"/>
        <v>2007</v>
      </c>
      <c r="C1570" s="8">
        <f t="shared" si="631"/>
        <v>4</v>
      </c>
      <c r="D1570" s="8">
        <f t="shared" si="632"/>
        <v>11</v>
      </c>
      <c r="E1570" s="8" t="s">
        <v>30</v>
      </c>
      <c r="F1570" s="8">
        <v>2</v>
      </c>
      <c r="G1570">
        <v>7</v>
      </c>
      <c r="H1570" s="2" t="s">
        <v>0</v>
      </c>
      <c r="I1570" s="3">
        <v>4.4800000000000004</v>
      </c>
      <c r="J1570" s="3">
        <v>106.7</v>
      </c>
      <c r="L1570" s="3">
        <v>-15.62</v>
      </c>
      <c r="M1570" s="3">
        <v>0.39</v>
      </c>
      <c r="N1570" s="3">
        <v>6.2</v>
      </c>
      <c r="O1570" s="3">
        <v>39.4</v>
      </c>
      <c r="P1570" s="3">
        <v>3.16</v>
      </c>
      <c r="Q1570" s="3">
        <v>0.59</v>
      </c>
      <c r="R1570" s="3">
        <v>0.25</v>
      </c>
      <c r="S1570" s="3">
        <v>0.53</v>
      </c>
      <c r="T1570" s="3">
        <v>0</v>
      </c>
      <c r="U1570" s="6">
        <f t="shared" si="633"/>
        <v>15.897435897435898</v>
      </c>
      <c r="W1570" s="6">
        <f t="shared" si="634"/>
        <v>11.001410437235542</v>
      </c>
      <c r="X1570" s="6">
        <f t="shared" si="635"/>
        <v>100</v>
      </c>
      <c r="Y1570" s="6">
        <f t="shared" si="636"/>
        <v>820.83333333333326</v>
      </c>
      <c r="Z1570" s="6">
        <f t="shared" si="637"/>
        <v>158</v>
      </c>
      <c r="AA1570" s="6">
        <f t="shared" si="638"/>
        <v>48.559670781893004</v>
      </c>
      <c r="AB1570" s="6">
        <f t="shared" si="639"/>
        <v>10.869565217391305</v>
      </c>
      <c r="AC1570" s="6">
        <f t="shared" si="640"/>
        <v>13.558454847787157</v>
      </c>
      <c r="AD1570" s="6">
        <f t="shared" si="641"/>
        <v>0</v>
      </c>
      <c r="AE1570" s="6">
        <f t="shared" si="642"/>
        <v>9.0897435897435912</v>
      </c>
    </row>
    <row r="1571" spans="1:31" x14ac:dyDescent="0.15">
      <c r="A1571" s="38">
        <v>39183</v>
      </c>
      <c r="B1571" s="8">
        <f t="shared" si="630"/>
        <v>2007</v>
      </c>
      <c r="C1571" s="8">
        <f t="shared" si="631"/>
        <v>4</v>
      </c>
      <c r="D1571" s="8">
        <f t="shared" si="632"/>
        <v>11</v>
      </c>
      <c r="E1571" s="8" t="s">
        <v>30</v>
      </c>
      <c r="F1571" s="8">
        <v>1</v>
      </c>
      <c r="G1571">
        <v>2</v>
      </c>
      <c r="H1571" s="2" t="s">
        <v>1</v>
      </c>
      <c r="I1571" s="3">
        <v>4.91</v>
      </c>
      <c r="J1571" s="3">
        <v>93.9</v>
      </c>
      <c r="L1571" s="3">
        <v>-8.9499999999999993</v>
      </c>
      <c r="M1571" s="3">
        <v>0.78</v>
      </c>
      <c r="N1571" s="3">
        <v>30.68</v>
      </c>
      <c r="O1571" s="3">
        <v>16.899999999999999</v>
      </c>
      <c r="P1571" s="3">
        <v>9.57</v>
      </c>
      <c r="Q1571" s="3">
        <v>2.39</v>
      </c>
      <c r="R1571" s="3">
        <v>0.44</v>
      </c>
      <c r="S1571" s="3">
        <v>0.43</v>
      </c>
      <c r="T1571" s="3">
        <v>0</v>
      </c>
      <c r="U1571" s="6">
        <f t="shared" si="633"/>
        <v>39.333333333333329</v>
      </c>
      <c r="W1571" s="6">
        <f t="shared" si="634"/>
        <v>22.002820874471084</v>
      </c>
      <c r="X1571" s="6">
        <f t="shared" si="635"/>
        <v>494.83870967741933</v>
      </c>
      <c r="Y1571" s="6">
        <f t="shared" si="636"/>
        <v>352.08333333333331</v>
      </c>
      <c r="Z1571" s="6">
        <f t="shared" si="637"/>
        <v>478.50000000000006</v>
      </c>
      <c r="AA1571" s="6">
        <f t="shared" si="638"/>
        <v>196.70781893004116</v>
      </c>
      <c r="AB1571" s="6">
        <f t="shared" si="639"/>
        <v>19.130434782608695</v>
      </c>
      <c r="AC1571" s="6">
        <f t="shared" si="640"/>
        <v>11.000255819902787</v>
      </c>
      <c r="AD1571" s="6">
        <f t="shared" si="641"/>
        <v>0</v>
      </c>
      <c r="AE1571" s="6">
        <f t="shared" si="642"/>
        <v>22.489784946236561</v>
      </c>
    </row>
    <row r="1572" spans="1:31" x14ac:dyDescent="0.15">
      <c r="A1572" s="38">
        <v>39183</v>
      </c>
      <c r="B1572" s="8">
        <f t="shared" si="630"/>
        <v>2007</v>
      </c>
      <c r="C1572" s="8">
        <f t="shared" si="631"/>
        <v>4</v>
      </c>
      <c r="D1572" s="8">
        <f t="shared" si="632"/>
        <v>11</v>
      </c>
      <c r="E1572" s="8" t="s">
        <v>29</v>
      </c>
      <c r="F1572" s="8">
        <v>1</v>
      </c>
      <c r="G1572">
        <v>1</v>
      </c>
      <c r="H1572" s="2" t="s">
        <v>1</v>
      </c>
      <c r="I1572" s="3">
        <v>4.16</v>
      </c>
      <c r="J1572" s="3">
        <v>335</v>
      </c>
      <c r="L1572" s="3">
        <v>13.38</v>
      </c>
      <c r="M1572" s="3">
        <v>1.39</v>
      </c>
      <c r="N1572" s="3">
        <v>73.05</v>
      </c>
      <c r="O1572" s="3">
        <v>125.1</v>
      </c>
      <c r="P1572" s="3">
        <v>4.0999999999999996</v>
      </c>
      <c r="Q1572" s="3">
        <v>0.36</v>
      </c>
      <c r="R1572" s="3">
        <v>0.4</v>
      </c>
      <c r="S1572" s="3">
        <v>1.1100000000000001</v>
      </c>
      <c r="T1572" s="3">
        <v>0</v>
      </c>
      <c r="U1572" s="6">
        <f t="shared" si="633"/>
        <v>52.553956834532379</v>
      </c>
      <c r="W1572" s="6">
        <f t="shared" si="634"/>
        <v>39.210155148095907</v>
      </c>
      <c r="X1572" s="6">
        <f t="shared" si="635"/>
        <v>1178.2258064516129</v>
      </c>
      <c r="Y1572" s="6">
        <f t="shared" si="636"/>
        <v>2606.2499999999995</v>
      </c>
      <c r="Z1572" s="6">
        <f t="shared" si="637"/>
        <v>205</v>
      </c>
      <c r="AA1572" s="6">
        <f t="shared" si="638"/>
        <v>29.629629629629626</v>
      </c>
      <c r="AB1572" s="6">
        <f t="shared" si="639"/>
        <v>17.391304347826086</v>
      </c>
      <c r="AC1572" s="6">
        <f t="shared" si="640"/>
        <v>28.3960092095165</v>
      </c>
      <c r="AD1572" s="6">
        <f t="shared" si="641"/>
        <v>0</v>
      </c>
      <c r="AE1572" s="6">
        <f t="shared" si="642"/>
        <v>30.048996286841497</v>
      </c>
    </row>
    <row r="1573" spans="1:31" x14ac:dyDescent="0.15">
      <c r="A1573" s="38">
        <v>39183</v>
      </c>
      <c r="B1573" s="8">
        <f t="shared" si="630"/>
        <v>2007</v>
      </c>
      <c r="C1573" s="8">
        <f t="shared" si="631"/>
        <v>4</v>
      </c>
      <c r="D1573" s="8">
        <f t="shared" si="632"/>
        <v>11</v>
      </c>
      <c r="E1573" s="8" t="s">
        <v>29</v>
      </c>
      <c r="F1573" s="8">
        <v>1</v>
      </c>
      <c r="G1573">
        <v>1</v>
      </c>
      <c r="H1573" s="2" t="s">
        <v>2</v>
      </c>
      <c r="I1573" s="3">
        <v>4.3499999999999996</v>
      </c>
      <c r="J1573" s="3">
        <v>174</v>
      </c>
      <c r="L1573" s="3">
        <v>-2.78</v>
      </c>
      <c r="M1573" s="3">
        <v>0.65</v>
      </c>
      <c r="N1573" s="3">
        <v>44.27</v>
      </c>
      <c r="O1573" s="3">
        <v>41.2</v>
      </c>
      <c r="P1573" s="3">
        <v>3.76</v>
      </c>
      <c r="Q1573" s="3">
        <v>0.35</v>
      </c>
      <c r="R1573" s="3">
        <v>0.32</v>
      </c>
      <c r="S1573" s="3">
        <v>2.13</v>
      </c>
      <c r="T1573" s="3">
        <v>0</v>
      </c>
      <c r="U1573" s="6">
        <f t="shared" si="633"/>
        <v>68.107692307692304</v>
      </c>
      <c r="W1573" s="6">
        <f t="shared" si="634"/>
        <v>18.335684062059237</v>
      </c>
      <c r="X1573" s="6">
        <f t="shared" si="635"/>
        <v>714.03225806451621</v>
      </c>
      <c r="Y1573" s="6">
        <f t="shared" si="636"/>
        <v>858.33333333333337</v>
      </c>
      <c r="Z1573" s="6">
        <f t="shared" si="637"/>
        <v>188</v>
      </c>
      <c r="AA1573" s="6">
        <f t="shared" si="638"/>
        <v>28.806584362139915</v>
      </c>
      <c r="AB1573" s="6">
        <f t="shared" si="639"/>
        <v>13.913043478260871</v>
      </c>
      <c r="AC1573" s="6">
        <f t="shared" si="640"/>
        <v>54.48963929393706</v>
      </c>
      <c r="AD1573" s="6">
        <f t="shared" si="641"/>
        <v>0</v>
      </c>
      <c r="AE1573" s="6">
        <f t="shared" si="642"/>
        <v>38.942220843672466</v>
      </c>
    </row>
    <row r="1574" spans="1:31" x14ac:dyDescent="0.15">
      <c r="A1574" s="38">
        <v>39183</v>
      </c>
      <c r="B1574" s="8">
        <f t="shared" si="630"/>
        <v>2007</v>
      </c>
      <c r="C1574" s="8">
        <f t="shared" si="631"/>
        <v>4</v>
      </c>
      <c r="D1574" s="8">
        <f t="shared" si="632"/>
        <v>11</v>
      </c>
      <c r="E1574" s="8" t="s">
        <v>30</v>
      </c>
      <c r="F1574" s="8">
        <v>2</v>
      </c>
      <c r="G1574">
        <v>7</v>
      </c>
      <c r="H1574" s="2" t="s">
        <v>2</v>
      </c>
      <c r="I1574" s="3">
        <v>4.22</v>
      </c>
      <c r="J1574" s="3">
        <v>301</v>
      </c>
      <c r="L1574" s="3">
        <v>18.64</v>
      </c>
      <c r="M1574" s="3">
        <v>1.24</v>
      </c>
      <c r="N1574" s="3">
        <v>89.43</v>
      </c>
      <c r="O1574" s="3">
        <v>76.8</v>
      </c>
      <c r="P1574" s="3">
        <v>8.9</v>
      </c>
      <c r="Q1574" s="3">
        <v>0.93</v>
      </c>
      <c r="R1574" s="3">
        <v>0.23</v>
      </c>
      <c r="S1574" s="3">
        <v>0.8</v>
      </c>
      <c r="T1574" s="3">
        <v>0</v>
      </c>
      <c r="U1574" s="6">
        <f t="shared" si="633"/>
        <v>72.120967741935488</v>
      </c>
      <c r="W1574" s="6">
        <f t="shared" si="634"/>
        <v>34.97884344146685</v>
      </c>
      <c r="X1574" s="6">
        <f t="shared" si="635"/>
        <v>1442.41935483871</v>
      </c>
      <c r="Y1574" s="6">
        <f t="shared" si="636"/>
        <v>1599.9999999999998</v>
      </c>
      <c r="Z1574" s="6">
        <f t="shared" si="637"/>
        <v>445</v>
      </c>
      <c r="AA1574" s="6">
        <f t="shared" si="638"/>
        <v>76.543209876543216</v>
      </c>
      <c r="AB1574" s="6">
        <f t="shared" si="639"/>
        <v>10</v>
      </c>
      <c r="AC1574" s="6">
        <f t="shared" si="640"/>
        <v>20.465592223074957</v>
      </c>
      <c r="AD1574" s="6">
        <f t="shared" si="641"/>
        <v>0</v>
      </c>
      <c r="AE1574" s="6">
        <f t="shared" si="642"/>
        <v>41.236908168574416</v>
      </c>
    </row>
    <row r="1575" spans="1:31" x14ac:dyDescent="0.15">
      <c r="A1575" s="38">
        <v>39183</v>
      </c>
      <c r="B1575" s="8">
        <f t="shared" si="630"/>
        <v>2007</v>
      </c>
      <c r="C1575" s="8">
        <f t="shared" si="631"/>
        <v>4</v>
      </c>
      <c r="D1575" s="8">
        <f t="shared" si="632"/>
        <v>11</v>
      </c>
      <c r="E1575" s="8" t="s">
        <v>29</v>
      </c>
      <c r="F1575" s="8">
        <v>3</v>
      </c>
      <c r="G1575">
        <v>10</v>
      </c>
      <c r="H1575" s="2" t="s">
        <v>1</v>
      </c>
      <c r="I1575" s="3">
        <v>4.24</v>
      </c>
      <c r="J1575" s="3">
        <v>253</v>
      </c>
      <c r="L1575" s="3">
        <v>18.03</v>
      </c>
      <c r="M1575" s="3">
        <v>1.01</v>
      </c>
      <c r="N1575" s="3">
        <v>74.819999999999993</v>
      </c>
      <c r="O1575" s="3">
        <v>62.6</v>
      </c>
      <c r="P1575" s="3">
        <v>2.88</v>
      </c>
      <c r="Q1575" s="3">
        <v>0.19</v>
      </c>
      <c r="R1575" s="3">
        <v>0.23</v>
      </c>
      <c r="S1575" s="3">
        <v>1.28</v>
      </c>
      <c r="T1575" s="3">
        <v>0.03</v>
      </c>
      <c r="U1575" s="6">
        <f t="shared" si="633"/>
        <v>74.079207920792072</v>
      </c>
      <c r="W1575" s="6">
        <f t="shared" si="634"/>
        <v>28.490832157968967</v>
      </c>
      <c r="X1575" s="6">
        <f t="shared" si="635"/>
        <v>1206.7741935483868</v>
      </c>
      <c r="Y1575" s="6">
        <f t="shared" si="636"/>
        <v>1304.1666666666667</v>
      </c>
      <c r="Z1575" s="6">
        <f t="shared" si="637"/>
        <v>144</v>
      </c>
      <c r="AA1575" s="6">
        <f t="shared" si="638"/>
        <v>15.637860082304528</v>
      </c>
      <c r="AB1575" s="6">
        <f t="shared" si="639"/>
        <v>10</v>
      </c>
      <c r="AC1575" s="6">
        <f t="shared" si="640"/>
        <v>32.744947556919925</v>
      </c>
      <c r="AD1575" s="6">
        <f t="shared" si="641"/>
        <v>1.6666666666666665</v>
      </c>
      <c r="AE1575" s="6">
        <f t="shared" si="642"/>
        <v>42.356579367614174</v>
      </c>
    </row>
    <row r="1576" spans="1:31" x14ac:dyDescent="0.15">
      <c r="A1576" s="38">
        <v>39183</v>
      </c>
      <c r="B1576" s="8">
        <f t="shared" si="630"/>
        <v>2007</v>
      </c>
      <c r="C1576" s="8">
        <f t="shared" si="631"/>
        <v>4</v>
      </c>
      <c r="D1576" s="8">
        <f t="shared" si="632"/>
        <v>11</v>
      </c>
      <c r="E1576" s="8" t="s">
        <v>30</v>
      </c>
      <c r="F1576" s="8">
        <v>4</v>
      </c>
      <c r="G1576">
        <v>14</v>
      </c>
      <c r="H1576" s="2" t="s">
        <v>2</v>
      </c>
      <c r="I1576" s="3">
        <v>4.51</v>
      </c>
      <c r="J1576" s="3">
        <v>177</v>
      </c>
      <c r="L1576" s="3">
        <v>-13.56</v>
      </c>
      <c r="M1576" s="3">
        <v>0.55000000000000004</v>
      </c>
      <c r="N1576" s="3">
        <v>45.16</v>
      </c>
      <c r="O1576" s="3">
        <v>40.200000000000003</v>
      </c>
      <c r="P1576" s="3">
        <v>8.2200000000000006</v>
      </c>
      <c r="Q1576" s="3">
        <v>2.67</v>
      </c>
      <c r="R1576" s="3">
        <v>0.3</v>
      </c>
      <c r="S1576" s="3">
        <v>0.67</v>
      </c>
      <c r="T1576" s="3">
        <v>0</v>
      </c>
      <c r="U1576" s="6">
        <f t="shared" si="633"/>
        <v>82.109090909090895</v>
      </c>
      <c r="W1576" s="6">
        <f t="shared" si="634"/>
        <v>15.514809590973202</v>
      </c>
      <c r="X1576" s="6">
        <f t="shared" si="635"/>
        <v>728.38709677419342</v>
      </c>
      <c r="Y1576" s="6">
        <f t="shared" si="636"/>
        <v>837.5</v>
      </c>
      <c r="Z1576" s="6">
        <f t="shared" si="637"/>
        <v>411.00000000000006</v>
      </c>
      <c r="AA1576" s="6">
        <f t="shared" si="638"/>
        <v>219.75308641975309</v>
      </c>
      <c r="AB1576" s="6">
        <f t="shared" si="639"/>
        <v>13.043478260869565</v>
      </c>
      <c r="AC1576" s="6">
        <f t="shared" si="640"/>
        <v>17.139933486825274</v>
      </c>
      <c r="AD1576" s="6">
        <f t="shared" si="641"/>
        <v>0</v>
      </c>
      <c r="AE1576" s="6">
        <f t="shared" si="642"/>
        <v>46.947859237536647</v>
      </c>
    </row>
    <row r="1577" spans="1:31" x14ac:dyDescent="0.15">
      <c r="A1577" s="38">
        <v>39183</v>
      </c>
      <c r="B1577" s="8">
        <f t="shared" si="630"/>
        <v>2007</v>
      </c>
      <c r="C1577" s="8">
        <f t="shared" si="631"/>
        <v>4</v>
      </c>
      <c r="D1577" s="8">
        <f t="shared" si="632"/>
        <v>11</v>
      </c>
      <c r="E1577" s="8" t="s">
        <v>30</v>
      </c>
      <c r="F1577" s="8">
        <v>1</v>
      </c>
      <c r="G1577">
        <v>2</v>
      </c>
      <c r="H1577" s="2" t="s">
        <v>0</v>
      </c>
      <c r="I1577" s="3">
        <v>4.21</v>
      </c>
      <c r="J1577" s="3">
        <v>285</v>
      </c>
      <c r="L1577" s="3">
        <v>-11.78</v>
      </c>
      <c r="M1577" s="3">
        <v>1</v>
      </c>
      <c r="N1577" s="3">
        <v>98.28</v>
      </c>
      <c r="O1577" s="3">
        <v>57.5</v>
      </c>
      <c r="P1577" s="3">
        <v>9.3800000000000008</v>
      </c>
      <c r="Q1577" s="3">
        <v>0.68</v>
      </c>
      <c r="R1577" s="3">
        <v>0.27</v>
      </c>
      <c r="S1577" s="3">
        <v>1.43</v>
      </c>
      <c r="T1577" s="3">
        <v>0</v>
      </c>
      <c r="U1577" s="6">
        <f t="shared" si="633"/>
        <v>98.28</v>
      </c>
      <c r="W1577" s="6">
        <f t="shared" si="634"/>
        <v>28.208744710860366</v>
      </c>
      <c r="X1577" s="6">
        <f t="shared" si="635"/>
        <v>1585.1612903225807</v>
      </c>
      <c r="Y1577" s="6">
        <f t="shared" si="636"/>
        <v>1197.9166666666667</v>
      </c>
      <c r="Z1577" s="6">
        <f t="shared" si="637"/>
        <v>469</v>
      </c>
      <c r="AA1577" s="6">
        <f t="shared" si="638"/>
        <v>55.967078189300409</v>
      </c>
      <c r="AB1577" s="6">
        <f t="shared" si="639"/>
        <v>11.739130434782609</v>
      </c>
      <c r="AC1577" s="6">
        <f t="shared" si="640"/>
        <v>36.582246098746474</v>
      </c>
      <c r="AD1577" s="6">
        <f t="shared" si="641"/>
        <v>0</v>
      </c>
      <c r="AE1577" s="6">
        <f t="shared" si="642"/>
        <v>56.193967741935488</v>
      </c>
    </row>
    <row r="1578" spans="1:31" x14ac:dyDescent="0.15">
      <c r="A1578" s="38">
        <v>39183</v>
      </c>
      <c r="B1578" s="8">
        <f t="shared" si="630"/>
        <v>2007</v>
      </c>
      <c r="C1578" s="8">
        <f t="shared" si="631"/>
        <v>4</v>
      </c>
      <c r="D1578" s="8">
        <f t="shared" si="632"/>
        <v>11</v>
      </c>
      <c r="E1578" s="8" t="s">
        <v>29</v>
      </c>
      <c r="F1578" s="8">
        <v>1</v>
      </c>
      <c r="G1578">
        <v>1</v>
      </c>
      <c r="H1578" s="2" t="s">
        <v>0</v>
      </c>
      <c r="I1578" s="3">
        <v>4.4400000000000004</v>
      </c>
      <c r="J1578" s="3">
        <v>221</v>
      </c>
      <c r="L1578" s="3">
        <v>-20.16</v>
      </c>
      <c r="M1578" s="3">
        <v>0.82</v>
      </c>
      <c r="N1578" s="3">
        <v>93.85</v>
      </c>
      <c r="O1578" s="3">
        <v>17.329999999999998</v>
      </c>
      <c r="P1578" s="3">
        <v>21.45</v>
      </c>
      <c r="Q1578" s="3">
        <v>2.87</v>
      </c>
      <c r="R1578" s="3">
        <v>0.33</v>
      </c>
      <c r="S1578" s="3">
        <v>0.69</v>
      </c>
      <c r="T1578" s="3">
        <v>0</v>
      </c>
      <c r="U1578" s="6">
        <f t="shared" si="633"/>
        <v>114.45121951219512</v>
      </c>
      <c r="W1578" s="6">
        <f t="shared" si="634"/>
        <v>23.131170662905497</v>
      </c>
      <c r="X1578" s="6">
        <f t="shared" si="635"/>
        <v>1513.7096774193549</v>
      </c>
      <c r="Y1578" s="6">
        <f t="shared" si="636"/>
        <v>361.04166666666663</v>
      </c>
      <c r="Z1578" s="6">
        <f t="shared" si="637"/>
        <v>1072.5</v>
      </c>
      <c r="AA1578" s="6">
        <f t="shared" si="638"/>
        <v>236.21399176954733</v>
      </c>
      <c r="AB1578" s="6">
        <f t="shared" si="639"/>
        <v>14.347826086956523</v>
      </c>
      <c r="AC1578" s="6">
        <f t="shared" si="640"/>
        <v>17.651573292402144</v>
      </c>
      <c r="AD1578" s="6">
        <f t="shared" si="641"/>
        <v>0</v>
      </c>
      <c r="AE1578" s="6">
        <f t="shared" si="642"/>
        <v>65.440253737214803</v>
      </c>
    </row>
    <row r="1579" spans="1:31" x14ac:dyDescent="0.15">
      <c r="A1579" s="38">
        <v>39183</v>
      </c>
      <c r="B1579" s="8">
        <f t="shared" si="630"/>
        <v>2007</v>
      </c>
      <c r="C1579" s="8">
        <f t="shared" si="631"/>
        <v>4</v>
      </c>
      <c r="D1579" s="8">
        <f t="shared" si="632"/>
        <v>11</v>
      </c>
      <c r="E1579" s="8" t="s">
        <v>30</v>
      </c>
      <c r="F1579" s="8">
        <v>2</v>
      </c>
      <c r="G1579">
        <v>7</v>
      </c>
      <c r="H1579" s="2" t="s">
        <v>1</v>
      </c>
      <c r="I1579" s="3">
        <v>4.21</v>
      </c>
      <c r="J1579" s="3">
        <v>238</v>
      </c>
      <c r="L1579" s="3">
        <v>7.75</v>
      </c>
      <c r="M1579" s="3">
        <v>0.66</v>
      </c>
      <c r="N1579" s="3">
        <v>75.7</v>
      </c>
      <c r="O1579" s="3">
        <v>48.3</v>
      </c>
      <c r="P1579" s="3">
        <v>5.34</v>
      </c>
      <c r="Q1579" s="3">
        <v>0.61</v>
      </c>
      <c r="R1579" s="3">
        <v>0.26</v>
      </c>
      <c r="S1579" s="3">
        <v>0.84</v>
      </c>
      <c r="T1579" s="3">
        <v>0</v>
      </c>
      <c r="U1579" s="6">
        <f t="shared" si="633"/>
        <v>114.6969696969697</v>
      </c>
      <c r="W1579" s="6">
        <f t="shared" si="634"/>
        <v>18.617771509167842</v>
      </c>
      <c r="X1579" s="6">
        <f t="shared" si="635"/>
        <v>1220.9677419354839</v>
      </c>
      <c r="Y1579" s="6">
        <f t="shared" si="636"/>
        <v>1006.2499999999999</v>
      </c>
      <c r="Z1579" s="6">
        <f t="shared" si="637"/>
        <v>267</v>
      </c>
      <c r="AA1579" s="6">
        <f t="shared" si="638"/>
        <v>50.205761316872426</v>
      </c>
      <c r="AB1579" s="6">
        <f t="shared" si="639"/>
        <v>11.304347826086957</v>
      </c>
      <c r="AC1579" s="6">
        <f t="shared" si="640"/>
        <v>21.4888718342287</v>
      </c>
      <c r="AD1579" s="6">
        <f t="shared" si="641"/>
        <v>0</v>
      </c>
      <c r="AE1579" s="6">
        <f t="shared" si="642"/>
        <v>65.580767350928639</v>
      </c>
    </row>
    <row r="1580" spans="1:31" x14ac:dyDescent="0.15">
      <c r="A1580" s="38">
        <v>39183</v>
      </c>
      <c r="B1580" s="8">
        <f t="shared" si="630"/>
        <v>2007</v>
      </c>
      <c r="C1580" s="8">
        <f t="shared" si="631"/>
        <v>4</v>
      </c>
      <c r="D1580" s="8">
        <f t="shared" si="632"/>
        <v>11</v>
      </c>
      <c r="E1580" s="8" t="s">
        <v>32</v>
      </c>
      <c r="F1580" s="8">
        <v>1</v>
      </c>
      <c r="G1580">
        <v>4</v>
      </c>
      <c r="H1580" s="2" t="s">
        <v>0</v>
      </c>
      <c r="I1580" s="3">
        <v>5.37</v>
      </c>
      <c r="J1580" s="3">
        <v>57.4</v>
      </c>
      <c r="L1580" s="3">
        <v>-35.6</v>
      </c>
    </row>
    <row r="1581" spans="1:31" x14ac:dyDescent="0.15">
      <c r="A1581" s="38">
        <v>39183</v>
      </c>
      <c r="B1581" s="8">
        <f t="shared" si="630"/>
        <v>2007</v>
      </c>
      <c r="C1581" s="8">
        <f t="shared" si="631"/>
        <v>4</v>
      </c>
      <c r="D1581" s="8">
        <f t="shared" si="632"/>
        <v>11</v>
      </c>
      <c r="E1581" s="8" t="s">
        <v>32</v>
      </c>
      <c r="F1581" s="8">
        <v>1</v>
      </c>
      <c r="G1581">
        <v>4</v>
      </c>
      <c r="H1581" s="2" t="s">
        <v>2</v>
      </c>
      <c r="I1581" s="3">
        <v>5.59</v>
      </c>
      <c r="J1581" s="3">
        <v>31.8</v>
      </c>
    </row>
    <row r="1582" spans="1:31" x14ac:dyDescent="0.15">
      <c r="A1582" s="38">
        <v>39183</v>
      </c>
      <c r="B1582" s="8">
        <f t="shared" si="630"/>
        <v>2007</v>
      </c>
      <c r="C1582" s="8">
        <f t="shared" si="631"/>
        <v>4</v>
      </c>
      <c r="D1582" s="8">
        <f t="shared" si="632"/>
        <v>11</v>
      </c>
      <c r="E1582" s="8" t="s">
        <v>32</v>
      </c>
      <c r="F1582" s="8">
        <v>1</v>
      </c>
      <c r="G1582">
        <v>4</v>
      </c>
      <c r="H1582" s="2" t="s">
        <v>1</v>
      </c>
      <c r="I1582" s="3">
        <v>5.67</v>
      </c>
      <c r="J1582" s="3">
        <v>25.1</v>
      </c>
      <c r="L1582" s="3">
        <v>-11.7</v>
      </c>
    </row>
    <row r="1583" spans="1:31" x14ac:dyDescent="0.15">
      <c r="A1583" s="38">
        <v>39183</v>
      </c>
      <c r="B1583" s="8">
        <f t="shared" si="630"/>
        <v>2007</v>
      </c>
      <c r="C1583" s="8">
        <f t="shared" si="631"/>
        <v>4</v>
      </c>
      <c r="D1583" s="8">
        <f t="shared" si="632"/>
        <v>11</v>
      </c>
      <c r="E1583" s="8" t="s">
        <v>29</v>
      </c>
      <c r="F1583" s="8">
        <v>2</v>
      </c>
      <c r="G1583">
        <v>6</v>
      </c>
      <c r="H1583" s="2" t="s">
        <v>0</v>
      </c>
      <c r="I1583" s="3">
        <v>4.4800000000000004</v>
      </c>
      <c r="J1583" s="3">
        <v>134</v>
      </c>
      <c r="L1583" s="3">
        <v>-10.93</v>
      </c>
    </row>
    <row r="1584" spans="1:31" x14ac:dyDescent="0.15">
      <c r="A1584" s="38">
        <v>39183</v>
      </c>
      <c r="B1584" s="8">
        <f t="shared" si="630"/>
        <v>2007</v>
      </c>
      <c r="C1584" s="8">
        <f t="shared" si="631"/>
        <v>4</v>
      </c>
      <c r="D1584" s="8">
        <f t="shared" si="632"/>
        <v>11</v>
      </c>
      <c r="E1584" s="8" t="s">
        <v>32</v>
      </c>
      <c r="F1584" s="8">
        <v>2</v>
      </c>
      <c r="G1584">
        <v>8</v>
      </c>
      <c r="H1584" s="2" t="s">
        <v>0</v>
      </c>
      <c r="I1584" s="3">
        <v>4.8899999999999997</v>
      </c>
      <c r="J1584" s="3">
        <v>27</v>
      </c>
      <c r="L1584" s="3">
        <v>6.48</v>
      </c>
    </row>
    <row r="1585" spans="1:31" x14ac:dyDescent="0.15">
      <c r="A1585" s="38">
        <v>39183</v>
      </c>
      <c r="B1585" s="8">
        <f t="shared" si="630"/>
        <v>2007</v>
      </c>
      <c r="C1585" s="8">
        <f t="shared" si="631"/>
        <v>4</v>
      </c>
      <c r="D1585" s="8">
        <f t="shared" si="632"/>
        <v>11</v>
      </c>
      <c r="E1585" s="8" t="s">
        <v>29</v>
      </c>
      <c r="F1585" s="8">
        <v>4</v>
      </c>
      <c r="G1585">
        <v>13</v>
      </c>
      <c r="H1585" s="2" t="s">
        <v>2</v>
      </c>
      <c r="I1585" s="3">
        <v>4.37</v>
      </c>
      <c r="J1585" s="3">
        <v>167</v>
      </c>
      <c r="L1585" s="3">
        <v>13.23</v>
      </c>
    </row>
    <row r="1586" spans="1:31" x14ac:dyDescent="0.15">
      <c r="A1586" s="38">
        <v>39183</v>
      </c>
      <c r="B1586" s="8">
        <f t="shared" si="630"/>
        <v>2007</v>
      </c>
      <c r="C1586" s="8">
        <f t="shared" si="631"/>
        <v>4</v>
      </c>
      <c r="D1586" s="8">
        <f t="shared" si="632"/>
        <v>11</v>
      </c>
      <c r="E1586" s="8" t="s">
        <v>30</v>
      </c>
      <c r="F1586" s="8">
        <v>4</v>
      </c>
      <c r="G1586">
        <v>14</v>
      </c>
      <c r="H1586" s="2" t="s">
        <v>0</v>
      </c>
      <c r="I1586" s="3">
        <v>4.49</v>
      </c>
      <c r="J1586" s="3">
        <v>176</v>
      </c>
      <c r="L1586" s="3">
        <v>-3.94</v>
      </c>
    </row>
    <row r="1587" spans="1:31" x14ac:dyDescent="0.15">
      <c r="A1587" s="38">
        <v>39223</v>
      </c>
      <c r="B1587" s="8">
        <f t="shared" si="630"/>
        <v>2007</v>
      </c>
      <c r="C1587" s="8">
        <f t="shared" si="631"/>
        <v>5</v>
      </c>
      <c r="D1587" s="8">
        <f t="shared" si="632"/>
        <v>21</v>
      </c>
      <c r="E1587" s="8" t="s">
        <v>32</v>
      </c>
      <c r="F1587" s="8">
        <v>3</v>
      </c>
      <c r="G1587">
        <v>11</v>
      </c>
      <c r="H1587" s="2" t="s">
        <v>1</v>
      </c>
      <c r="I1587" s="3">
        <v>4.93</v>
      </c>
      <c r="J1587" s="3">
        <v>32.4</v>
      </c>
      <c r="L1587" s="3">
        <v>30.86</v>
      </c>
      <c r="M1587" s="3">
        <v>0.5</v>
      </c>
      <c r="N1587" s="3">
        <v>0.49</v>
      </c>
      <c r="O1587" s="3">
        <v>9.91</v>
      </c>
      <c r="P1587" s="3">
        <v>0.92</v>
      </c>
      <c r="Q1587" s="3">
        <v>0.22</v>
      </c>
      <c r="R1587" s="3">
        <v>0.32</v>
      </c>
      <c r="S1587" s="3">
        <v>0.27</v>
      </c>
      <c r="T1587" s="3">
        <v>0</v>
      </c>
      <c r="U1587" s="6">
        <f t="shared" ref="U1587:U1606" si="643">(N1587/M1587)</f>
        <v>0.98</v>
      </c>
      <c r="W1587" s="6">
        <f t="shared" ref="W1587:W1606" si="644">(M1587/35.45)*1000</f>
        <v>14.104372355430183</v>
      </c>
      <c r="X1587" s="6">
        <f t="shared" ref="X1587:X1606" si="645">(N1587/62)*1000</f>
        <v>7.9032258064516121</v>
      </c>
      <c r="Y1587" s="6">
        <f t="shared" ref="Y1587:Y1606" si="646">(O1587/96)*1000*2</f>
        <v>206.45833333333331</v>
      </c>
      <c r="Z1587" s="6">
        <f t="shared" ref="Z1587:Z1606" si="647">(P1587/40)*1000*2</f>
        <v>46</v>
      </c>
      <c r="AA1587" s="6">
        <f t="shared" ref="AA1587:AA1606" si="648">(Q1587/24.3)*1000*2</f>
        <v>18.10699588477366</v>
      </c>
      <c r="AB1587" s="6">
        <f t="shared" ref="AB1587:AB1606" si="649">(R1587/23)*1000</f>
        <v>13.913043478260871</v>
      </c>
      <c r="AC1587" s="6">
        <f t="shared" ref="AC1587:AC1606" si="650">(S1587/39.09)*1000</f>
        <v>6.9071373752877969</v>
      </c>
      <c r="AD1587" s="6">
        <f t="shared" ref="AD1587:AD1606" si="651">(T1587/18)*1000</f>
        <v>0</v>
      </c>
      <c r="AE1587" s="6">
        <f t="shared" ref="AE1587:AE1606" si="652">(X1587/W1587)</f>
        <v>0.56033870967741928</v>
      </c>
    </row>
    <row r="1588" spans="1:31" x14ac:dyDescent="0.15">
      <c r="A1588" s="38">
        <v>39223</v>
      </c>
      <c r="B1588" s="8">
        <f t="shared" si="630"/>
        <v>2007</v>
      </c>
      <c r="C1588" s="8">
        <f t="shared" si="631"/>
        <v>5</v>
      </c>
      <c r="D1588" s="8">
        <f t="shared" si="632"/>
        <v>21</v>
      </c>
      <c r="E1588" s="8" t="s">
        <v>31</v>
      </c>
      <c r="F1588" s="8">
        <v>3</v>
      </c>
      <c r="G1588">
        <v>12</v>
      </c>
      <c r="H1588" s="2" t="s">
        <v>2</v>
      </c>
      <c r="I1588" s="3">
        <v>4.99</v>
      </c>
      <c r="J1588" s="3">
        <v>25.6</v>
      </c>
      <c r="L1588" s="3">
        <v>10.5</v>
      </c>
      <c r="M1588" s="3">
        <v>0.42</v>
      </c>
      <c r="N1588" s="3">
        <v>0.75</v>
      </c>
      <c r="O1588" s="3">
        <v>6.53</v>
      </c>
      <c r="P1588" s="3">
        <v>1.21</v>
      </c>
      <c r="Q1588" s="3">
        <v>0.13</v>
      </c>
      <c r="R1588" s="3">
        <v>0.26</v>
      </c>
      <c r="S1588" s="3">
        <v>0.22</v>
      </c>
      <c r="T1588" s="3">
        <v>0</v>
      </c>
      <c r="U1588" s="6">
        <f t="shared" si="643"/>
        <v>1.7857142857142858</v>
      </c>
      <c r="W1588" s="6">
        <f t="shared" si="644"/>
        <v>11.847672778561353</v>
      </c>
      <c r="X1588" s="6">
        <f t="shared" si="645"/>
        <v>12.096774193548386</v>
      </c>
      <c r="Y1588" s="6">
        <f t="shared" si="646"/>
        <v>136.04166666666669</v>
      </c>
      <c r="Z1588" s="6">
        <f t="shared" si="647"/>
        <v>60.5</v>
      </c>
      <c r="AA1588" s="6">
        <f t="shared" si="648"/>
        <v>10.699588477366255</v>
      </c>
      <c r="AB1588" s="6">
        <f t="shared" si="649"/>
        <v>11.304347826086957</v>
      </c>
      <c r="AC1588" s="6">
        <f t="shared" si="650"/>
        <v>5.6280378613456117</v>
      </c>
      <c r="AD1588" s="6">
        <f t="shared" si="651"/>
        <v>0</v>
      </c>
      <c r="AE1588" s="6">
        <f t="shared" si="652"/>
        <v>1.0210253456221199</v>
      </c>
    </row>
    <row r="1589" spans="1:31" x14ac:dyDescent="0.15">
      <c r="A1589" s="38">
        <v>39223</v>
      </c>
      <c r="B1589" s="8">
        <f t="shared" si="630"/>
        <v>2007</v>
      </c>
      <c r="C1589" s="8">
        <f t="shared" si="631"/>
        <v>5</v>
      </c>
      <c r="D1589" s="8">
        <f t="shared" si="632"/>
        <v>21</v>
      </c>
      <c r="E1589" s="8" t="s">
        <v>31</v>
      </c>
      <c r="F1589" s="8">
        <v>3</v>
      </c>
      <c r="G1589">
        <v>12</v>
      </c>
      <c r="H1589" s="2" t="s">
        <v>1</v>
      </c>
      <c r="I1589" s="3">
        <v>5.04</v>
      </c>
      <c r="J1589" s="3">
        <v>23.7</v>
      </c>
      <c r="L1589" s="3">
        <v>21.14</v>
      </c>
      <c r="M1589" s="3">
        <v>0.28000000000000003</v>
      </c>
      <c r="N1589" s="3">
        <v>0.57999999999999996</v>
      </c>
      <c r="O1589" s="3">
        <v>6.6</v>
      </c>
      <c r="P1589" s="3">
        <v>0.82</v>
      </c>
      <c r="Q1589" s="3">
        <v>0.13</v>
      </c>
      <c r="R1589" s="3">
        <v>0.21</v>
      </c>
      <c r="S1589" s="3">
        <v>0.23</v>
      </c>
      <c r="T1589" s="3">
        <v>0</v>
      </c>
      <c r="U1589" s="6">
        <f t="shared" si="643"/>
        <v>2.0714285714285712</v>
      </c>
      <c r="W1589" s="6">
        <f t="shared" si="644"/>
        <v>7.8984485190409028</v>
      </c>
      <c r="X1589" s="6">
        <f t="shared" si="645"/>
        <v>9.3548387096774182</v>
      </c>
      <c r="Y1589" s="6">
        <f t="shared" si="646"/>
        <v>137.49999999999997</v>
      </c>
      <c r="Z1589" s="6">
        <f t="shared" si="647"/>
        <v>40.999999999999993</v>
      </c>
      <c r="AA1589" s="6">
        <f t="shared" si="648"/>
        <v>10.699588477366255</v>
      </c>
      <c r="AB1589" s="6">
        <f t="shared" si="649"/>
        <v>9.1304347826086953</v>
      </c>
      <c r="AC1589" s="6">
        <f t="shared" si="650"/>
        <v>5.8838577641340493</v>
      </c>
      <c r="AD1589" s="6">
        <f t="shared" si="651"/>
        <v>0</v>
      </c>
      <c r="AE1589" s="6">
        <f t="shared" si="652"/>
        <v>1.1843894009216589</v>
      </c>
    </row>
    <row r="1590" spans="1:31" x14ac:dyDescent="0.15">
      <c r="A1590" s="38">
        <v>39223</v>
      </c>
      <c r="B1590" s="8">
        <f t="shared" si="630"/>
        <v>2007</v>
      </c>
      <c r="C1590" s="8">
        <f t="shared" si="631"/>
        <v>5</v>
      </c>
      <c r="D1590" s="8">
        <f t="shared" si="632"/>
        <v>21</v>
      </c>
      <c r="E1590" s="8" t="s">
        <v>31</v>
      </c>
      <c r="F1590" s="8">
        <v>4</v>
      </c>
      <c r="G1590">
        <v>15</v>
      </c>
      <c r="H1590" s="2" t="s">
        <v>0</v>
      </c>
      <c r="I1590" s="3">
        <v>5.34</v>
      </c>
      <c r="J1590" s="3">
        <v>20.9</v>
      </c>
      <c r="L1590" s="3">
        <v>15.46</v>
      </c>
      <c r="M1590" s="3">
        <v>0.6</v>
      </c>
      <c r="N1590" s="3">
        <v>1.28</v>
      </c>
      <c r="O1590" s="3">
        <v>4.7</v>
      </c>
      <c r="P1590" s="3">
        <v>1.34</v>
      </c>
      <c r="Q1590" s="3">
        <v>0.16</v>
      </c>
      <c r="R1590" s="3">
        <v>0.32</v>
      </c>
      <c r="S1590" s="3">
        <v>0.39</v>
      </c>
      <c r="T1590" s="3">
        <v>0</v>
      </c>
      <c r="U1590" s="6">
        <f t="shared" si="643"/>
        <v>2.1333333333333333</v>
      </c>
      <c r="W1590" s="6">
        <f t="shared" si="644"/>
        <v>16.925246826516219</v>
      </c>
      <c r="X1590" s="6">
        <f t="shared" si="645"/>
        <v>20.64516129032258</v>
      </c>
      <c r="Y1590" s="6">
        <f t="shared" si="646"/>
        <v>97.916666666666671</v>
      </c>
      <c r="Z1590" s="6">
        <f t="shared" si="647"/>
        <v>67</v>
      </c>
      <c r="AA1590" s="6">
        <f t="shared" si="648"/>
        <v>13.168724279835391</v>
      </c>
      <c r="AB1590" s="6">
        <f t="shared" si="649"/>
        <v>13.913043478260871</v>
      </c>
      <c r="AC1590" s="6">
        <f t="shared" si="650"/>
        <v>9.9769762087490417</v>
      </c>
      <c r="AD1590" s="6">
        <f t="shared" si="651"/>
        <v>0</v>
      </c>
      <c r="AE1590" s="6">
        <f t="shared" si="652"/>
        <v>1.2197849462365593</v>
      </c>
    </row>
    <row r="1591" spans="1:31" x14ac:dyDescent="0.15">
      <c r="A1591" s="38">
        <v>39223</v>
      </c>
      <c r="B1591" s="8">
        <f t="shared" si="630"/>
        <v>2007</v>
      </c>
      <c r="C1591" s="8">
        <f t="shared" si="631"/>
        <v>5</v>
      </c>
      <c r="D1591" s="8">
        <f t="shared" si="632"/>
        <v>21</v>
      </c>
      <c r="E1591" s="8" t="s">
        <v>29</v>
      </c>
      <c r="F1591" s="8">
        <v>4</v>
      </c>
      <c r="G1591">
        <v>13</v>
      </c>
      <c r="H1591" s="2" t="s">
        <v>0</v>
      </c>
      <c r="I1591" s="3">
        <v>4.3099999999999996</v>
      </c>
      <c r="J1591" s="3">
        <v>139</v>
      </c>
      <c r="L1591" s="3">
        <v>25.96</v>
      </c>
      <c r="M1591" s="3">
        <v>0.63</v>
      </c>
      <c r="N1591" s="3">
        <v>2.17</v>
      </c>
      <c r="O1591" s="3">
        <v>55.6</v>
      </c>
      <c r="P1591" s="3">
        <v>1.28</v>
      </c>
      <c r="Q1591" s="3">
        <v>0.09</v>
      </c>
      <c r="R1591" s="3">
        <v>0.3</v>
      </c>
      <c r="S1591" s="3">
        <v>1.87</v>
      </c>
      <c r="T1591" s="3">
        <v>0</v>
      </c>
      <c r="U1591" s="6">
        <f t="shared" si="643"/>
        <v>3.4444444444444442</v>
      </c>
      <c r="W1591" s="6">
        <f t="shared" si="644"/>
        <v>17.77150916784203</v>
      </c>
      <c r="X1591" s="6">
        <f t="shared" si="645"/>
        <v>34.999999999999993</v>
      </c>
      <c r="Y1591" s="6">
        <f t="shared" si="646"/>
        <v>1158.3333333333335</v>
      </c>
      <c r="Z1591" s="6">
        <f t="shared" si="647"/>
        <v>64</v>
      </c>
      <c r="AA1591" s="6">
        <f t="shared" si="648"/>
        <v>7.4074074074074066</v>
      </c>
      <c r="AB1591" s="6">
        <f t="shared" si="649"/>
        <v>13.043478260869565</v>
      </c>
      <c r="AC1591" s="6">
        <f t="shared" si="650"/>
        <v>47.838321821437702</v>
      </c>
      <c r="AD1591" s="6">
        <f t="shared" si="651"/>
        <v>0</v>
      </c>
      <c r="AE1591" s="6">
        <f t="shared" si="652"/>
        <v>1.9694444444444441</v>
      </c>
    </row>
    <row r="1592" spans="1:31" x14ac:dyDescent="0.15">
      <c r="A1592" s="38">
        <v>39223</v>
      </c>
      <c r="B1592" s="8">
        <f t="shared" si="630"/>
        <v>2007</v>
      </c>
      <c r="C1592" s="8">
        <f t="shared" si="631"/>
        <v>5</v>
      </c>
      <c r="D1592" s="8">
        <f t="shared" si="632"/>
        <v>21</v>
      </c>
      <c r="E1592" s="8" t="s">
        <v>31</v>
      </c>
      <c r="F1592" s="8">
        <v>2</v>
      </c>
      <c r="G1592">
        <v>5</v>
      </c>
      <c r="H1592" s="2" t="s">
        <v>0</v>
      </c>
      <c r="I1592" s="3">
        <v>5.75</v>
      </c>
      <c r="J1592" s="3">
        <v>23.5</v>
      </c>
      <c r="L1592" s="3">
        <v>15.23</v>
      </c>
      <c r="M1592" s="3">
        <v>0.48</v>
      </c>
      <c r="N1592" s="3">
        <v>1.86</v>
      </c>
      <c r="O1592" s="3">
        <v>4.41</v>
      </c>
      <c r="P1592" s="3">
        <v>1.63</v>
      </c>
      <c r="Q1592" s="3">
        <v>0.26</v>
      </c>
      <c r="R1592" s="3">
        <v>0.23</v>
      </c>
      <c r="S1592" s="3">
        <v>0.19</v>
      </c>
      <c r="T1592" s="3">
        <v>0</v>
      </c>
      <c r="U1592" s="6">
        <f t="shared" si="643"/>
        <v>3.8750000000000004</v>
      </c>
      <c r="W1592" s="6">
        <f t="shared" si="644"/>
        <v>13.540197461212975</v>
      </c>
      <c r="X1592" s="6">
        <f t="shared" si="645"/>
        <v>30.000000000000004</v>
      </c>
      <c r="Y1592" s="6">
        <f t="shared" si="646"/>
        <v>91.875</v>
      </c>
      <c r="Z1592" s="6">
        <f t="shared" si="647"/>
        <v>81.499999999999986</v>
      </c>
      <c r="AA1592" s="6">
        <f t="shared" si="648"/>
        <v>21.399176954732511</v>
      </c>
      <c r="AB1592" s="6">
        <f t="shared" si="649"/>
        <v>10</v>
      </c>
      <c r="AC1592" s="6">
        <f t="shared" si="650"/>
        <v>4.8605781529803007</v>
      </c>
      <c r="AD1592" s="6">
        <f t="shared" si="651"/>
        <v>0</v>
      </c>
      <c r="AE1592" s="6">
        <f t="shared" si="652"/>
        <v>2.2156250000000006</v>
      </c>
    </row>
    <row r="1593" spans="1:31" x14ac:dyDescent="0.15">
      <c r="A1593" s="38">
        <v>39223</v>
      </c>
      <c r="B1593" s="8">
        <f t="shared" si="630"/>
        <v>2007</v>
      </c>
      <c r="C1593" s="8">
        <f t="shared" si="631"/>
        <v>5</v>
      </c>
      <c r="D1593" s="8">
        <f t="shared" si="632"/>
        <v>21</v>
      </c>
      <c r="E1593" s="8" t="s">
        <v>32</v>
      </c>
      <c r="F1593" s="8">
        <v>1</v>
      </c>
      <c r="G1593">
        <v>4</v>
      </c>
      <c r="H1593" s="2" t="s">
        <v>2</v>
      </c>
      <c r="I1593" s="3">
        <v>5.39</v>
      </c>
      <c r="J1593" s="3">
        <v>33.5</v>
      </c>
      <c r="L1593" s="3">
        <v>3.77</v>
      </c>
      <c r="M1593" s="3">
        <v>0.53</v>
      </c>
      <c r="N1593" s="3">
        <v>3.1</v>
      </c>
      <c r="O1593" s="3">
        <v>7.93</v>
      </c>
      <c r="P1593" s="3">
        <v>2.94</v>
      </c>
      <c r="Q1593" s="3">
        <v>0.44</v>
      </c>
      <c r="R1593" s="3">
        <v>0.28999999999999998</v>
      </c>
      <c r="S1593" s="3">
        <v>0.36</v>
      </c>
      <c r="T1593" s="3">
        <v>0</v>
      </c>
      <c r="U1593" s="6">
        <f t="shared" si="643"/>
        <v>5.8490566037735849</v>
      </c>
      <c r="W1593" s="6">
        <f t="shared" si="644"/>
        <v>14.950634696755994</v>
      </c>
      <c r="X1593" s="6">
        <f t="shared" si="645"/>
        <v>50</v>
      </c>
      <c r="Y1593" s="6">
        <f t="shared" si="646"/>
        <v>165.20833333333331</v>
      </c>
      <c r="Z1593" s="6">
        <f t="shared" si="647"/>
        <v>147</v>
      </c>
      <c r="AA1593" s="6">
        <f t="shared" si="648"/>
        <v>36.21399176954732</v>
      </c>
      <c r="AB1593" s="6">
        <f t="shared" si="649"/>
        <v>12.608695652173912</v>
      </c>
      <c r="AC1593" s="6">
        <f t="shared" si="650"/>
        <v>9.209516500383728</v>
      </c>
      <c r="AD1593" s="6">
        <f t="shared" si="651"/>
        <v>0</v>
      </c>
      <c r="AE1593" s="6">
        <f t="shared" si="652"/>
        <v>3.3443396226415096</v>
      </c>
    </row>
    <row r="1594" spans="1:31" x14ac:dyDescent="0.15">
      <c r="A1594" s="38">
        <v>39223</v>
      </c>
      <c r="B1594" s="8">
        <f t="shared" si="630"/>
        <v>2007</v>
      </c>
      <c r="C1594" s="8">
        <f t="shared" si="631"/>
        <v>5</v>
      </c>
      <c r="D1594" s="8">
        <f t="shared" si="632"/>
        <v>21</v>
      </c>
      <c r="E1594" s="8" t="s">
        <v>31</v>
      </c>
      <c r="F1594" s="8">
        <v>4</v>
      </c>
      <c r="G1594">
        <v>15</v>
      </c>
      <c r="H1594" s="2" t="s">
        <v>2</v>
      </c>
      <c r="I1594" s="3">
        <v>4.97</v>
      </c>
      <c r="J1594" s="3">
        <v>44.7</v>
      </c>
      <c r="L1594" s="3">
        <v>9.66</v>
      </c>
      <c r="M1594" s="3">
        <v>1.24</v>
      </c>
      <c r="N1594" s="3">
        <v>9.1199999999999992</v>
      </c>
      <c r="O1594" s="3">
        <v>6.23</v>
      </c>
      <c r="P1594" s="3">
        <v>1.98</v>
      </c>
      <c r="Q1594" s="3">
        <v>0.23</v>
      </c>
      <c r="R1594" s="3">
        <v>0.4</v>
      </c>
      <c r="S1594" s="3">
        <v>0.73</v>
      </c>
      <c r="T1594" s="3">
        <v>0</v>
      </c>
      <c r="U1594" s="6">
        <f t="shared" si="643"/>
        <v>7.354838709677419</v>
      </c>
      <c r="W1594" s="6">
        <f t="shared" si="644"/>
        <v>34.97884344146685</v>
      </c>
      <c r="X1594" s="6">
        <f t="shared" si="645"/>
        <v>147.09677419354838</v>
      </c>
      <c r="Y1594" s="6">
        <f t="shared" si="646"/>
        <v>129.79166666666666</v>
      </c>
      <c r="Z1594" s="6">
        <f t="shared" si="647"/>
        <v>99</v>
      </c>
      <c r="AA1594" s="6">
        <f t="shared" si="648"/>
        <v>18.930041152263374</v>
      </c>
      <c r="AB1594" s="6">
        <f t="shared" si="649"/>
        <v>17.391304347826086</v>
      </c>
      <c r="AC1594" s="6">
        <f t="shared" si="650"/>
        <v>18.674852903555895</v>
      </c>
      <c r="AD1594" s="6">
        <f t="shared" si="651"/>
        <v>0</v>
      </c>
      <c r="AE1594" s="6">
        <f t="shared" si="652"/>
        <v>4.2053069719042666</v>
      </c>
    </row>
    <row r="1595" spans="1:31" x14ac:dyDescent="0.15">
      <c r="A1595" s="38">
        <v>39223</v>
      </c>
      <c r="B1595" s="8">
        <f t="shared" si="630"/>
        <v>2007</v>
      </c>
      <c r="C1595" s="8">
        <f t="shared" si="631"/>
        <v>5</v>
      </c>
      <c r="D1595" s="8">
        <f t="shared" si="632"/>
        <v>21</v>
      </c>
      <c r="E1595" s="8" t="s">
        <v>31</v>
      </c>
      <c r="F1595" s="8">
        <v>3</v>
      </c>
      <c r="G1595">
        <v>12</v>
      </c>
      <c r="H1595" s="2" t="s">
        <v>0</v>
      </c>
      <c r="I1595" s="3">
        <v>4.9400000000000004</v>
      </c>
      <c r="J1595" s="3">
        <v>30.5</v>
      </c>
      <c r="L1595" s="3">
        <v>21.41</v>
      </c>
      <c r="M1595" s="3">
        <v>0.7</v>
      </c>
      <c r="N1595" s="3">
        <v>6.2</v>
      </c>
      <c r="O1595" s="3">
        <v>4.29</v>
      </c>
      <c r="P1595" s="3">
        <v>1.39</v>
      </c>
      <c r="Q1595" s="3">
        <v>0.16</v>
      </c>
      <c r="R1595" s="3">
        <v>0.31</v>
      </c>
      <c r="S1595" s="3">
        <v>0.24</v>
      </c>
      <c r="T1595" s="3">
        <v>0</v>
      </c>
      <c r="U1595" s="6">
        <f t="shared" si="643"/>
        <v>8.8571428571428577</v>
      </c>
      <c r="W1595" s="6">
        <f t="shared" si="644"/>
        <v>19.746121297602254</v>
      </c>
      <c r="X1595" s="6">
        <f t="shared" si="645"/>
        <v>100</v>
      </c>
      <c r="Y1595" s="6">
        <f t="shared" si="646"/>
        <v>89.375</v>
      </c>
      <c r="Z1595" s="6">
        <f t="shared" si="647"/>
        <v>69.499999999999986</v>
      </c>
      <c r="AA1595" s="6">
        <f t="shared" si="648"/>
        <v>13.168724279835391</v>
      </c>
      <c r="AB1595" s="6">
        <f t="shared" si="649"/>
        <v>13.478260869565217</v>
      </c>
      <c r="AC1595" s="6">
        <f t="shared" si="650"/>
        <v>6.139677666922486</v>
      </c>
      <c r="AD1595" s="6">
        <f t="shared" si="651"/>
        <v>0</v>
      </c>
      <c r="AE1595" s="6">
        <f t="shared" si="652"/>
        <v>5.0642857142857149</v>
      </c>
    </row>
    <row r="1596" spans="1:31" x14ac:dyDescent="0.15">
      <c r="A1596" s="38">
        <v>39223</v>
      </c>
      <c r="B1596" s="8">
        <f t="shared" si="630"/>
        <v>2007</v>
      </c>
      <c r="C1596" s="8">
        <f t="shared" si="631"/>
        <v>5</v>
      </c>
      <c r="D1596" s="8">
        <f t="shared" si="632"/>
        <v>21</v>
      </c>
      <c r="E1596" s="8" t="s">
        <v>31</v>
      </c>
      <c r="F1596" s="8">
        <v>1</v>
      </c>
      <c r="G1596">
        <v>3</v>
      </c>
      <c r="H1596" s="2" t="s">
        <v>1</v>
      </c>
      <c r="I1596" s="3">
        <v>5.2</v>
      </c>
      <c r="J1596" s="3">
        <v>39.299999999999997</v>
      </c>
      <c r="L1596" s="3">
        <v>-9.7899999999999991</v>
      </c>
      <c r="M1596" s="3">
        <v>0.93</v>
      </c>
      <c r="N1596" s="3">
        <v>8.41</v>
      </c>
      <c r="O1596" s="3">
        <v>5.04</v>
      </c>
      <c r="P1596" s="3">
        <v>2.4900000000000002</v>
      </c>
      <c r="Q1596" s="3">
        <v>0.63</v>
      </c>
      <c r="R1596" s="3">
        <v>0.37</v>
      </c>
      <c r="S1596" s="3">
        <v>0.52</v>
      </c>
      <c r="T1596" s="3">
        <v>0</v>
      </c>
      <c r="U1596" s="6">
        <f t="shared" si="643"/>
        <v>9.043010752688172</v>
      </c>
      <c r="W1596" s="6">
        <f t="shared" si="644"/>
        <v>26.234132581100141</v>
      </c>
      <c r="X1596" s="6">
        <f t="shared" si="645"/>
        <v>135.64516129032259</v>
      </c>
      <c r="Y1596" s="6">
        <f t="shared" si="646"/>
        <v>105</v>
      </c>
      <c r="Z1596" s="6">
        <f t="shared" si="647"/>
        <v>124.50000000000001</v>
      </c>
      <c r="AA1596" s="6">
        <f t="shared" si="648"/>
        <v>51.851851851851848</v>
      </c>
      <c r="AB1596" s="6">
        <f t="shared" si="649"/>
        <v>16.086956521739129</v>
      </c>
      <c r="AC1596" s="6">
        <f t="shared" si="650"/>
        <v>13.30263494499872</v>
      </c>
      <c r="AD1596" s="6">
        <f t="shared" si="651"/>
        <v>0</v>
      </c>
      <c r="AE1596" s="6">
        <f t="shared" si="652"/>
        <v>5.1705601803676728</v>
      </c>
    </row>
    <row r="1597" spans="1:31" x14ac:dyDescent="0.15">
      <c r="A1597" s="38">
        <v>39223</v>
      </c>
      <c r="B1597" s="8">
        <f t="shared" si="630"/>
        <v>2007</v>
      </c>
      <c r="C1597" s="8">
        <f t="shared" si="631"/>
        <v>5</v>
      </c>
      <c r="D1597" s="8">
        <f t="shared" si="632"/>
        <v>21</v>
      </c>
      <c r="E1597" s="8" t="s">
        <v>30</v>
      </c>
      <c r="F1597" s="8">
        <v>1</v>
      </c>
      <c r="G1597">
        <v>2</v>
      </c>
      <c r="H1597" s="2" t="s">
        <v>2</v>
      </c>
      <c r="I1597" s="3">
        <v>4.72</v>
      </c>
      <c r="J1597" s="3">
        <v>46.1</v>
      </c>
      <c r="L1597" s="3">
        <v>18.059999999999999</v>
      </c>
      <c r="M1597" s="3">
        <v>0.72</v>
      </c>
      <c r="N1597" s="3">
        <v>9.43</v>
      </c>
      <c r="O1597" s="3">
        <v>6.96</v>
      </c>
      <c r="P1597" s="3">
        <v>1.46</v>
      </c>
      <c r="Q1597" s="3">
        <v>0.21</v>
      </c>
      <c r="R1597" s="3">
        <v>0.26</v>
      </c>
      <c r="S1597" s="3">
        <v>1.17</v>
      </c>
      <c r="T1597" s="3">
        <v>0.03</v>
      </c>
      <c r="U1597" s="6">
        <f t="shared" si="643"/>
        <v>13.097222222222221</v>
      </c>
      <c r="W1597" s="6">
        <f t="shared" si="644"/>
        <v>20.310296191819461</v>
      </c>
      <c r="X1597" s="6">
        <f t="shared" si="645"/>
        <v>152.09677419354838</v>
      </c>
      <c r="Y1597" s="6">
        <f t="shared" si="646"/>
        <v>145</v>
      </c>
      <c r="Z1597" s="6">
        <f t="shared" si="647"/>
        <v>73</v>
      </c>
      <c r="AA1597" s="6">
        <f t="shared" si="648"/>
        <v>17.283950617283949</v>
      </c>
      <c r="AB1597" s="6">
        <f t="shared" si="649"/>
        <v>11.304347826086957</v>
      </c>
      <c r="AC1597" s="6">
        <f t="shared" si="650"/>
        <v>29.93092862624712</v>
      </c>
      <c r="AD1597" s="6">
        <f t="shared" si="651"/>
        <v>1.6666666666666665</v>
      </c>
      <c r="AE1597" s="6">
        <f t="shared" si="652"/>
        <v>7.4886536738351266</v>
      </c>
    </row>
    <row r="1598" spans="1:31" x14ac:dyDescent="0.15">
      <c r="A1598" s="38">
        <v>39223</v>
      </c>
      <c r="B1598" s="8">
        <f t="shared" si="630"/>
        <v>2007</v>
      </c>
      <c r="C1598" s="8">
        <f t="shared" si="631"/>
        <v>5</v>
      </c>
      <c r="D1598" s="8">
        <f t="shared" si="632"/>
        <v>21</v>
      </c>
      <c r="E1598" s="8" t="s">
        <v>30</v>
      </c>
      <c r="F1598" s="8">
        <v>2</v>
      </c>
      <c r="G1598">
        <v>7</v>
      </c>
      <c r="H1598" s="2" t="s">
        <v>0</v>
      </c>
      <c r="I1598" s="3">
        <v>4.1900000000000004</v>
      </c>
      <c r="J1598" s="3">
        <v>233</v>
      </c>
      <c r="L1598" s="3">
        <v>29.2</v>
      </c>
      <c r="M1598" s="3">
        <v>0.9</v>
      </c>
      <c r="N1598" s="3">
        <v>21.34</v>
      </c>
      <c r="O1598" s="3">
        <v>88.6</v>
      </c>
      <c r="P1598" s="3">
        <v>3.14</v>
      </c>
      <c r="Q1598" s="3">
        <v>0.45</v>
      </c>
      <c r="R1598" s="3">
        <v>0.35</v>
      </c>
      <c r="S1598" s="3">
        <v>1.75</v>
      </c>
      <c r="T1598" s="3">
        <v>4.13</v>
      </c>
      <c r="U1598" s="6">
        <f t="shared" si="643"/>
        <v>23.711111111111112</v>
      </c>
      <c r="W1598" s="6">
        <f t="shared" si="644"/>
        <v>25.38787023977433</v>
      </c>
      <c r="X1598" s="6">
        <f t="shared" si="645"/>
        <v>344.19354838709677</v>
      </c>
      <c r="Y1598" s="6">
        <f t="shared" si="646"/>
        <v>1845.8333333333333</v>
      </c>
      <c r="Z1598" s="6">
        <f t="shared" si="647"/>
        <v>157</v>
      </c>
      <c r="AA1598" s="6">
        <f t="shared" si="648"/>
        <v>37.037037037037038</v>
      </c>
      <c r="AB1598" s="6">
        <f t="shared" si="649"/>
        <v>15.217391304347824</v>
      </c>
      <c r="AC1598" s="6">
        <f t="shared" si="650"/>
        <v>44.768482987976462</v>
      </c>
      <c r="AD1598" s="6">
        <f t="shared" si="651"/>
        <v>229.44444444444446</v>
      </c>
      <c r="AE1598" s="6">
        <f t="shared" si="652"/>
        <v>13.557401433691757</v>
      </c>
    </row>
    <row r="1599" spans="1:31" x14ac:dyDescent="0.15">
      <c r="A1599" s="38">
        <v>39223</v>
      </c>
      <c r="B1599" s="8">
        <f t="shared" si="630"/>
        <v>2007</v>
      </c>
      <c r="C1599" s="8">
        <f t="shared" si="631"/>
        <v>5</v>
      </c>
      <c r="D1599" s="8">
        <f t="shared" si="632"/>
        <v>21</v>
      </c>
      <c r="E1599" s="8" t="s">
        <v>29</v>
      </c>
      <c r="F1599" s="8">
        <v>1</v>
      </c>
      <c r="G1599">
        <v>1</v>
      </c>
      <c r="H1599" s="2" t="s">
        <v>1</v>
      </c>
      <c r="I1599" s="3">
        <v>4.1500000000000004</v>
      </c>
      <c r="J1599" s="3">
        <v>321</v>
      </c>
      <c r="L1599" s="3">
        <v>58.33</v>
      </c>
      <c r="M1599" s="3">
        <v>1.26</v>
      </c>
      <c r="N1599" s="3">
        <v>50.91</v>
      </c>
      <c r="O1599" s="3">
        <v>124</v>
      </c>
      <c r="P1599" s="3">
        <v>3.21</v>
      </c>
      <c r="Q1599" s="3">
        <v>0.3</v>
      </c>
      <c r="R1599" s="3">
        <v>0.34</v>
      </c>
      <c r="S1599" s="3">
        <v>1.2</v>
      </c>
      <c r="T1599" s="3">
        <v>0</v>
      </c>
      <c r="U1599" s="6">
        <f t="shared" si="643"/>
        <v>40.404761904761905</v>
      </c>
      <c r="W1599" s="6">
        <f t="shared" si="644"/>
        <v>35.54301833568406</v>
      </c>
      <c r="X1599" s="6">
        <f t="shared" si="645"/>
        <v>821.1290322580644</v>
      </c>
      <c r="Y1599" s="6">
        <f t="shared" si="646"/>
        <v>2583.3333333333335</v>
      </c>
      <c r="Z1599" s="6">
        <f t="shared" si="647"/>
        <v>160.5</v>
      </c>
      <c r="AA1599" s="6">
        <f t="shared" si="648"/>
        <v>24.691358024691358</v>
      </c>
      <c r="AB1599" s="6">
        <f t="shared" si="649"/>
        <v>14.782608695652176</v>
      </c>
      <c r="AC1599" s="6">
        <f t="shared" si="650"/>
        <v>30.698388334612428</v>
      </c>
      <c r="AD1599" s="6">
        <f t="shared" si="651"/>
        <v>0</v>
      </c>
      <c r="AE1599" s="6">
        <f t="shared" si="652"/>
        <v>23.102400153609828</v>
      </c>
    </row>
    <row r="1600" spans="1:31" x14ac:dyDescent="0.15">
      <c r="A1600" s="38">
        <v>39223</v>
      </c>
      <c r="B1600" s="8">
        <f t="shared" si="630"/>
        <v>2007</v>
      </c>
      <c r="C1600" s="8">
        <f t="shared" si="631"/>
        <v>5</v>
      </c>
      <c r="D1600" s="8">
        <f t="shared" si="632"/>
        <v>21</v>
      </c>
      <c r="E1600" s="8" t="s">
        <v>30</v>
      </c>
      <c r="F1600" s="8">
        <v>1</v>
      </c>
      <c r="G1600">
        <v>2</v>
      </c>
      <c r="H1600" s="2" t="s">
        <v>0</v>
      </c>
      <c r="I1600" s="3">
        <v>4.8</v>
      </c>
      <c r="J1600" s="3">
        <v>103.8</v>
      </c>
      <c r="L1600" s="3">
        <v>9.7899999999999991</v>
      </c>
      <c r="M1600" s="3">
        <v>0.76</v>
      </c>
      <c r="N1600" s="3">
        <v>32.85</v>
      </c>
      <c r="O1600" s="3">
        <v>16.850000000000001</v>
      </c>
      <c r="P1600" s="3">
        <v>10.050000000000001</v>
      </c>
      <c r="Q1600" s="3">
        <v>2.42</v>
      </c>
      <c r="R1600" s="3">
        <v>0.43</v>
      </c>
      <c r="S1600" s="3">
        <v>0.42</v>
      </c>
      <c r="T1600" s="3">
        <v>0</v>
      </c>
      <c r="U1600" s="6">
        <f t="shared" si="643"/>
        <v>43.223684210526315</v>
      </c>
      <c r="W1600" s="6">
        <f t="shared" si="644"/>
        <v>21.438645980253877</v>
      </c>
      <c r="X1600" s="6">
        <f t="shared" si="645"/>
        <v>529.83870967741939</v>
      </c>
      <c r="Y1600" s="6">
        <f t="shared" si="646"/>
        <v>351.04166666666669</v>
      </c>
      <c r="Z1600" s="6">
        <f t="shared" si="647"/>
        <v>502.50000000000006</v>
      </c>
      <c r="AA1600" s="6">
        <f t="shared" si="648"/>
        <v>199.17695473251027</v>
      </c>
      <c r="AB1600" s="6">
        <f t="shared" si="649"/>
        <v>18.695652173913043</v>
      </c>
      <c r="AC1600" s="6">
        <f t="shared" si="650"/>
        <v>10.74443591711435</v>
      </c>
      <c r="AD1600" s="6">
        <f t="shared" si="651"/>
        <v>0</v>
      </c>
      <c r="AE1600" s="6">
        <f t="shared" si="652"/>
        <v>24.714187181663839</v>
      </c>
    </row>
    <row r="1601" spans="1:31" x14ac:dyDescent="0.15">
      <c r="A1601" s="38">
        <v>39223</v>
      </c>
      <c r="B1601" s="8">
        <f t="shared" si="630"/>
        <v>2007</v>
      </c>
      <c r="C1601" s="8">
        <f t="shared" si="631"/>
        <v>5</v>
      </c>
      <c r="D1601" s="8">
        <f t="shared" si="632"/>
        <v>21</v>
      </c>
      <c r="E1601" s="8" t="s">
        <v>29</v>
      </c>
      <c r="F1601" s="8">
        <v>4</v>
      </c>
      <c r="G1601">
        <v>13</v>
      </c>
      <c r="H1601" s="2" t="s">
        <v>2</v>
      </c>
      <c r="I1601" s="3">
        <v>4.26</v>
      </c>
      <c r="J1601" s="3">
        <v>182</v>
      </c>
      <c r="L1601" s="3">
        <v>10.51</v>
      </c>
      <c r="M1601" s="3">
        <v>0.87</v>
      </c>
      <c r="N1601" s="3">
        <v>48.25</v>
      </c>
      <c r="O1601" s="3">
        <v>38.6</v>
      </c>
      <c r="P1601" s="3">
        <v>1.74</v>
      </c>
      <c r="Q1601" s="3">
        <v>0.14000000000000001</v>
      </c>
      <c r="R1601" s="3">
        <v>0.31</v>
      </c>
      <c r="S1601" s="3">
        <v>0.7</v>
      </c>
      <c r="T1601" s="3">
        <v>0</v>
      </c>
      <c r="U1601" s="6">
        <f t="shared" si="643"/>
        <v>55.459770114942529</v>
      </c>
      <c r="W1601" s="6">
        <f t="shared" si="644"/>
        <v>24.541607898448518</v>
      </c>
      <c r="X1601" s="6">
        <f t="shared" si="645"/>
        <v>778.22580645161293</v>
      </c>
      <c r="Y1601" s="6">
        <f t="shared" si="646"/>
        <v>804.16666666666674</v>
      </c>
      <c r="Z1601" s="6">
        <f t="shared" si="647"/>
        <v>87</v>
      </c>
      <c r="AA1601" s="6">
        <f t="shared" si="648"/>
        <v>11.522633744855968</v>
      </c>
      <c r="AB1601" s="6">
        <f t="shared" si="649"/>
        <v>13.478260869565217</v>
      </c>
      <c r="AC1601" s="6">
        <f t="shared" si="650"/>
        <v>17.907393195190583</v>
      </c>
      <c r="AD1601" s="6">
        <f t="shared" si="651"/>
        <v>0</v>
      </c>
      <c r="AE1601" s="6">
        <f t="shared" si="652"/>
        <v>31.710465331850205</v>
      </c>
    </row>
    <row r="1602" spans="1:31" x14ac:dyDescent="0.15">
      <c r="A1602" s="38">
        <v>39223</v>
      </c>
      <c r="B1602" s="8">
        <f t="shared" si="630"/>
        <v>2007</v>
      </c>
      <c r="C1602" s="8">
        <f t="shared" si="631"/>
        <v>5</v>
      </c>
      <c r="D1602" s="8">
        <f t="shared" si="632"/>
        <v>21</v>
      </c>
      <c r="E1602" s="8" t="s">
        <v>29</v>
      </c>
      <c r="F1602" s="8">
        <v>1</v>
      </c>
      <c r="G1602">
        <v>1</v>
      </c>
      <c r="H1602" s="2" t="s">
        <v>2</v>
      </c>
      <c r="I1602" s="3">
        <v>4.26</v>
      </c>
      <c r="J1602" s="3">
        <v>188</v>
      </c>
      <c r="L1602" s="3">
        <v>19.7</v>
      </c>
      <c r="M1602" s="3">
        <v>0.84</v>
      </c>
      <c r="N1602" s="3">
        <v>48.7</v>
      </c>
      <c r="O1602" s="3">
        <v>38.6</v>
      </c>
      <c r="P1602" s="3">
        <v>3.29</v>
      </c>
      <c r="Q1602" s="3">
        <v>0.28999999999999998</v>
      </c>
      <c r="R1602" s="3">
        <v>0.27</v>
      </c>
      <c r="S1602" s="3">
        <v>2.2599999999999998</v>
      </c>
      <c r="T1602" s="3">
        <v>0</v>
      </c>
      <c r="U1602" s="6">
        <f t="shared" si="643"/>
        <v>57.976190476190482</v>
      </c>
      <c r="W1602" s="6">
        <f t="shared" si="644"/>
        <v>23.695345557122707</v>
      </c>
      <c r="X1602" s="6">
        <f t="shared" si="645"/>
        <v>785.48387096774195</v>
      </c>
      <c r="Y1602" s="6">
        <f t="shared" si="646"/>
        <v>804.16666666666674</v>
      </c>
      <c r="Z1602" s="6">
        <f t="shared" si="647"/>
        <v>164.5</v>
      </c>
      <c r="AA1602" s="6">
        <f t="shared" si="648"/>
        <v>23.868312757201643</v>
      </c>
      <c r="AB1602" s="6">
        <f t="shared" si="649"/>
        <v>11.739130434782609</v>
      </c>
      <c r="AC1602" s="6">
        <f t="shared" si="650"/>
        <v>57.815298030186739</v>
      </c>
      <c r="AD1602" s="6">
        <f t="shared" si="651"/>
        <v>0</v>
      </c>
      <c r="AE1602" s="6">
        <f t="shared" si="652"/>
        <v>33.149289554531492</v>
      </c>
    </row>
    <row r="1603" spans="1:31" x14ac:dyDescent="0.15">
      <c r="A1603" s="38">
        <v>39223</v>
      </c>
      <c r="B1603" s="8">
        <f t="shared" si="630"/>
        <v>2007</v>
      </c>
      <c r="C1603" s="8">
        <f t="shared" si="631"/>
        <v>5</v>
      </c>
      <c r="D1603" s="8">
        <f t="shared" si="632"/>
        <v>21</v>
      </c>
      <c r="E1603" s="8" t="s">
        <v>30</v>
      </c>
      <c r="F1603" s="8">
        <v>2</v>
      </c>
      <c r="G1603">
        <v>7</v>
      </c>
      <c r="H1603" s="2" t="s">
        <v>2</v>
      </c>
      <c r="I1603" s="3">
        <v>4.1900000000000004</v>
      </c>
      <c r="J1603" s="3">
        <v>287</v>
      </c>
      <c r="L1603" s="3">
        <v>19.399999999999999</v>
      </c>
      <c r="M1603" s="3">
        <v>1.04</v>
      </c>
      <c r="N1603" s="3">
        <v>65.52</v>
      </c>
      <c r="O1603" s="3">
        <v>83.5</v>
      </c>
      <c r="P1603" s="3">
        <v>8.73</v>
      </c>
      <c r="Q1603" s="3">
        <v>0.72</v>
      </c>
      <c r="R1603" s="3">
        <v>0.23</v>
      </c>
      <c r="S1603" s="3">
        <v>0.84</v>
      </c>
      <c r="T1603" s="3">
        <v>0</v>
      </c>
      <c r="U1603" s="6">
        <f t="shared" si="643"/>
        <v>62.999999999999993</v>
      </c>
      <c r="W1603" s="6">
        <f t="shared" si="644"/>
        <v>29.337094499294778</v>
      </c>
      <c r="X1603" s="6">
        <f t="shared" si="645"/>
        <v>1056.7741935483871</v>
      </c>
      <c r="Y1603" s="6">
        <f t="shared" si="646"/>
        <v>1739.5833333333333</v>
      </c>
      <c r="Z1603" s="6">
        <f t="shared" si="647"/>
        <v>436.5</v>
      </c>
      <c r="AA1603" s="6">
        <f t="shared" si="648"/>
        <v>59.259259259259252</v>
      </c>
      <c r="AB1603" s="6">
        <f t="shared" si="649"/>
        <v>10</v>
      </c>
      <c r="AC1603" s="6">
        <f t="shared" si="650"/>
        <v>21.4888718342287</v>
      </c>
      <c r="AD1603" s="6">
        <f t="shared" si="651"/>
        <v>0</v>
      </c>
      <c r="AE1603" s="6">
        <f t="shared" si="652"/>
        <v>36.021774193548389</v>
      </c>
    </row>
    <row r="1604" spans="1:31" x14ac:dyDescent="0.15">
      <c r="A1604" s="38">
        <v>39223</v>
      </c>
      <c r="B1604" s="8">
        <f t="shared" si="630"/>
        <v>2007</v>
      </c>
      <c r="C1604" s="8">
        <f t="shared" si="631"/>
        <v>5</v>
      </c>
      <c r="D1604" s="8">
        <f t="shared" si="632"/>
        <v>21</v>
      </c>
      <c r="E1604" s="8" t="s">
        <v>29</v>
      </c>
      <c r="F1604" s="8">
        <v>3</v>
      </c>
      <c r="G1604">
        <v>10</v>
      </c>
      <c r="H1604" s="2" t="s">
        <v>1</v>
      </c>
      <c r="I1604" s="3">
        <v>4.18</v>
      </c>
      <c r="J1604" s="3">
        <v>250</v>
      </c>
      <c r="L1604" s="3">
        <v>42.05</v>
      </c>
      <c r="M1604" s="3">
        <v>0.98</v>
      </c>
      <c r="N1604" s="3">
        <v>65.08</v>
      </c>
      <c r="O1604" s="3">
        <v>62</v>
      </c>
      <c r="P1604" s="3">
        <v>2.0099999999999998</v>
      </c>
      <c r="Q1604" s="3">
        <v>0.14000000000000001</v>
      </c>
      <c r="R1604" s="3">
        <v>0.24</v>
      </c>
      <c r="S1604" s="3">
        <v>1.27</v>
      </c>
      <c r="T1604" s="3">
        <v>0</v>
      </c>
      <c r="U1604" s="6">
        <f t="shared" si="643"/>
        <v>66.408163265306115</v>
      </c>
      <c r="W1604" s="6">
        <f t="shared" si="644"/>
        <v>27.644569816643155</v>
      </c>
      <c r="X1604" s="6">
        <f t="shared" si="645"/>
        <v>1049.6774193548385</v>
      </c>
      <c r="Y1604" s="6">
        <f t="shared" si="646"/>
        <v>1291.6666666666667</v>
      </c>
      <c r="Z1604" s="6">
        <f t="shared" si="647"/>
        <v>100.49999999999999</v>
      </c>
      <c r="AA1604" s="6">
        <f t="shared" si="648"/>
        <v>11.522633744855968</v>
      </c>
      <c r="AB1604" s="6">
        <f t="shared" si="649"/>
        <v>10.434782608695651</v>
      </c>
      <c r="AC1604" s="6">
        <f t="shared" si="650"/>
        <v>32.489127654131494</v>
      </c>
      <c r="AD1604" s="6">
        <f t="shared" si="651"/>
        <v>0</v>
      </c>
      <c r="AE1604" s="6">
        <f t="shared" si="652"/>
        <v>37.970473996050032</v>
      </c>
    </row>
    <row r="1605" spans="1:31" x14ac:dyDescent="0.15">
      <c r="A1605" s="38">
        <v>39223</v>
      </c>
      <c r="B1605" s="8">
        <f t="shared" si="630"/>
        <v>2007</v>
      </c>
      <c r="C1605" s="8">
        <f t="shared" si="631"/>
        <v>5</v>
      </c>
      <c r="D1605" s="8">
        <f t="shared" si="632"/>
        <v>21</v>
      </c>
      <c r="E1605" s="8" t="s">
        <v>30</v>
      </c>
      <c r="F1605" s="8">
        <v>4</v>
      </c>
      <c r="G1605">
        <v>14</v>
      </c>
      <c r="H1605" s="2" t="s">
        <v>2</v>
      </c>
      <c r="I1605" s="3">
        <v>4.4400000000000004</v>
      </c>
      <c r="J1605" s="3">
        <v>187</v>
      </c>
      <c r="L1605" s="3">
        <v>48.06</v>
      </c>
      <c r="M1605" s="3">
        <v>0.65</v>
      </c>
      <c r="N1605" s="3">
        <v>48.7</v>
      </c>
      <c r="O1605" s="3">
        <v>39.4</v>
      </c>
      <c r="P1605" s="3">
        <v>8.8800000000000008</v>
      </c>
      <c r="Q1605" s="3">
        <v>4.88</v>
      </c>
      <c r="R1605" s="3">
        <v>0.41</v>
      </c>
      <c r="S1605" s="3">
        <v>0.75</v>
      </c>
      <c r="T1605" s="3">
        <v>0</v>
      </c>
      <c r="U1605" s="6">
        <f t="shared" si="643"/>
        <v>74.92307692307692</v>
      </c>
      <c r="W1605" s="6">
        <f t="shared" si="644"/>
        <v>18.335684062059237</v>
      </c>
      <c r="X1605" s="6">
        <f t="shared" si="645"/>
        <v>785.48387096774195</v>
      </c>
      <c r="Y1605" s="6">
        <f t="shared" si="646"/>
        <v>820.83333333333326</v>
      </c>
      <c r="Z1605" s="6">
        <f t="shared" si="647"/>
        <v>444.00000000000006</v>
      </c>
      <c r="AA1605" s="6">
        <f t="shared" si="648"/>
        <v>401.64609053497941</v>
      </c>
      <c r="AB1605" s="6">
        <f t="shared" si="649"/>
        <v>17.826086956521738</v>
      </c>
      <c r="AC1605" s="6">
        <f t="shared" si="650"/>
        <v>19.186492709132768</v>
      </c>
      <c r="AD1605" s="6">
        <f t="shared" si="651"/>
        <v>0</v>
      </c>
      <c r="AE1605" s="6">
        <f t="shared" si="652"/>
        <v>42.839081885856082</v>
      </c>
    </row>
    <row r="1606" spans="1:31" x14ac:dyDescent="0.15">
      <c r="A1606" s="38">
        <v>39223</v>
      </c>
      <c r="B1606" s="8">
        <f t="shared" si="630"/>
        <v>2007</v>
      </c>
      <c r="C1606" s="8">
        <f t="shared" si="631"/>
        <v>5</v>
      </c>
      <c r="D1606" s="8">
        <f t="shared" si="632"/>
        <v>21</v>
      </c>
      <c r="E1606" s="8" t="s">
        <v>29</v>
      </c>
      <c r="F1606" s="8">
        <v>1</v>
      </c>
      <c r="G1606">
        <v>1</v>
      </c>
      <c r="H1606" s="2" t="s">
        <v>0</v>
      </c>
      <c r="I1606" s="3">
        <v>4.42</v>
      </c>
      <c r="J1606" s="3">
        <v>194</v>
      </c>
      <c r="L1606" s="3">
        <v>-2.82</v>
      </c>
      <c r="M1606" s="3">
        <v>0.66</v>
      </c>
      <c r="N1606" s="3">
        <v>75.7</v>
      </c>
      <c r="O1606" s="3">
        <v>17.96</v>
      </c>
      <c r="P1606" s="3">
        <v>17.940000000000001</v>
      </c>
      <c r="Q1606" s="3">
        <v>2.4700000000000002</v>
      </c>
      <c r="R1606" s="3">
        <v>0.27</v>
      </c>
      <c r="S1606" s="3">
        <v>0.62</v>
      </c>
      <c r="T1606" s="3">
        <v>0</v>
      </c>
      <c r="U1606" s="6">
        <f t="shared" si="643"/>
        <v>114.6969696969697</v>
      </c>
      <c r="W1606" s="6">
        <f t="shared" si="644"/>
        <v>18.617771509167842</v>
      </c>
      <c r="X1606" s="6">
        <f t="shared" si="645"/>
        <v>1220.9677419354839</v>
      </c>
      <c r="Y1606" s="6">
        <f t="shared" si="646"/>
        <v>374.16666666666669</v>
      </c>
      <c r="Z1606" s="6">
        <f t="shared" si="647"/>
        <v>897</v>
      </c>
      <c r="AA1606" s="6">
        <f t="shared" si="648"/>
        <v>203.29218106995887</v>
      </c>
      <c r="AB1606" s="6">
        <f t="shared" si="649"/>
        <v>11.739130434782609</v>
      </c>
      <c r="AC1606" s="6">
        <f t="shared" si="650"/>
        <v>15.860833972883087</v>
      </c>
      <c r="AD1606" s="6">
        <f t="shared" si="651"/>
        <v>0</v>
      </c>
      <c r="AE1606" s="6">
        <f t="shared" si="652"/>
        <v>65.580767350928639</v>
      </c>
    </row>
    <row r="1607" spans="1:31" x14ac:dyDescent="0.15">
      <c r="A1607" s="38">
        <v>39223</v>
      </c>
      <c r="B1607" s="8">
        <f t="shared" si="630"/>
        <v>2007</v>
      </c>
      <c r="C1607" s="8">
        <f t="shared" si="631"/>
        <v>5</v>
      </c>
      <c r="D1607" s="8">
        <f t="shared" si="632"/>
        <v>21</v>
      </c>
      <c r="E1607" s="8" t="s">
        <v>31</v>
      </c>
      <c r="F1607" s="8">
        <v>2</v>
      </c>
      <c r="G1607">
        <v>5</v>
      </c>
      <c r="H1607" s="2" t="s">
        <v>2</v>
      </c>
      <c r="I1607" s="3">
        <v>5.5</v>
      </c>
      <c r="J1607" s="3">
        <v>37.4</v>
      </c>
      <c r="L1607" s="3">
        <v>-19.71</v>
      </c>
    </row>
    <row r="1608" spans="1:31" x14ac:dyDescent="0.15">
      <c r="A1608" s="38">
        <v>39223</v>
      </c>
      <c r="B1608" s="8">
        <f t="shared" si="630"/>
        <v>2007</v>
      </c>
      <c r="C1608" s="8">
        <f t="shared" si="631"/>
        <v>5</v>
      </c>
      <c r="D1608" s="8">
        <f t="shared" si="632"/>
        <v>21</v>
      </c>
      <c r="E1608" s="8" t="s">
        <v>30</v>
      </c>
      <c r="F1608" s="8">
        <v>4</v>
      </c>
      <c r="G1608">
        <v>14</v>
      </c>
      <c r="H1608" s="2" t="s">
        <v>0</v>
      </c>
      <c r="I1608" s="3">
        <v>4.4000000000000004</v>
      </c>
      <c r="J1608" s="3">
        <v>185</v>
      </c>
      <c r="L1608" s="3">
        <v>61.59</v>
      </c>
    </row>
    <row r="1609" spans="1:31" x14ac:dyDescent="0.15">
      <c r="A1609" s="38">
        <v>39223</v>
      </c>
      <c r="B1609" s="8">
        <f t="shared" si="630"/>
        <v>2007</v>
      </c>
      <c r="C1609" s="8">
        <f t="shared" si="631"/>
        <v>5</v>
      </c>
      <c r="D1609" s="8">
        <f t="shared" si="632"/>
        <v>21</v>
      </c>
      <c r="E1609" s="8" t="s">
        <v>31</v>
      </c>
      <c r="F1609" s="8">
        <v>4</v>
      </c>
      <c r="G1609">
        <v>15</v>
      </c>
      <c r="H1609" s="2" t="s">
        <v>1</v>
      </c>
      <c r="I1609" s="3">
        <v>5.4</v>
      </c>
      <c r="J1609" s="3">
        <v>20.2</v>
      </c>
      <c r="L1609" s="3">
        <v>-1.17</v>
      </c>
    </row>
    <row r="1610" spans="1:31" x14ac:dyDescent="0.15">
      <c r="A1610" s="38">
        <v>39272</v>
      </c>
      <c r="B1610" s="8">
        <f t="shared" ref="B1610:B1673" si="653">YEAR(A1610)</f>
        <v>2007</v>
      </c>
      <c r="C1610" s="8">
        <f t="shared" ref="C1610:C1673" si="654">MONTH(A1610)</f>
        <v>7</v>
      </c>
      <c r="D1610" s="8">
        <f t="shared" ref="D1610:D1673" si="655">DAY(A1610)</f>
        <v>9</v>
      </c>
      <c r="E1610" s="8" t="s">
        <v>31</v>
      </c>
      <c r="F1610" s="8">
        <v>3</v>
      </c>
      <c r="G1610">
        <v>12</v>
      </c>
      <c r="H1610" s="2" t="s">
        <v>2</v>
      </c>
      <c r="I1610" s="3">
        <v>5.0599999999999996</v>
      </c>
      <c r="J1610" s="3">
        <v>21.5</v>
      </c>
      <c r="L1610" s="3">
        <v>-21.77</v>
      </c>
      <c r="M1610" s="3">
        <v>0.51</v>
      </c>
      <c r="N1610" s="3">
        <v>0.75</v>
      </c>
      <c r="O1610" s="3">
        <v>5.45</v>
      </c>
      <c r="P1610" s="3">
        <v>1</v>
      </c>
      <c r="Q1610" s="3">
        <v>0.1</v>
      </c>
      <c r="R1610" s="3">
        <v>0.31</v>
      </c>
      <c r="S1610" s="3">
        <v>0.28999999999999998</v>
      </c>
      <c r="T1610" s="3">
        <v>0</v>
      </c>
      <c r="U1610" s="6">
        <f t="shared" ref="U1610:U1617" si="656">(N1610/M1610)</f>
        <v>1.4705882352941175</v>
      </c>
      <c r="W1610" s="6">
        <f t="shared" ref="W1610:W1617" si="657">(M1610/35.45)*1000</f>
        <v>14.386459802538786</v>
      </c>
      <c r="X1610" s="6">
        <f t="shared" ref="X1610:X1617" si="658">(N1610/62)*1000</f>
        <v>12.096774193548386</v>
      </c>
      <c r="Y1610" s="6">
        <f t="shared" ref="Y1610:Y1617" si="659">(O1610/96)*1000*2</f>
        <v>113.54166666666667</v>
      </c>
      <c r="Z1610" s="6">
        <f t="shared" ref="Z1610:Z1617" si="660">(P1610/40)*1000*2</f>
        <v>50</v>
      </c>
      <c r="AA1610" s="6">
        <f t="shared" ref="AA1610:AA1617" si="661">(Q1610/24.3)*1000*2</f>
        <v>8.2304526748971192</v>
      </c>
      <c r="AB1610" s="6">
        <f t="shared" ref="AB1610:AB1617" si="662">(R1610/23)*1000</f>
        <v>13.478260869565217</v>
      </c>
      <c r="AC1610" s="6">
        <f t="shared" ref="AC1610:AC1617" si="663">(S1610/39.09)*1000</f>
        <v>7.4187771808646703</v>
      </c>
      <c r="AD1610" s="6">
        <f t="shared" ref="AD1610:AD1617" si="664">(T1610/18)*1000</f>
        <v>0</v>
      </c>
      <c r="AE1610" s="6">
        <f t="shared" ref="AE1610:AE1617" si="665">(X1610/W1610)</f>
        <v>0.84084440227703983</v>
      </c>
    </row>
    <row r="1611" spans="1:31" x14ac:dyDescent="0.15">
      <c r="A1611" s="38">
        <v>39272</v>
      </c>
      <c r="B1611" s="8">
        <f t="shared" si="653"/>
        <v>2007</v>
      </c>
      <c r="C1611" s="8">
        <f t="shared" si="654"/>
        <v>7</v>
      </c>
      <c r="D1611" s="8">
        <f t="shared" si="655"/>
        <v>9</v>
      </c>
      <c r="E1611" s="8" t="s">
        <v>31</v>
      </c>
      <c r="F1611" s="8">
        <v>2</v>
      </c>
      <c r="G1611">
        <v>5</v>
      </c>
      <c r="H1611" s="2" t="s">
        <v>0</v>
      </c>
      <c r="I1611" s="3">
        <v>5.44</v>
      </c>
      <c r="J1611" s="3">
        <v>22.7</v>
      </c>
      <c r="L1611" s="3">
        <v>-34.32</v>
      </c>
      <c r="M1611" s="3">
        <v>0.59</v>
      </c>
      <c r="N1611" s="3">
        <v>1.28</v>
      </c>
      <c r="O1611" s="3">
        <v>5.13</v>
      </c>
      <c r="P1611" s="3">
        <v>1.73</v>
      </c>
      <c r="Q1611" s="3">
        <v>0.23</v>
      </c>
      <c r="R1611" s="3">
        <v>0.28000000000000003</v>
      </c>
      <c r="S1611" s="3">
        <v>0.22</v>
      </c>
      <c r="T1611" s="3">
        <v>0.03</v>
      </c>
      <c r="U1611" s="6">
        <f t="shared" si="656"/>
        <v>2.1694915254237288</v>
      </c>
      <c r="W1611" s="6">
        <f t="shared" si="657"/>
        <v>16.643159379407614</v>
      </c>
      <c r="X1611" s="6">
        <f t="shared" si="658"/>
        <v>20.64516129032258</v>
      </c>
      <c r="Y1611" s="6">
        <f t="shared" si="659"/>
        <v>106.875</v>
      </c>
      <c r="Z1611" s="6">
        <f t="shared" si="660"/>
        <v>86.5</v>
      </c>
      <c r="AA1611" s="6">
        <f t="shared" si="661"/>
        <v>18.930041152263374</v>
      </c>
      <c r="AB1611" s="6">
        <f t="shared" si="662"/>
        <v>12.173913043478262</v>
      </c>
      <c r="AC1611" s="6">
        <f t="shared" si="663"/>
        <v>5.6280378613456117</v>
      </c>
      <c r="AD1611" s="6">
        <f t="shared" si="664"/>
        <v>1.6666666666666665</v>
      </c>
      <c r="AE1611" s="6">
        <f t="shared" si="665"/>
        <v>1.2404592673592127</v>
      </c>
    </row>
    <row r="1612" spans="1:31" x14ac:dyDescent="0.15">
      <c r="A1612" s="38">
        <v>39272</v>
      </c>
      <c r="B1612" s="8">
        <f t="shared" si="653"/>
        <v>2007</v>
      </c>
      <c r="C1612" s="8">
        <f t="shared" si="654"/>
        <v>7</v>
      </c>
      <c r="D1612" s="8">
        <f t="shared" si="655"/>
        <v>9</v>
      </c>
      <c r="E1612" s="8" t="s">
        <v>31</v>
      </c>
      <c r="F1612" s="8">
        <v>1</v>
      </c>
      <c r="G1612">
        <v>3</v>
      </c>
      <c r="H1612" s="2" t="s">
        <v>1</v>
      </c>
      <c r="I1612" s="3">
        <v>4.8899999999999997</v>
      </c>
      <c r="J1612" s="3">
        <v>42.6</v>
      </c>
      <c r="L1612" s="3">
        <v>-54.03</v>
      </c>
      <c r="M1612" s="3">
        <v>1.22</v>
      </c>
      <c r="N1612" s="3">
        <v>11.91</v>
      </c>
      <c r="O1612" s="3">
        <v>4.2300000000000004</v>
      </c>
      <c r="P1612" s="3">
        <v>2.82</v>
      </c>
      <c r="Q1612" s="3">
        <v>0.73</v>
      </c>
      <c r="R1612" s="3">
        <v>0.5</v>
      </c>
      <c r="S1612" s="3">
        <v>0.7</v>
      </c>
      <c r="T1612" s="3">
        <v>0</v>
      </c>
      <c r="U1612" s="6">
        <f t="shared" si="656"/>
        <v>9.7622950819672134</v>
      </c>
      <c r="W1612" s="6">
        <f t="shared" si="657"/>
        <v>34.414668547249647</v>
      </c>
      <c r="X1612" s="6">
        <f t="shared" si="658"/>
        <v>192.09677419354838</v>
      </c>
      <c r="Y1612" s="6">
        <f t="shared" si="659"/>
        <v>88.125000000000014</v>
      </c>
      <c r="Z1612" s="6">
        <f t="shared" si="660"/>
        <v>141</v>
      </c>
      <c r="AA1612" s="6">
        <f t="shared" si="661"/>
        <v>60.08230452674897</v>
      </c>
      <c r="AB1612" s="6">
        <f t="shared" si="662"/>
        <v>21.739130434782609</v>
      </c>
      <c r="AC1612" s="6">
        <f t="shared" si="663"/>
        <v>17.907393195190583</v>
      </c>
      <c r="AD1612" s="6">
        <f t="shared" si="664"/>
        <v>0</v>
      </c>
      <c r="AE1612" s="6">
        <f t="shared" si="665"/>
        <v>5.5818283976731884</v>
      </c>
    </row>
    <row r="1613" spans="1:31" x14ac:dyDescent="0.15">
      <c r="A1613" s="38">
        <v>39272</v>
      </c>
      <c r="B1613" s="8">
        <f t="shared" si="653"/>
        <v>2007</v>
      </c>
      <c r="C1613" s="8">
        <f t="shared" si="654"/>
        <v>7</v>
      </c>
      <c r="D1613" s="8">
        <f t="shared" si="655"/>
        <v>9</v>
      </c>
      <c r="E1613" s="8" t="s">
        <v>30</v>
      </c>
      <c r="F1613" s="8">
        <v>1</v>
      </c>
      <c r="G1613">
        <v>2</v>
      </c>
      <c r="H1613" s="2" t="s">
        <v>0</v>
      </c>
      <c r="I1613" s="3">
        <v>4.88</v>
      </c>
      <c r="J1613" s="3">
        <v>65.7</v>
      </c>
      <c r="L1613" s="3">
        <v>-28.61</v>
      </c>
      <c r="M1613" s="3">
        <v>0.54</v>
      </c>
      <c r="N1613" s="3">
        <v>8.15</v>
      </c>
      <c r="O1613" s="3">
        <v>18.62</v>
      </c>
      <c r="P1613" s="3">
        <v>5.88</v>
      </c>
      <c r="Q1613" s="3">
        <v>1.31</v>
      </c>
      <c r="R1613" s="3">
        <v>0.44</v>
      </c>
      <c r="S1613" s="3">
        <v>0.39</v>
      </c>
      <c r="T1613" s="3">
        <v>0</v>
      </c>
      <c r="U1613" s="6">
        <f t="shared" si="656"/>
        <v>15.092592592592592</v>
      </c>
      <c r="W1613" s="6">
        <f t="shared" si="657"/>
        <v>15.232722143864597</v>
      </c>
      <c r="X1613" s="6">
        <f t="shared" si="658"/>
        <v>131.45161290322582</v>
      </c>
      <c r="Y1613" s="6">
        <f t="shared" si="659"/>
        <v>387.91666666666669</v>
      </c>
      <c r="Z1613" s="6">
        <f t="shared" si="660"/>
        <v>294</v>
      </c>
      <c r="AA1613" s="6">
        <f t="shared" si="661"/>
        <v>107.81893004115227</v>
      </c>
      <c r="AB1613" s="6">
        <f t="shared" si="662"/>
        <v>19.130434782608695</v>
      </c>
      <c r="AC1613" s="6">
        <f t="shared" si="663"/>
        <v>9.9769762087490417</v>
      </c>
      <c r="AD1613" s="6">
        <f t="shared" si="664"/>
        <v>0</v>
      </c>
      <c r="AE1613" s="6">
        <f t="shared" si="665"/>
        <v>8.6295549581839914</v>
      </c>
    </row>
    <row r="1614" spans="1:31" x14ac:dyDescent="0.15">
      <c r="A1614" s="38">
        <v>39272</v>
      </c>
      <c r="B1614" s="8">
        <f t="shared" si="653"/>
        <v>2007</v>
      </c>
      <c r="C1614" s="8">
        <f t="shared" si="654"/>
        <v>7</v>
      </c>
      <c r="D1614" s="8">
        <f t="shared" si="655"/>
        <v>9</v>
      </c>
      <c r="E1614" s="8" t="s">
        <v>32</v>
      </c>
      <c r="F1614" s="8">
        <v>1</v>
      </c>
      <c r="G1614">
        <v>4</v>
      </c>
      <c r="H1614" s="2" t="s">
        <v>0</v>
      </c>
      <c r="I1614" s="3">
        <v>5.15</v>
      </c>
      <c r="J1614" s="3">
        <v>53.9</v>
      </c>
      <c r="L1614" s="3">
        <v>-25.08</v>
      </c>
      <c r="M1614" s="3">
        <v>0.56000000000000005</v>
      </c>
      <c r="N1614" s="3">
        <v>13.19</v>
      </c>
      <c r="O1614" s="3">
        <v>8.77</v>
      </c>
      <c r="P1614" s="3">
        <v>4.1900000000000004</v>
      </c>
      <c r="Q1614" s="3">
        <v>0.94</v>
      </c>
      <c r="R1614" s="3">
        <v>0.36</v>
      </c>
      <c r="S1614" s="3">
        <v>2.19</v>
      </c>
      <c r="T1614" s="3">
        <v>0</v>
      </c>
      <c r="U1614" s="6">
        <f t="shared" si="656"/>
        <v>23.553571428571427</v>
      </c>
      <c r="W1614" s="6">
        <f t="shared" si="657"/>
        <v>15.796897038081806</v>
      </c>
      <c r="X1614" s="6">
        <f t="shared" si="658"/>
        <v>212.74193548387098</v>
      </c>
      <c r="Y1614" s="6">
        <f t="shared" si="659"/>
        <v>182.70833333333334</v>
      </c>
      <c r="Z1614" s="6">
        <f t="shared" si="660"/>
        <v>209.50000000000003</v>
      </c>
      <c r="AA1614" s="6">
        <f t="shared" si="661"/>
        <v>77.36625514403292</v>
      </c>
      <c r="AB1614" s="6">
        <f t="shared" si="662"/>
        <v>15.652173913043477</v>
      </c>
      <c r="AC1614" s="6">
        <f t="shared" si="663"/>
        <v>56.024558710667684</v>
      </c>
      <c r="AD1614" s="6">
        <f t="shared" si="664"/>
        <v>0</v>
      </c>
      <c r="AE1614" s="6">
        <f t="shared" si="665"/>
        <v>13.46732430875576</v>
      </c>
    </row>
    <row r="1615" spans="1:31" x14ac:dyDescent="0.15">
      <c r="A1615" s="38">
        <v>39272</v>
      </c>
      <c r="B1615" s="8">
        <f t="shared" si="653"/>
        <v>2007</v>
      </c>
      <c r="C1615" s="8">
        <f t="shared" si="654"/>
        <v>7</v>
      </c>
      <c r="D1615" s="8">
        <f t="shared" si="655"/>
        <v>9</v>
      </c>
      <c r="E1615" s="8" t="s">
        <v>30</v>
      </c>
      <c r="F1615" s="8">
        <v>2</v>
      </c>
      <c r="G1615">
        <v>7</v>
      </c>
      <c r="H1615" s="2" t="s">
        <v>0</v>
      </c>
      <c r="I1615" s="3">
        <v>3.98</v>
      </c>
      <c r="J1615" s="3">
        <v>291</v>
      </c>
      <c r="L1615" s="3">
        <v>-78.989999999999995</v>
      </c>
      <c r="M1615" s="3">
        <v>1.07</v>
      </c>
      <c r="N1615" s="3">
        <v>25.41</v>
      </c>
      <c r="O1615" s="3">
        <v>118.9</v>
      </c>
      <c r="P1615" s="3">
        <v>3.29</v>
      </c>
      <c r="Q1615" s="3">
        <v>0.33</v>
      </c>
      <c r="R1615" s="3">
        <v>0.53</v>
      </c>
      <c r="S1615" s="3">
        <v>2.08</v>
      </c>
      <c r="T1615" s="3">
        <v>3.52</v>
      </c>
      <c r="U1615" s="6">
        <f t="shared" si="656"/>
        <v>23.747663551401867</v>
      </c>
      <c r="W1615" s="6">
        <f t="shared" si="657"/>
        <v>30.183356840620593</v>
      </c>
      <c r="X1615" s="6">
        <f t="shared" si="658"/>
        <v>409.83870967741939</v>
      </c>
      <c r="Y1615" s="6">
        <f t="shared" si="659"/>
        <v>2477.0833333333335</v>
      </c>
      <c r="Z1615" s="6">
        <f t="shared" si="660"/>
        <v>164.5</v>
      </c>
      <c r="AA1615" s="6">
        <f t="shared" si="661"/>
        <v>27.160493827160494</v>
      </c>
      <c r="AB1615" s="6">
        <f t="shared" si="662"/>
        <v>23.043478260869566</v>
      </c>
      <c r="AC1615" s="6">
        <f t="shared" si="663"/>
        <v>53.210539779994882</v>
      </c>
      <c r="AD1615" s="6">
        <f t="shared" si="664"/>
        <v>195.55555555555557</v>
      </c>
      <c r="AE1615" s="6">
        <f t="shared" si="665"/>
        <v>13.578301175761231</v>
      </c>
    </row>
    <row r="1616" spans="1:31" x14ac:dyDescent="0.15">
      <c r="A1616" s="38">
        <v>39272</v>
      </c>
      <c r="B1616" s="8">
        <f t="shared" si="653"/>
        <v>2007</v>
      </c>
      <c r="C1616" s="8">
        <f t="shared" si="654"/>
        <v>7</v>
      </c>
      <c r="D1616" s="8">
        <f t="shared" si="655"/>
        <v>9</v>
      </c>
      <c r="E1616" s="8" t="s">
        <v>29</v>
      </c>
      <c r="F1616" s="8">
        <v>1</v>
      </c>
      <c r="G1616">
        <v>1</v>
      </c>
      <c r="H1616" s="2" t="s">
        <v>2</v>
      </c>
      <c r="I1616" s="3">
        <v>4.2699999999999996</v>
      </c>
      <c r="J1616" s="3">
        <v>178</v>
      </c>
      <c r="L1616" s="3">
        <v>-30.64</v>
      </c>
      <c r="M1616" s="3">
        <v>0.86</v>
      </c>
      <c r="N1616" s="3">
        <v>44.71</v>
      </c>
      <c r="O1616" s="3">
        <v>34.700000000000003</v>
      </c>
      <c r="P1616" s="3">
        <v>3.17</v>
      </c>
      <c r="Q1616" s="3">
        <v>0.28999999999999998</v>
      </c>
      <c r="R1616" s="3">
        <v>0.33</v>
      </c>
      <c r="S1616" s="3">
        <v>2.54</v>
      </c>
      <c r="T1616" s="3">
        <v>0</v>
      </c>
      <c r="U1616" s="6">
        <f t="shared" si="656"/>
        <v>51.988372093023258</v>
      </c>
      <c r="W1616" s="6">
        <f t="shared" si="657"/>
        <v>24.259520451339913</v>
      </c>
      <c r="X1616" s="6">
        <f t="shared" si="658"/>
        <v>721.12903225806463</v>
      </c>
      <c r="Y1616" s="6">
        <f t="shared" si="659"/>
        <v>722.91666666666674</v>
      </c>
      <c r="Z1616" s="6">
        <f t="shared" si="660"/>
        <v>158.5</v>
      </c>
      <c r="AA1616" s="6">
        <f t="shared" si="661"/>
        <v>23.868312757201643</v>
      </c>
      <c r="AB1616" s="6">
        <f t="shared" si="662"/>
        <v>14.347826086956523</v>
      </c>
      <c r="AC1616" s="6">
        <f t="shared" si="663"/>
        <v>64.978255308262987</v>
      </c>
      <c r="AD1616" s="6">
        <f t="shared" si="664"/>
        <v>0</v>
      </c>
      <c r="AE1616" s="6">
        <f t="shared" si="665"/>
        <v>29.725609527381852</v>
      </c>
    </row>
    <row r="1617" spans="1:31" x14ac:dyDescent="0.15">
      <c r="A1617" s="38">
        <v>39272</v>
      </c>
      <c r="B1617" s="8">
        <f t="shared" si="653"/>
        <v>2007</v>
      </c>
      <c r="C1617" s="8">
        <f t="shared" si="654"/>
        <v>7</v>
      </c>
      <c r="D1617" s="8">
        <f t="shared" si="655"/>
        <v>9</v>
      </c>
      <c r="E1617" s="8" t="s">
        <v>30</v>
      </c>
      <c r="F1617" s="8">
        <v>2</v>
      </c>
      <c r="G1617">
        <v>7</v>
      </c>
      <c r="H1617" s="2" t="s">
        <v>1</v>
      </c>
      <c r="I1617" s="3">
        <v>4.24</v>
      </c>
      <c r="J1617" s="3">
        <v>214</v>
      </c>
      <c r="L1617" s="3">
        <v>-13.97</v>
      </c>
      <c r="M1617" s="3">
        <v>0.67</v>
      </c>
      <c r="N1617" s="3">
        <v>57.55</v>
      </c>
      <c r="O1617" s="3">
        <v>44.8</v>
      </c>
      <c r="P1617" s="3">
        <v>3.99</v>
      </c>
      <c r="Q1617" s="3">
        <v>0.5</v>
      </c>
      <c r="R1617" s="3">
        <v>0.38</v>
      </c>
      <c r="S1617" s="3">
        <v>1.33</v>
      </c>
      <c r="T1617" s="3">
        <v>0</v>
      </c>
      <c r="U1617" s="6">
        <f t="shared" si="656"/>
        <v>85.895522388059689</v>
      </c>
      <c r="W1617" s="6">
        <f t="shared" si="657"/>
        <v>18.899858956276447</v>
      </c>
      <c r="X1617" s="6">
        <f t="shared" si="658"/>
        <v>928.22580645161293</v>
      </c>
      <c r="Y1617" s="6">
        <f t="shared" si="659"/>
        <v>933.33333333333326</v>
      </c>
      <c r="Z1617" s="6">
        <f t="shared" si="660"/>
        <v>199.5</v>
      </c>
      <c r="AA1617" s="6">
        <f t="shared" si="661"/>
        <v>41.152263374485599</v>
      </c>
      <c r="AB1617" s="6">
        <f t="shared" si="662"/>
        <v>16.521739130434781</v>
      </c>
      <c r="AC1617" s="6">
        <f t="shared" si="663"/>
        <v>34.02404707086211</v>
      </c>
      <c r="AD1617" s="6">
        <f t="shared" si="664"/>
        <v>0</v>
      </c>
      <c r="AE1617" s="6">
        <f t="shared" si="665"/>
        <v>49.112843042850265</v>
      </c>
    </row>
    <row r="1618" spans="1:31" x14ac:dyDescent="0.15">
      <c r="A1618" s="38">
        <v>39272</v>
      </c>
      <c r="B1618" s="8">
        <f t="shared" si="653"/>
        <v>2007</v>
      </c>
      <c r="C1618" s="8">
        <f t="shared" si="654"/>
        <v>7</v>
      </c>
      <c r="D1618" s="8">
        <f t="shared" si="655"/>
        <v>9</v>
      </c>
      <c r="E1618" s="8" t="s">
        <v>32</v>
      </c>
      <c r="F1618" s="8">
        <v>1</v>
      </c>
      <c r="G1618">
        <v>4</v>
      </c>
      <c r="H1618" s="2" t="s">
        <v>1</v>
      </c>
      <c r="I1618" s="3">
        <v>5.45</v>
      </c>
      <c r="J1618" s="3">
        <v>26.7</v>
      </c>
      <c r="L1618" s="3">
        <v>-11.89</v>
      </c>
    </row>
    <row r="1619" spans="1:31" x14ac:dyDescent="0.15">
      <c r="A1619" s="38">
        <v>39272</v>
      </c>
      <c r="B1619" s="8">
        <f t="shared" si="653"/>
        <v>2007</v>
      </c>
      <c r="C1619" s="8">
        <f t="shared" si="654"/>
        <v>7</v>
      </c>
      <c r="D1619" s="8">
        <f t="shared" si="655"/>
        <v>9</v>
      </c>
      <c r="E1619" s="8" t="s">
        <v>29</v>
      </c>
      <c r="F1619" s="8">
        <v>3</v>
      </c>
      <c r="G1619">
        <v>10</v>
      </c>
      <c r="H1619" s="2" t="s">
        <v>1</v>
      </c>
      <c r="I1619" s="3">
        <v>4.16</v>
      </c>
      <c r="J1619" s="3">
        <v>298</v>
      </c>
      <c r="L1619" s="3">
        <v>-0.86</v>
      </c>
    </row>
    <row r="1620" spans="1:31" x14ac:dyDescent="0.15">
      <c r="A1620" s="38">
        <v>39272</v>
      </c>
      <c r="B1620" s="8">
        <f t="shared" si="653"/>
        <v>2007</v>
      </c>
      <c r="C1620" s="8">
        <f t="shared" si="654"/>
        <v>7</v>
      </c>
      <c r="D1620" s="8">
        <f t="shared" si="655"/>
        <v>9</v>
      </c>
      <c r="E1620" s="8" t="s">
        <v>31</v>
      </c>
      <c r="F1620" s="8">
        <v>3</v>
      </c>
      <c r="G1620">
        <v>12</v>
      </c>
      <c r="H1620" s="2" t="s">
        <v>0</v>
      </c>
      <c r="I1620" s="3">
        <v>5.52</v>
      </c>
      <c r="J1620" s="3">
        <v>22.8</v>
      </c>
      <c r="L1620" s="3">
        <v>3.84</v>
      </c>
    </row>
    <row r="1621" spans="1:31" x14ac:dyDescent="0.15">
      <c r="A1621" s="38">
        <v>39272</v>
      </c>
      <c r="B1621" s="8">
        <f t="shared" si="653"/>
        <v>2007</v>
      </c>
      <c r="C1621" s="8">
        <f t="shared" si="654"/>
        <v>7</v>
      </c>
      <c r="D1621" s="8">
        <f t="shared" si="655"/>
        <v>9</v>
      </c>
      <c r="E1621" s="8" t="s">
        <v>31</v>
      </c>
      <c r="F1621" s="8">
        <v>4</v>
      </c>
      <c r="G1621">
        <v>15</v>
      </c>
      <c r="H1621" s="2" t="s">
        <v>2</v>
      </c>
      <c r="I1621" s="3">
        <v>6.33</v>
      </c>
      <c r="J1621" s="3">
        <v>27.1</v>
      </c>
      <c r="L1621" s="3">
        <v>86.6</v>
      </c>
    </row>
    <row r="1622" spans="1:31" x14ac:dyDescent="0.15">
      <c r="A1622" s="38">
        <v>39302</v>
      </c>
      <c r="B1622" s="8">
        <f t="shared" si="653"/>
        <v>2007</v>
      </c>
      <c r="C1622" s="8">
        <f t="shared" si="654"/>
        <v>8</v>
      </c>
      <c r="D1622" s="8">
        <f t="shared" si="655"/>
        <v>8</v>
      </c>
      <c r="E1622" s="8" t="s">
        <v>32</v>
      </c>
      <c r="F1622" s="8">
        <v>1</v>
      </c>
      <c r="G1622">
        <v>4</v>
      </c>
      <c r="H1622" s="2" t="s">
        <v>2</v>
      </c>
      <c r="I1622" s="3">
        <v>5.32</v>
      </c>
      <c r="J1622" s="3">
        <v>28.5</v>
      </c>
      <c r="L1622" s="3">
        <v>35.01</v>
      </c>
      <c r="M1622" s="3">
        <v>0.66</v>
      </c>
      <c r="N1622" s="3">
        <v>0.27</v>
      </c>
      <c r="O1622" s="3">
        <v>8.26</v>
      </c>
      <c r="P1622" s="3">
        <v>2.81</v>
      </c>
      <c r="Q1622" s="3">
        <v>0.42</v>
      </c>
      <c r="R1622" s="3">
        <v>0.28999999999999998</v>
      </c>
      <c r="S1622" s="3">
        <v>0.45</v>
      </c>
      <c r="T1622" s="3">
        <v>0</v>
      </c>
      <c r="U1622" s="6">
        <f t="shared" ref="U1622:U1639" si="666">(N1622/M1622)</f>
        <v>0.40909090909090912</v>
      </c>
      <c r="W1622" s="6">
        <f t="shared" ref="W1622:W1639" si="667">(M1622/35.45)*1000</f>
        <v>18.617771509167842</v>
      </c>
      <c r="X1622" s="6">
        <f t="shared" ref="X1622:X1639" si="668">(N1622/62)*1000</f>
        <v>4.3548387096774199</v>
      </c>
      <c r="Y1622" s="6">
        <f t="shared" ref="Y1622:Y1639" si="669">(O1622/96)*1000*2</f>
        <v>172.08333333333334</v>
      </c>
      <c r="Z1622" s="6">
        <f t="shared" ref="Z1622:Z1639" si="670">(P1622/40)*1000*2</f>
        <v>140.5</v>
      </c>
      <c r="AA1622" s="6">
        <f t="shared" ref="AA1622:AA1639" si="671">(Q1622/24.3)*1000*2</f>
        <v>34.567901234567898</v>
      </c>
      <c r="AB1622" s="6">
        <f t="shared" ref="AB1622:AB1639" si="672">(R1622/23)*1000</f>
        <v>12.608695652173912</v>
      </c>
      <c r="AC1622" s="6">
        <f t="shared" ref="AC1622:AC1639" si="673">(S1622/39.09)*1000</f>
        <v>11.511895625479662</v>
      </c>
      <c r="AD1622" s="6">
        <f t="shared" ref="AD1622:AD1639" si="674">(T1622/18)*1000</f>
        <v>0</v>
      </c>
      <c r="AE1622" s="6">
        <f t="shared" ref="AE1622:AE1639" si="675">(X1622/W1622)</f>
        <v>0.23390762463343112</v>
      </c>
    </row>
    <row r="1623" spans="1:31" x14ac:dyDescent="0.15">
      <c r="A1623" s="38">
        <v>39302</v>
      </c>
      <c r="B1623" s="8">
        <f t="shared" si="653"/>
        <v>2007</v>
      </c>
      <c r="C1623" s="8">
        <f t="shared" si="654"/>
        <v>8</v>
      </c>
      <c r="D1623" s="8">
        <f t="shared" si="655"/>
        <v>8</v>
      </c>
      <c r="E1623" s="8" t="s">
        <v>31</v>
      </c>
      <c r="F1623" s="8">
        <v>4</v>
      </c>
      <c r="G1623">
        <v>15</v>
      </c>
      <c r="H1623" s="2" t="s">
        <v>0</v>
      </c>
      <c r="I1623" s="3">
        <v>5.0999999999999996</v>
      </c>
      <c r="J1623" s="3">
        <v>18.399999999999999</v>
      </c>
      <c r="L1623" s="3">
        <v>82.18</v>
      </c>
      <c r="M1623" s="3">
        <v>0.6</v>
      </c>
      <c r="N1623" s="3">
        <v>0.31</v>
      </c>
      <c r="O1623" s="3">
        <v>4.5</v>
      </c>
      <c r="P1623" s="3">
        <v>1.1000000000000001</v>
      </c>
      <c r="Q1623" s="3">
        <v>0.11</v>
      </c>
      <c r="R1623" s="3">
        <v>0.34</v>
      </c>
      <c r="S1623" s="3">
        <v>0.23</v>
      </c>
      <c r="T1623" s="3">
        <v>0</v>
      </c>
      <c r="U1623" s="6">
        <f t="shared" si="666"/>
        <v>0.51666666666666672</v>
      </c>
      <c r="W1623" s="6">
        <f t="shared" si="667"/>
        <v>16.925246826516219</v>
      </c>
      <c r="X1623" s="6">
        <f t="shared" si="668"/>
        <v>5</v>
      </c>
      <c r="Y1623" s="6">
        <f t="shared" si="669"/>
        <v>93.75</v>
      </c>
      <c r="Z1623" s="6">
        <f t="shared" si="670"/>
        <v>55.000000000000007</v>
      </c>
      <c r="AA1623" s="6">
        <f t="shared" si="671"/>
        <v>9.05349794238683</v>
      </c>
      <c r="AB1623" s="6">
        <f t="shared" si="672"/>
        <v>14.782608695652176</v>
      </c>
      <c r="AC1623" s="6">
        <f t="shared" si="673"/>
        <v>5.8838577641340493</v>
      </c>
      <c r="AD1623" s="6">
        <f t="shared" si="674"/>
        <v>0</v>
      </c>
      <c r="AE1623" s="6">
        <f t="shared" si="675"/>
        <v>0.29541666666666672</v>
      </c>
    </row>
    <row r="1624" spans="1:31" x14ac:dyDescent="0.15">
      <c r="A1624" s="38">
        <v>39302</v>
      </c>
      <c r="B1624" s="8">
        <f t="shared" si="653"/>
        <v>2007</v>
      </c>
      <c r="C1624" s="8">
        <f t="shared" si="654"/>
        <v>8</v>
      </c>
      <c r="D1624" s="8">
        <f t="shared" si="655"/>
        <v>8</v>
      </c>
      <c r="E1624" s="8" t="s">
        <v>31</v>
      </c>
      <c r="F1624" s="8">
        <v>3</v>
      </c>
      <c r="G1624">
        <v>12</v>
      </c>
      <c r="H1624" s="2" t="s">
        <v>1</v>
      </c>
      <c r="I1624" s="3">
        <v>4.9400000000000004</v>
      </c>
      <c r="J1624" s="3">
        <v>20.9</v>
      </c>
      <c r="L1624" s="3">
        <v>3.88</v>
      </c>
      <c r="M1624" s="3">
        <v>0.41</v>
      </c>
      <c r="N1624" s="3">
        <v>0.44</v>
      </c>
      <c r="O1624" s="3">
        <v>6.16</v>
      </c>
      <c r="P1624" s="3">
        <v>0.66</v>
      </c>
      <c r="Q1624" s="3">
        <v>0.09</v>
      </c>
      <c r="R1624" s="3">
        <v>0.3</v>
      </c>
      <c r="S1624" s="3">
        <v>0.26</v>
      </c>
      <c r="T1624" s="3">
        <v>0</v>
      </c>
      <c r="U1624" s="6">
        <f t="shared" si="666"/>
        <v>1.0731707317073171</v>
      </c>
      <c r="W1624" s="6">
        <f t="shared" si="667"/>
        <v>11.565585331452748</v>
      </c>
      <c r="X1624" s="6">
        <f t="shared" si="668"/>
        <v>7.0967741935483879</v>
      </c>
      <c r="Y1624" s="6">
        <f t="shared" si="669"/>
        <v>128.33333333333331</v>
      </c>
      <c r="Z1624" s="6">
        <f t="shared" si="670"/>
        <v>33</v>
      </c>
      <c r="AA1624" s="6">
        <f t="shared" si="671"/>
        <v>7.4074074074074066</v>
      </c>
      <c r="AB1624" s="6">
        <f t="shared" si="672"/>
        <v>13.043478260869565</v>
      </c>
      <c r="AC1624" s="6">
        <f t="shared" si="673"/>
        <v>6.6513174724993602</v>
      </c>
      <c r="AD1624" s="6">
        <f t="shared" si="674"/>
        <v>0</v>
      </c>
      <c r="AE1624" s="6">
        <f t="shared" si="675"/>
        <v>0.61361132966168386</v>
      </c>
    </row>
    <row r="1625" spans="1:31" x14ac:dyDescent="0.15">
      <c r="A1625" s="38">
        <v>39302</v>
      </c>
      <c r="B1625" s="8">
        <f t="shared" si="653"/>
        <v>2007</v>
      </c>
      <c r="C1625" s="8">
        <f t="shared" si="654"/>
        <v>8</v>
      </c>
      <c r="D1625" s="8">
        <f t="shared" si="655"/>
        <v>8</v>
      </c>
      <c r="E1625" s="8" t="s">
        <v>31</v>
      </c>
      <c r="F1625" s="8">
        <v>2</v>
      </c>
      <c r="G1625">
        <v>5</v>
      </c>
      <c r="H1625" s="2" t="s">
        <v>0</v>
      </c>
      <c r="I1625" s="3">
        <v>5.28</v>
      </c>
      <c r="J1625" s="3">
        <v>19.899999999999999</v>
      </c>
      <c r="L1625" s="3">
        <v>49.86</v>
      </c>
      <c r="M1625" s="3">
        <v>0.61</v>
      </c>
      <c r="N1625" s="3">
        <v>1.1499999999999999</v>
      </c>
      <c r="O1625" s="3">
        <v>4.32</v>
      </c>
      <c r="P1625" s="3">
        <v>1.83</v>
      </c>
      <c r="Q1625" s="3">
        <v>0.22</v>
      </c>
      <c r="R1625" s="3">
        <v>0.2</v>
      </c>
      <c r="S1625" s="3">
        <v>0.17</v>
      </c>
      <c r="T1625" s="3">
        <v>0</v>
      </c>
      <c r="U1625" s="6">
        <f t="shared" si="666"/>
        <v>1.8852459016393441</v>
      </c>
      <c r="W1625" s="6">
        <f t="shared" si="667"/>
        <v>17.207334273624824</v>
      </c>
      <c r="X1625" s="6">
        <f t="shared" si="668"/>
        <v>18.548387096774192</v>
      </c>
      <c r="Y1625" s="6">
        <f t="shared" si="669"/>
        <v>90.000000000000014</v>
      </c>
      <c r="Z1625" s="6">
        <f t="shared" si="670"/>
        <v>91.5</v>
      </c>
      <c r="AA1625" s="6">
        <f t="shared" si="671"/>
        <v>18.10699588477366</v>
      </c>
      <c r="AB1625" s="6">
        <f t="shared" si="672"/>
        <v>8.695652173913043</v>
      </c>
      <c r="AC1625" s="6">
        <f t="shared" si="673"/>
        <v>4.3489383474034282</v>
      </c>
      <c r="AD1625" s="6">
        <f t="shared" si="674"/>
        <v>0</v>
      </c>
      <c r="AE1625" s="6">
        <f t="shared" si="675"/>
        <v>1.077934955050238</v>
      </c>
    </row>
    <row r="1626" spans="1:31" x14ac:dyDescent="0.15">
      <c r="A1626" s="38">
        <v>39302</v>
      </c>
      <c r="B1626" s="8">
        <f t="shared" si="653"/>
        <v>2007</v>
      </c>
      <c r="C1626" s="8">
        <f t="shared" si="654"/>
        <v>8</v>
      </c>
      <c r="D1626" s="8">
        <f t="shared" si="655"/>
        <v>8</v>
      </c>
      <c r="E1626" s="8" t="s">
        <v>31</v>
      </c>
      <c r="F1626" s="8">
        <v>4</v>
      </c>
      <c r="G1626">
        <v>15</v>
      </c>
      <c r="H1626" s="2" t="s">
        <v>2</v>
      </c>
      <c r="I1626" s="3">
        <v>5</v>
      </c>
      <c r="J1626" s="3">
        <v>24.9</v>
      </c>
      <c r="L1626" s="3">
        <v>69.56</v>
      </c>
      <c r="M1626" s="3">
        <v>0.56999999999999995</v>
      </c>
      <c r="N1626" s="3">
        <v>1.37</v>
      </c>
      <c r="O1626" s="3">
        <v>6.86</v>
      </c>
      <c r="P1626" s="3">
        <v>1.43</v>
      </c>
      <c r="Q1626" s="3">
        <v>0.13</v>
      </c>
      <c r="R1626" s="3">
        <v>0.28000000000000003</v>
      </c>
      <c r="S1626" s="3">
        <v>0.69</v>
      </c>
      <c r="T1626" s="3">
        <v>0</v>
      </c>
      <c r="U1626" s="6">
        <f t="shared" si="666"/>
        <v>2.4035087719298249</v>
      </c>
      <c r="W1626" s="6">
        <f t="shared" si="667"/>
        <v>16.078984485190407</v>
      </c>
      <c r="X1626" s="6">
        <f t="shared" si="668"/>
        <v>22.096774193548388</v>
      </c>
      <c r="Y1626" s="6">
        <f t="shared" si="669"/>
        <v>142.91666666666666</v>
      </c>
      <c r="Z1626" s="6">
        <f t="shared" si="670"/>
        <v>71.5</v>
      </c>
      <c r="AA1626" s="6">
        <f t="shared" si="671"/>
        <v>10.699588477366255</v>
      </c>
      <c r="AB1626" s="6">
        <f t="shared" si="672"/>
        <v>12.173913043478262</v>
      </c>
      <c r="AC1626" s="6">
        <f t="shared" si="673"/>
        <v>17.651573292402144</v>
      </c>
      <c r="AD1626" s="6">
        <f t="shared" si="674"/>
        <v>0</v>
      </c>
      <c r="AE1626" s="6">
        <f t="shared" si="675"/>
        <v>1.3742642897566499</v>
      </c>
    </row>
    <row r="1627" spans="1:31" x14ac:dyDescent="0.15">
      <c r="A1627" s="38">
        <v>39302</v>
      </c>
      <c r="B1627" s="8">
        <f t="shared" si="653"/>
        <v>2007</v>
      </c>
      <c r="C1627" s="8">
        <f t="shared" si="654"/>
        <v>8</v>
      </c>
      <c r="D1627" s="8">
        <f t="shared" si="655"/>
        <v>8</v>
      </c>
      <c r="E1627" s="8" t="s">
        <v>31</v>
      </c>
      <c r="F1627" s="8">
        <v>4</v>
      </c>
      <c r="G1627">
        <v>15</v>
      </c>
      <c r="H1627" s="2" t="s">
        <v>1</v>
      </c>
      <c r="I1627" s="3">
        <v>5.14</v>
      </c>
      <c r="J1627" s="3">
        <v>24.8</v>
      </c>
      <c r="L1627" s="3">
        <v>75.36</v>
      </c>
      <c r="M1627" s="3">
        <v>0.63</v>
      </c>
      <c r="N1627" s="3">
        <v>1.59</v>
      </c>
      <c r="O1627" s="3">
        <v>6.47</v>
      </c>
      <c r="P1627" s="3">
        <v>1.62</v>
      </c>
      <c r="Q1627" s="3">
        <v>0.16</v>
      </c>
      <c r="R1627" s="3">
        <v>0.39</v>
      </c>
      <c r="S1627" s="3">
        <v>0.59</v>
      </c>
      <c r="T1627" s="3">
        <v>0</v>
      </c>
      <c r="U1627" s="6">
        <f t="shared" si="666"/>
        <v>2.5238095238095237</v>
      </c>
      <c r="W1627" s="6">
        <f t="shared" si="667"/>
        <v>17.77150916784203</v>
      </c>
      <c r="X1627" s="6">
        <f t="shared" si="668"/>
        <v>25.64516129032258</v>
      </c>
      <c r="Y1627" s="6">
        <f t="shared" si="669"/>
        <v>134.79166666666666</v>
      </c>
      <c r="Z1627" s="6">
        <f t="shared" si="670"/>
        <v>81</v>
      </c>
      <c r="AA1627" s="6">
        <f t="shared" si="671"/>
        <v>13.168724279835391</v>
      </c>
      <c r="AB1627" s="6">
        <f t="shared" si="672"/>
        <v>16.956521739130437</v>
      </c>
      <c r="AC1627" s="6">
        <f t="shared" si="673"/>
        <v>15.093374264517777</v>
      </c>
      <c r="AD1627" s="6">
        <f t="shared" si="674"/>
        <v>0</v>
      </c>
      <c r="AE1627" s="6">
        <f t="shared" si="675"/>
        <v>1.4430491551459295</v>
      </c>
    </row>
    <row r="1628" spans="1:31" x14ac:dyDescent="0.15">
      <c r="A1628" s="38">
        <v>39302</v>
      </c>
      <c r="B1628" s="8">
        <f t="shared" si="653"/>
        <v>2007</v>
      </c>
      <c r="C1628" s="8">
        <f t="shared" si="654"/>
        <v>8</v>
      </c>
      <c r="D1628" s="8">
        <f t="shared" si="655"/>
        <v>8</v>
      </c>
      <c r="E1628" s="8" t="s">
        <v>30</v>
      </c>
      <c r="F1628" s="8">
        <v>1</v>
      </c>
      <c r="G1628">
        <v>2</v>
      </c>
      <c r="H1628" s="2" t="s">
        <v>0</v>
      </c>
      <c r="I1628" s="3">
        <v>4.93</v>
      </c>
      <c r="J1628" s="3">
        <v>56.9</v>
      </c>
      <c r="L1628" s="3">
        <v>31.93</v>
      </c>
      <c r="M1628" s="3">
        <v>0.48</v>
      </c>
      <c r="N1628" s="3">
        <v>2.52</v>
      </c>
      <c r="O1628" s="3">
        <v>22.58</v>
      </c>
      <c r="P1628" s="3">
        <v>4.7</v>
      </c>
      <c r="Q1628" s="3">
        <v>1.25</v>
      </c>
      <c r="R1628" s="3">
        <v>0.45</v>
      </c>
      <c r="S1628" s="3">
        <v>0.3</v>
      </c>
      <c r="T1628" s="3">
        <v>0</v>
      </c>
      <c r="U1628" s="6">
        <f t="shared" si="666"/>
        <v>5.25</v>
      </c>
      <c r="W1628" s="6">
        <f t="shared" si="667"/>
        <v>13.540197461212975</v>
      </c>
      <c r="X1628" s="6">
        <f t="shared" si="668"/>
        <v>40.645161290322577</v>
      </c>
      <c r="Y1628" s="6">
        <f t="shared" si="669"/>
        <v>470.41666666666663</v>
      </c>
      <c r="Z1628" s="6">
        <f t="shared" si="670"/>
        <v>235.00000000000003</v>
      </c>
      <c r="AA1628" s="6">
        <f t="shared" si="671"/>
        <v>102.88065843621399</v>
      </c>
      <c r="AB1628" s="6">
        <f t="shared" si="672"/>
        <v>19.565217391304348</v>
      </c>
      <c r="AC1628" s="6">
        <f t="shared" si="673"/>
        <v>7.674597083653107</v>
      </c>
      <c r="AD1628" s="6">
        <f t="shared" si="674"/>
        <v>0</v>
      </c>
      <c r="AE1628" s="6">
        <f t="shared" si="675"/>
        <v>3.0018145161290324</v>
      </c>
    </row>
    <row r="1629" spans="1:31" x14ac:dyDescent="0.15">
      <c r="A1629" s="38">
        <v>39302</v>
      </c>
      <c r="B1629" s="8">
        <f t="shared" si="653"/>
        <v>2007</v>
      </c>
      <c r="C1629" s="8">
        <f t="shared" si="654"/>
        <v>8</v>
      </c>
      <c r="D1629" s="8">
        <f t="shared" si="655"/>
        <v>8</v>
      </c>
      <c r="E1629" s="8" t="s">
        <v>30</v>
      </c>
      <c r="F1629" s="8">
        <v>1</v>
      </c>
      <c r="G1629">
        <v>2</v>
      </c>
      <c r="H1629" s="2" t="s">
        <v>2</v>
      </c>
      <c r="I1629" s="3">
        <v>4.71</v>
      </c>
      <c r="J1629" s="3">
        <v>36.200000000000003</v>
      </c>
      <c r="L1629" s="3">
        <v>-0.79</v>
      </c>
      <c r="M1629" s="3">
        <v>0.6</v>
      </c>
      <c r="N1629" s="3">
        <v>4.78</v>
      </c>
      <c r="O1629" s="3">
        <v>8.84</v>
      </c>
      <c r="P1629" s="3">
        <v>1.1299999999999999</v>
      </c>
      <c r="Q1629" s="3">
        <v>0.16</v>
      </c>
      <c r="R1629" s="3">
        <v>0.39</v>
      </c>
      <c r="S1629" s="3">
        <v>1.58</v>
      </c>
      <c r="T1629" s="3">
        <v>0.12</v>
      </c>
      <c r="U1629" s="6">
        <f t="shared" si="666"/>
        <v>7.9666666666666677</v>
      </c>
      <c r="W1629" s="6">
        <f t="shared" si="667"/>
        <v>16.925246826516219</v>
      </c>
      <c r="X1629" s="6">
        <f t="shared" si="668"/>
        <v>77.096774193548399</v>
      </c>
      <c r="Y1629" s="6">
        <f t="shared" si="669"/>
        <v>184.16666666666669</v>
      </c>
      <c r="Z1629" s="6">
        <f t="shared" si="670"/>
        <v>56.499999999999993</v>
      </c>
      <c r="AA1629" s="6">
        <f t="shared" si="671"/>
        <v>13.168724279835391</v>
      </c>
      <c r="AB1629" s="6">
        <f t="shared" si="672"/>
        <v>16.956521739130437</v>
      </c>
      <c r="AC1629" s="6">
        <f t="shared" si="673"/>
        <v>40.419544640573037</v>
      </c>
      <c r="AD1629" s="6">
        <f t="shared" si="674"/>
        <v>6.6666666666666661</v>
      </c>
      <c r="AE1629" s="6">
        <f t="shared" si="675"/>
        <v>4.5551344086021519</v>
      </c>
    </row>
    <row r="1630" spans="1:31" x14ac:dyDescent="0.15">
      <c r="A1630" s="38">
        <v>39302</v>
      </c>
      <c r="B1630" s="8">
        <f t="shared" si="653"/>
        <v>2007</v>
      </c>
      <c r="C1630" s="8">
        <f t="shared" si="654"/>
        <v>8</v>
      </c>
      <c r="D1630" s="8">
        <f t="shared" si="655"/>
        <v>8</v>
      </c>
      <c r="E1630" s="8" t="s">
        <v>31</v>
      </c>
      <c r="F1630" s="8">
        <v>1</v>
      </c>
      <c r="G1630">
        <v>3</v>
      </c>
      <c r="H1630" s="2" t="s">
        <v>1</v>
      </c>
      <c r="I1630" s="3">
        <v>5.07</v>
      </c>
      <c r="J1630" s="3">
        <v>39.200000000000003</v>
      </c>
      <c r="L1630" s="3">
        <v>9.9700000000000006</v>
      </c>
      <c r="M1630" s="3">
        <v>1.44</v>
      </c>
      <c r="N1630" s="3">
        <v>12.84</v>
      </c>
      <c r="O1630" s="3">
        <v>3.7</v>
      </c>
      <c r="P1630" s="3">
        <v>2.96</v>
      </c>
      <c r="Q1630" s="3">
        <v>0.78</v>
      </c>
      <c r="R1630" s="3">
        <v>0.44</v>
      </c>
      <c r="S1630" s="3">
        <v>0.7</v>
      </c>
      <c r="T1630" s="3">
        <v>0</v>
      </c>
      <c r="U1630" s="6">
        <f t="shared" si="666"/>
        <v>8.9166666666666661</v>
      </c>
      <c r="W1630" s="6">
        <f t="shared" si="667"/>
        <v>40.620592383638922</v>
      </c>
      <c r="X1630" s="6">
        <f t="shared" si="668"/>
        <v>207.09677419354838</v>
      </c>
      <c r="Y1630" s="6">
        <f t="shared" si="669"/>
        <v>77.083333333333343</v>
      </c>
      <c r="Z1630" s="6">
        <f t="shared" si="670"/>
        <v>148</v>
      </c>
      <c r="AA1630" s="6">
        <f t="shared" si="671"/>
        <v>64.197530864197532</v>
      </c>
      <c r="AB1630" s="6">
        <f t="shared" si="672"/>
        <v>19.130434782608695</v>
      </c>
      <c r="AC1630" s="6">
        <f t="shared" si="673"/>
        <v>17.907393195190583</v>
      </c>
      <c r="AD1630" s="6">
        <f t="shared" si="674"/>
        <v>0</v>
      </c>
      <c r="AE1630" s="6">
        <f t="shared" si="675"/>
        <v>5.0983198924731186</v>
      </c>
    </row>
    <row r="1631" spans="1:31" x14ac:dyDescent="0.15">
      <c r="A1631" s="38">
        <v>39302</v>
      </c>
      <c r="B1631" s="8">
        <f t="shared" si="653"/>
        <v>2007</v>
      </c>
      <c r="C1631" s="8">
        <f t="shared" si="654"/>
        <v>8</v>
      </c>
      <c r="D1631" s="8">
        <f t="shared" si="655"/>
        <v>8</v>
      </c>
      <c r="E1631" s="8" t="s">
        <v>30</v>
      </c>
      <c r="F1631" s="8">
        <v>2</v>
      </c>
      <c r="G1631">
        <v>7</v>
      </c>
      <c r="H1631" s="2" t="s">
        <v>0</v>
      </c>
      <c r="I1631" s="3">
        <v>4.0199999999999996</v>
      </c>
      <c r="J1631" s="3">
        <v>215</v>
      </c>
      <c r="L1631" s="3">
        <v>-31.18</v>
      </c>
      <c r="M1631" s="3">
        <v>0.78</v>
      </c>
      <c r="N1631" s="3">
        <v>9.61</v>
      </c>
      <c r="O1631" s="3">
        <v>102.8</v>
      </c>
      <c r="P1631" s="3">
        <v>2.52</v>
      </c>
      <c r="Q1631" s="3">
        <v>0.24</v>
      </c>
      <c r="R1631" s="3">
        <v>0.41</v>
      </c>
      <c r="S1631" s="3">
        <v>0.87</v>
      </c>
      <c r="T1631" s="3">
        <v>0.33</v>
      </c>
      <c r="U1631" s="6">
        <f t="shared" si="666"/>
        <v>12.320512820512819</v>
      </c>
      <c r="W1631" s="6">
        <f t="shared" si="667"/>
        <v>22.002820874471084</v>
      </c>
      <c r="X1631" s="6">
        <f t="shared" si="668"/>
        <v>155</v>
      </c>
      <c r="Y1631" s="6">
        <f t="shared" si="669"/>
        <v>2141.6666666666665</v>
      </c>
      <c r="Z1631" s="6">
        <f t="shared" si="670"/>
        <v>126</v>
      </c>
      <c r="AA1631" s="6">
        <f t="shared" si="671"/>
        <v>19.753086419753085</v>
      </c>
      <c r="AB1631" s="6">
        <f t="shared" si="672"/>
        <v>17.826086956521738</v>
      </c>
      <c r="AC1631" s="6">
        <f t="shared" si="673"/>
        <v>22.256331542594012</v>
      </c>
      <c r="AD1631" s="6">
        <f t="shared" si="674"/>
        <v>18.333333333333332</v>
      </c>
      <c r="AE1631" s="6">
        <f t="shared" si="675"/>
        <v>7.044551282051283</v>
      </c>
    </row>
    <row r="1632" spans="1:31" x14ac:dyDescent="0.15">
      <c r="A1632" s="38">
        <v>39302</v>
      </c>
      <c r="B1632" s="8">
        <f t="shared" si="653"/>
        <v>2007</v>
      </c>
      <c r="C1632" s="8">
        <f t="shared" si="654"/>
        <v>8</v>
      </c>
      <c r="D1632" s="8">
        <f t="shared" si="655"/>
        <v>8</v>
      </c>
      <c r="E1632" s="8" t="s">
        <v>29</v>
      </c>
      <c r="F1632" s="8">
        <v>2</v>
      </c>
      <c r="G1632">
        <v>6</v>
      </c>
      <c r="H1632" s="2" t="s">
        <v>0</v>
      </c>
      <c r="I1632" s="3">
        <v>4.68</v>
      </c>
      <c r="J1632" s="3">
        <v>81.8</v>
      </c>
      <c r="L1632" s="3">
        <v>-10</v>
      </c>
      <c r="M1632" s="3">
        <v>0.66</v>
      </c>
      <c r="N1632" s="3">
        <v>30.1</v>
      </c>
      <c r="O1632" s="3">
        <v>12.59</v>
      </c>
      <c r="P1632" s="3">
        <v>1.96</v>
      </c>
      <c r="Q1632" s="3">
        <v>0.13</v>
      </c>
      <c r="R1632" s="3">
        <v>0.31</v>
      </c>
      <c r="S1632" s="3">
        <v>1.37</v>
      </c>
      <c r="T1632" s="3">
        <v>0</v>
      </c>
      <c r="U1632" s="6">
        <f t="shared" si="666"/>
        <v>45.606060606060609</v>
      </c>
      <c r="W1632" s="6">
        <f t="shared" si="667"/>
        <v>18.617771509167842</v>
      </c>
      <c r="X1632" s="6">
        <f t="shared" si="668"/>
        <v>485.48387096774201</v>
      </c>
      <c r="Y1632" s="6">
        <f t="shared" si="669"/>
        <v>262.29166666666663</v>
      </c>
      <c r="Z1632" s="6">
        <f t="shared" si="670"/>
        <v>98</v>
      </c>
      <c r="AA1632" s="6">
        <f t="shared" si="671"/>
        <v>10.699588477366255</v>
      </c>
      <c r="AB1632" s="6">
        <f t="shared" si="672"/>
        <v>13.478260869565217</v>
      </c>
      <c r="AC1632" s="6">
        <f t="shared" si="673"/>
        <v>35.047326682015857</v>
      </c>
      <c r="AD1632" s="6">
        <f t="shared" si="674"/>
        <v>0</v>
      </c>
      <c r="AE1632" s="6">
        <f t="shared" si="675"/>
        <v>26.076368523949174</v>
      </c>
    </row>
    <row r="1633" spans="1:31" x14ac:dyDescent="0.15">
      <c r="A1633" s="38">
        <v>39302</v>
      </c>
      <c r="B1633" s="8">
        <f t="shared" si="653"/>
        <v>2007</v>
      </c>
      <c r="C1633" s="8">
        <f t="shared" si="654"/>
        <v>8</v>
      </c>
      <c r="D1633" s="8">
        <f t="shared" si="655"/>
        <v>8</v>
      </c>
      <c r="E1633" s="8" t="s">
        <v>29</v>
      </c>
      <c r="F1633" s="8">
        <v>1</v>
      </c>
      <c r="G1633">
        <v>1</v>
      </c>
      <c r="H1633" s="2" t="s">
        <v>2</v>
      </c>
      <c r="I1633" s="3">
        <v>4.24</v>
      </c>
      <c r="J1633" s="3">
        <v>153</v>
      </c>
      <c r="L1633" s="3">
        <v>-17.93</v>
      </c>
      <c r="M1633" s="3">
        <v>0.92</v>
      </c>
      <c r="N1633" s="3">
        <v>42.5</v>
      </c>
      <c r="O1633" s="3">
        <v>31.7</v>
      </c>
      <c r="P1633" s="3">
        <v>3.69</v>
      </c>
      <c r="Q1633" s="3">
        <v>0.27</v>
      </c>
      <c r="R1633" s="3">
        <v>0.33</v>
      </c>
      <c r="S1633" s="3">
        <v>3.73</v>
      </c>
      <c r="T1633" s="3">
        <v>0</v>
      </c>
      <c r="U1633" s="6">
        <f t="shared" si="666"/>
        <v>46.195652173913039</v>
      </c>
      <c r="W1633" s="6">
        <f t="shared" si="667"/>
        <v>25.952045133991536</v>
      </c>
      <c r="X1633" s="6">
        <f t="shared" si="668"/>
        <v>685.48387096774184</v>
      </c>
      <c r="Y1633" s="6">
        <f t="shared" si="669"/>
        <v>660.41666666666663</v>
      </c>
      <c r="Z1633" s="6">
        <f t="shared" si="670"/>
        <v>184.5</v>
      </c>
      <c r="AA1633" s="6">
        <f t="shared" si="671"/>
        <v>22.222222222222221</v>
      </c>
      <c r="AB1633" s="6">
        <f t="shared" si="672"/>
        <v>14.347826086956523</v>
      </c>
      <c r="AC1633" s="6">
        <f t="shared" si="673"/>
        <v>95.420823740086959</v>
      </c>
      <c r="AD1633" s="6">
        <f t="shared" si="674"/>
        <v>0</v>
      </c>
      <c r="AE1633" s="6">
        <f t="shared" si="675"/>
        <v>26.413481767180922</v>
      </c>
    </row>
    <row r="1634" spans="1:31" x14ac:dyDescent="0.15">
      <c r="A1634" s="38">
        <v>39302</v>
      </c>
      <c r="B1634" s="8">
        <f t="shared" si="653"/>
        <v>2007</v>
      </c>
      <c r="C1634" s="8">
        <f t="shared" si="654"/>
        <v>8</v>
      </c>
      <c r="D1634" s="8">
        <f t="shared" si="655"/>
        <v>8</v>
      </c>
      <c r="E1634" s="8" t="s">
        <v>30</v>
      </c>
      <c r="F1634" s="8">
        <v>2</v>
      </c>
      <c r="G1634">
        <v>7</v>
      </c>
      <c r="H1634" s="2" t="s">
        <v>2</v>
      </c>
      <c r="I1634" s="3">
        <v>4.1900000000000004</v>
      </c>
      <c r="J1634" s="3">
        <v>229</v>
      </c>
      <c r="L1634" s="3">
        <v>-10.6</v>
      </c>
      <c r="M1634" s="3">
        <v>0.88</v>
      </c>
      <c r="N1634" s="3">
        <v>40.729999999999997</v>
      </c>
      <c r="O1634" s="3">
        <v>78.599999999999994</v>
      </c>
      <c r="P1634" s="3">
        <v>6.33</v>
      </c>
      <c r="Q1634" s="3">
        <v>0.64</v>
      </c>
      <c r="R1634" s="3">
        <v>0.37</v>
      </c>
      <c r="S1634" s="3">
        <v>1.1100000000000001</v>
      </c>
      <c r="T1634" s="3">
        <v>0</v>
      </c>
      <c r="U1634" s="6">
        <f t="shared" si="666"/>
        <v>46.284090909090907</v>
      </c>
      <c r="W1634" s="6">
        <f t="shared" si="667"/>
        <v>24.82369534555712</v>
      </c>
      <c r="X1634" s="6">
        <f t="shared" si="668"/>
        <v>656.93548387096769</v>
      </c>
      <c r="Y1634" s="6">
        <f t="shared" si="669"/>
        <v>1637.5</v>
      </c>
      <c r="Z1634" s="6">
        <f t="shared" si="670"/>
        <v>316.5</v>
      </c>
      <c r="AA1634" s="6">
        <f t="shared" si="671"/>
        <v>52.674897119341566</v>
      </c>
      <c r="AB1634" s="6">
        <f t="shared" si="672"/>
        <v>16.086956521739129</v>
      </c>
      <c r="AC1634" s="6">
        <f t="shared" si="673"/>
        <v>28.3960092095165</v>
      </c>
      <c r="AD1634" s="6">
        <f t="shared" si="674"/>
        <v>0</v>
      </c>
      <c r="AE1634" s="6">
        <f t="shared" si="675"/>
        <v>26.46404875366569</v>
      </c>
    </row>
    <row r="1635" spans="1:31" x14ac:dyDescent="0.15">
      <c r="A1635" s="38">
        <v>39302</v>
      </c>
      <c r="B1635" s="8">
        <f t="shared" si="653"/>
        <v>2007</v>
      </c>
      <c r="C1635" s="8">
        <f t="shared" si="654"/>
        <v>8</v>
      </c>
      <c r="D1635" s="8">
        <f t="shared" si="655"/>
        <v>8</v>
      </c>
      <c r="E1635" s="8" t="s">
        <v>29</v>
      </c>
      <c r="F1635" s="8">
        <v>4</v>
      </c>
      <c r="G1635">
        <v>13</v>
      </c>
      <c r="H1635" s="2" t="s">
        <v>2</v>
      </c>
      <c r="I1635" s="3">
        <v>4.3</v>
      </c>
      <c r="J1635" s="3">
        <v>148</v>
      </c>
      <c r="L1635" s="3">
        <v>74.77</v>
      </c>
      <c r="M1635" s="3">
        <v>0.76</v>
      </c>
      <c r="N1635" s="3">
        <v>35.86</v>
      </c>
      <c r="O1635" s="3">
        <v>34.799999999999997</v>
      </c>
      <c r="P1635" s="3">
        <v>1.7</v>
      </c>
      <c r="Q1635" s="3">
        <v>0.13</v>
      </c>
      <c r="R1635" s="3">
        <v>0.42</v>
      </c>
      <c r="S1635" s="3">
        <v>1.05</v>
      </c>
      <c r="T1635" s="3">
        <v>0.39</v>
      </c>
      <c r="U1635" s="6">
        <f t="shared" si="666"/>
        <v>47.184210526315788</v>
      </c>
      <c r="W1635" s="6">
        <f t="shared" si="667"/>
        <v>21.438645980253877</v>
      </c>
      <c r="X1635" s="6">
        <f t="shared" si="668"/>
        <v>578.38709677419354</v>
      </c>
      <c r="Y1635" s="6">
        <f t="shared" si="669"/>
        <v>725</v>
      </c>
      <c r="Z1635" s="6">
        <f t="shared" si="670"/>
        <v>84.999999999999986</v>
      </c>
      <c r="AA1635" s="6">
        <f t="shared" si="671"/>
        <v>10.699588477366255</v>
      </c>
      <c r="AB1635" s="6">
        <f t="shared" si="672"/>
        <v>18.260869565217391</v>
      </c>
      <c r="AC1635" s="6">
        <f t="shared" si="673"/>
        <v>26.861089792785876</v>
      </c>
      <c r="AD1635" s="6">
        <f t="shared" si="674"/>
        <v>21.666666666666668</v>
      </c>
      <c r="AE1635" s="6">
        <f t="shared" si="675"/>
        <v>26.97871392190153</v>
      </c>
    </row>
    <row r="1636" spans="1:31" x14ac:dyDescent="0.15">
      <c r="A1636" s="38">
        <v>39302</v>
      </c>
      <c r="B1636" s="8">
        <f t="shared" si="653"/>
        <v>2007</v>
      </c>
      <c r="C1636" s="8">
        <f t="shared" si="654"/>
        <v>8</v>
      </c>
      <c r="D1636" s="8">
        <f t="shared" si="655"/>
        <v>8</v>
      </c>
      <c r="E1636" s="8" t="s">
        <v>29</v>
      </c>
      <c r="F1636" s="8">
        <v>1</v>
      </c>
      <c r="G1636">
        <v>1</v>
      </c>
      <c r="H1636" s="2" t="s">
        <v>0</v>
      </c>
      <c r="I1636" s="3">
        <v>4.4400000000000004</v>
      </c>
      <c r="J1636" s="3">
        <v>103.4</v>
      </c>
      <c r="L1636" s="3">
        <v>-1.39</v>
      </c>
      <c r="M1636" s="3">
        <v>0.52</v>
      </c>
      <c r="N1636" s="3">
        <v>30.37</v>
      </c>
      <c r="O1636" s="3">
        <v>23.23</v>
      </c>
      <c r="P1636" s="3">
        <v>8.7799999999999994</v>
      </c>
      <c r="Q1636" s="3">
        <v>1.1499999999999999</v>
      </c>
      <c r="R1636" s="3">
        <v>0.27</v>
      </c>
      <c r="S1636" s="3">
        <v>0.79</v>
      </c>
      <c r="T1636" s="3">
        <v>0.06</v>
      </c>
      <c r="U1636" s="6">
        <f t="shared" si="666"/>
        <v>58.403846153846153</v>
      </c>
      <c r="W1636" s="6">
        <f t="shared" si="667"/>
        <v>14.668547249647389</v>
      </c>
      <c r="X1636" s="6">
        <f t="shared" si="668"/>
        <v>489.83870967741939</v>
      </c>
      <c r="Y1636" s="6">
        <f t="shared" si="669"/>
        <v>483.95833333333331</v>
      </c>
      <c r="Z1636" s="6">
        <f t="shared" si="670"/>
        <v>438.99999999999994</v>
      </c>
      <c r="AA1636" s="6">
        <f t="shared" si="671"/>
        <v>94.650205761316855</v>
      </c>
      <c r="AB1636" s="6">
        <f t="shared" si="672"/>
        <v>11.739130434782609</v>
      </c>
      <c r="AC1636" s="6">
        <f t="shared" si="673"/>
        <v>20.209772320286518</v>
      </c>
      <c r="AD1636" s="6">
        <f t="shared" si="674"/>
        <v>3.333333333333333</v>
      </c>
      <c r="AE1636" s="6">
        <f t="shared" si="675"/>
        <v>33.393812034739462</v>
      </c>
    </row>
    <row r="1637" spans="1:31" x14ac:dyDescent="0.15">
      <c r="A1637" s="38">
        <v>39302</v>
      </c>
      <c r="B1637" s="8">
        <f t="shared" si="653"/>
        <v>2007</v>
      </c>
      <c r="C1637" s="8">
        <f t="shared" si="654"/>
        <v>8</v>
      </c>
      <c r="D1637" s="8">
        <f t="shared" si="655"/>
        <v>8</v>
      </c>
      <c r="E1637" s="8" t="s">
        <v>29</v>
      </c>
      <c r="F1637" s="8">
        <v>3</v>
      </c>
      <c r="G1637">
        <v>10</v>
      </c>
      <c r="H1637" s="2" t="s">
        <v>1</v>
      </c>
      <c r="I1637" s="3">
        <v>4.1399999999999997</v>
      </c>
      <c r="J1637" s="3">
        <v>323</v>
      </c>
      <c r="L1637" s="3">
        <v>28.73</v>
      </c>
      <c r="M1637" s="3">
        <v>1.86</v>
      </c>
      <c r="N1637" s="3">
        <v>128.83000000000001</v>
      </c>
      <c r="O1637" s="3">
        <v>62.4</v>
      </c>
      <c r="P1637" s="3">
        <v>2.96</v>
      </c>
      <c r="Q1637" s="3">
        <v>0.2</v>
      </c>
      <c r="R1637" s="3">
        <v>0.44</v>
      </c>
      <c r="S1637" s="3">
        <v>2.2400000000000002</v>
      </c>
      <c r="T1637" s="3">
        <v>0</v>
      </c>
      <c r="U1637" s="6">
        <f t="shared" si="666"/>
        <v>69.263440860215056</v>
      </c>
      <c r="W1637" s="6">
        <f t="shared" si="667"/>
        <v>52.468265162200282</v>
      </c>
      <c r="X1637" s="6">
        <f t="shared" si="668"/>
        <v>2077.9032258064517</v>
      </c>
      <c r="Y1637" s="6">
        <f t="shared" si="669"/>
        <v>1300</v>
      </c>
      <c r="Z1637" s="6">
        <f t="shared" si="670"/>
        <v>148</v>
      </c>
      <c r="AA1637" s="6">
        <f t="shared" si="671"/>
        <v>16.460905349794238</v>
      </c>
      <c r="AB1637" s="6">
        <f t="shared" si="672"/>
        <v>19.130434782608695</v>
      </c>
      <c r="AC1637" s="6">
        <f t="shared" si="673"/>
        <v>57.303658224609876</v>
      </c>
      <c r="AD1637" s="6">
        <f t="shared" si="674"/>
        <v>0</v>
      </c>
      <c r="AE1637" s="6">
        <f t="shared" si="675"/>
        <v>39.603048040235869</v>
      </c>
    </row>
    <row r="1638" spans="1:31" x14ac:dyDescent="0.15">
      <c r="A1638" s="38">
        <v>39302</v>
      </c>
      <c r="B1638" s="8">
        <f t="shared" si="653"/>
        <v>2007</v>
      </c>
      <c r="C1638" s="8">
        <f t="shared" si="654"/>
        <v>8</v>
      </c>
      <c r="D1638" s="8">
        <f t="shared" si="655"/>
        <v>8</v>
      </c>
      <c r="E1638" s="8" t="s">
        <v>30</v>
      </c>
      <c r="F1638" s="8">
        <v>2</v>
      </c>
      <c r="G1638">
        <v>7</v>
      </c>
      <c r="H1638" s="2" t="s">
        <v>1</v>
      </c>
      <c r="I1638" s="3">
        <v>4.28</v>
      </c>
      <c r="J1638" s="3">
        <v>185</v>
      </c>
      <c r="L1638" s="3">
        <v>22.82</v>
      </c>
      <c r="M1638" s="3">
        <v>0.68</v>
      </c>
      <c r="N1638" s="3">
        <v>53.57</v>
      </c>
      <c r="O1638" s="3">
        <v>41.1</v>
      </c>
      <c r="P1638" s="3">
        <v>3.55</v>
      </c>
      <c r="Q1638" s="3">
        <v>0.42</v>
      </c>
      <c r="R1638" s="3">
        <v>0.36</v>
      </c>
      <c r="S1638" s="3">
        <v>1.38</v>
      </c>
      <c r="T1638" s="3">
        <v>0</v>
      </c>
      <c r="U1638" s="6">
        <f t="shared" si="666"/>
        <v>78.779411764705884</v>
      </c>
      <c r="W1638" s="6">
        <f t="shared" si="667"/>
        <v>19.181946403385048</v>
      </c>
      <c r="X1638" s="6">
        <f t="shared" si="668"/>
        <v>864.0322580645161</v>
      </c>
      <c r="Y1638" s="6">
        <f t="shared" si="669"/>
        <v>856.25000000000011</v>
      </c>
      <c r="Z1638" s="6">
        <f t="shared" si="670"/>
        <v>177.5</v>
      </c>
      <c r="AA1638" s="6">
        <f t="shared" si="671"/>
        <v>34.567901234567898</v>
      </c>
      <c r="AB1638" s="6">
        <f t="shared" si="672"/>
        <v>15.652173913043477</v>
      </c>
      <c r="AC1638" s="6">
        <f t="shared" si="673"/>
        <v>35.303146584804288</v>
      </c>
      <c r="AD1638" s="6">
        <f t="shared" si="674"/>
        <v>0</v>
      </c>
      <c r="AE1638" s="6">
        <f t="shared" si="675"/>
        <v>45.044034629981027</v>
      </c>
    </row>
    <row r="1639" spans="1:31" x14ac:dyDescent="0.15">
      <c r="A1639" s="38">
        <v>39302</v>
      </c>
      <c r="B1639" s="8">
        <f t="shared" si="653"/>
        <v>2007</v>
      </c>
      <c r="C1639" s="8">
        <f t="shared" si="654"/>
        <v>8</v>
      </c>
      <c r="D1639" s="8">
        <f t="shared" si="655"/>
        <v>8</v>
      </c>
      <c r="E1639" s="8" t="s">
        <v>30</v>
      </c>
      <c r="F1639" s="8">
        <v>4</v>
      </c>
      <c r="G1639">
        <v>14</v>
      </c>
      <c r="H1639" s="2" t="s">
        <v>2</v>
      </c>
      <c r="I1639" s="3">
        <v>4.34</v>
      </c>
      <c r="J1639" s="3">
        <v>221</v>
      </c>
      <c r="L1639" s="3">
        <v>58.71</v>
      </c>
      <c r="M1639" s="3">
        <v>0.81</v>
      </c>
      <c r="N1639" s="3">
        <v>73.930000000000007</v>
      </c>
      <c r="O1639" s="3">
        <v>38.200000000000003</v>
      </c>
      <c r="P1639" s="3">
        <v>8.69</v>
      </c>
      <c r="Q1639" s="3">
        <v>4.87</v>
      </c>
      <c r="R1639" s="3">
        <v>1.17</v>
      </c>
      <c r="S1639" s="3">
        <v>1.04</v>
      </c>
      <c r="T1639" s="3">
        <v>0</v>
      </c>
      <c r="U1639" s="6">
        <f t="shared" si="666"/>
        <v>91.271604938271608</v>
      </c>
      <c r="W1639" s="6">
        <f t="shared" si="667"/>
        <v>22.849083215796895</v>
      </c>
      <c r="X1639" s="6">
        <f t="shared" si="668"/>
        <v>1192.41935483871</v>
      </c>
      <c r="Y1639" s="6">
        <f t="shared" si="669"/>
        <v>795.83333333333337</v>
      </c>
      <c r="Z1639" s="6">
        <f t="shared" si="670"/>
        <v>434.5</v>
      </c>
      <c r="AA1639" s="6">
        <f t="shared" si="671"/>
        <v>400.8230452674897</v>
      </c>
      <c r="AB1639" s="6">
        <f t="shared" si="672"/>
        <v>50.869565217391298</v>
      </c>
      <c r="AC1639" s="6">
        <f t="shared" si="673"/>
        <v>26.605269889997441</v>
      </c>
      <c r="AD1639" s="6">
        <f t="shared" si="674"/>
        <v>0</v>
      </c>
      <c r="AE1639" s="6">
        <f t="shared" si="675"/>
        <v>52.186748307447246</v>
      </c>
    </row>
    <row r="1640" spans="1:31" x14ac:dyDescent="0.15">
      <c r="A1640" s="38">
        <v>39302</v>
      </c>
      <c r="B1640" s="8">
        <f t="shared" si="653"/>
        <v>2007</v>
      </c>
      <c r="C1640" s="8">
        <f t="shared" si="654"/>
        <v>8</v>
      </c>
      <c r="D1640" s="8">
        <f t="shared" si="655"/>
        <v>8</v>
      </c>
      <c r="E1640" s="8" t="s">
        <v>31</v>
      </c>
      <c r="F1640" s="8">
        <v>3</v>
      </c>
      <c r="G1640">
        <v>12</v>
      </c>
      <c r="H1640" s="2" t="s">
        <v>2</v>
      </c>
      <c r="I1640" s="3">
        <v>4.8899999999999997</v>
      </c>
      <c r="J1640" s="3">
        <v>31.6</v>
      </c>
    </row>
    <row r="1641" spans="1:31" x14ac:dyDescent="0.15">
      <c r="A1641" s="38">
        <v>39345</v>
      </c>
      <c r="B1641" s="8">
        <f t="shared" si="653"/>
        <v>2007</v>
      </c>
      <c r="C1641" s="8">
        <f t="shared" si="654"/>
        <v>9</v>
      </c>
      <c r="D1641" s="8">
        <f t="shared" si="655"/>
        <v>20</v>
      </c>
      <c r="E1641" s="8" t="s">
        <v>32</v>
      </c>
      <c r="F1641" s="8">
        <v>4</v>
      </c>
      <c r="G1641">
        <v>16</v>
      </c>
      <c r="H1641" s="2" t="s">
        <v>0</v>
      </c>
      <c r="I1641" s="3">
        <v>5.26</v>
      </c>
      <c r="J1641" s="3">
        <v>19.600000000000001</v>
      </c>
      <c r="L1641" s="3">
        <v>71.17</v>
      </c>
      <c r="M1641" s="3">
        <v>0.69</v>
      </c>
      <c r="N1641" s="3">
        <v>0.31</v>
      </c>
      <c r="O1641" s="3">
        <v>4.5999999999999996</v>
      </c>
      <c r="P1641" s="3">
        <v>1.08</v>
      </c>
      <c r="Q1641" s="3">
        <v>0.13</v>
      </c>
      <c r="R1641" s="3">
        <v>0.34</v>
      </c>
      <c r="S1641" s="3">
        <v>0.26</v>
      </c>
      <c r="T1641" s="3">
        <v>0</v>
      </c>
      <c r="U1641" s="6">
        <f t="shared" ref="U1641:U1661" si="676">(N1641/M1641)</f>
        <v>0.44927536231884063</v>
      </c>
      <c r="W1641" s="6">
        <f t="shared" ref="W1641:W1661" si="677">(M1641/35.45)*1000</f>
        <v>19.464033850493649</v>
      </c>
      <c r="X1641" s="6">
        <f t="shared" ref="X1641:X1661" si="678">(N1641/62)*1000</f>
        <v>5</v>
      </c>
      <c r="Y1641" s="6">
        <f t="shared" ref="Y1641:Y1661" si="679">(O1641/96)*1000*2</f>
        <v>95.833333333333329</v>
      </c>
      <c r="Z1641" s="6">
        <f t="shared" ref="Z1641:Z1661" si="680">(P1641/40)*1000*2</f>
        <v>54.000000000000007</v>
      </c>
      <c r="AA1641" s="6">
        <f t="shared" ref="AA1641:AA1661" si="681">(Q1641/24.3)*1000*2</f>
        <v>10.699588477366255</v>
      </c>
      <c r="AB1641" s="6">
        <f t="shared" ref="AB1641:AB1661" si="682">(R1641/23)*1000</f>
        <v>14.782608695652176</v>
      </c>
      <c r="AC1641" s="6">
        <f t="shared" ref="AC1641:AC1661" si="683">(S1641/39.09)*1000</f>
        <v>6.6513174724993602</v>
      </c>
      <c r="AD1641" s="6">
        <f t="shared" ref="AD1641:AD1661" si="684">(T1641/18)*1000</f>
        <v>0</v>
      </c>
      <c r="AE1641" s="6">
        <f t="shared" ref="AE1641:AE1661" si="685">(X1641/W1641)</f>
        <v>0.25688405797101455</v>
      </c>
    </row>
    <row r="1642" spans="1:31" x14ac:dyDescent="0.15">
      <c r="A1642" s="38">
        <v>39345</v>
      </c>
      <c r="B1642" s="8">
        <f t="shared" si="653"/>
        <v>2007</v>
      </c>
      <c r="C1642" s="8">
        <f t="shared" si="654"/>
        <v>9</v>
      </c>
      <c r="D1642" s="8">
        <f t="shared" si="655"/>
        <v>20</v>
      </c>
      <c r="E1642" s="8" t="s">
        <v>31</v>
      </c>
      <c r="F1642" s="8">
        <v>3</v>
      </c>
      <c r="G1642">
        <v>12</v>
      </c>
      <c r="H1642" s="2" t="s">
        <v>2</v>
      </c>
      <c r="I1642" s="3">
        <v>5.01</v>
      </c>
      <c r="J1642" s="3">
        <v>24.6</v>
      </c>
      <c r="L1642" s="3">
        <v>14.41</v>
      </c>
      <c r="M1642" s="3">
        <v>0.54</v>
      </c>
      <c r="N1642" s="3">
        <v>0.4</v>
      </c>
      <c r="O1642" s="3">
        <v>6.84</v>
      </c>
      <c r="P1642" s="3">
        <v>1.1499999999999999</v>
      </c>
      <c r="Q1642" s="3">
        <v>0.12</v>
      </c>
      <c r="R1642" s="3">
        <v>0.35</v>
      </c>
      <c r="S1642" s="3">
        <v>0.18</v>
      </c>
      <c r="T1642" s="3">
        <v>0</v>
      </c>
      <c r="U1642" s="6">
        <f t="shared" si="676"/>
        <v>0.7407407407407407</v>
      </c>
      <c r="W1642" s="6">
        <f t="shared" si="677"/>
        <v>15.232722143864597</v>
      </c>
      <c r="X1642" s="6">
        <f t="shared" si="678"/>
        <v>6.4516129032258061</v>
      </c>
      <c r="Y1642" s="6">
        <f t="shared" si="679"/>
        <v>142.5</v>
      </c>
      <c r="Z1642" s="6">
        <f t="shared" si="680"/>
        <v>57.499999999999993</v>
      </c>
      <c r="AA1642" s="6">
        <f t="shared" si="681"/>
        <v>9.8765432098765427</v>
      </c>
      <c r="AB1642" s="6">
        <f t="shared" si="682"/>
        <v>15.217391304347824</v>
      </c>
      <c r="AC1642" s="6">
        <f t="shared" si="683"/>
        <v>4.604758250191864</v>
      </c>
      <c r="AD1642" s="6">
        <f t="shared" si="684"/>
        <v>0</v>
      </c>
      <c r="AE1642" s="6">
        <f t="shared" si="685"/>
        <v>0.42353643966547189</v>
      </c>
    </row>
    <row r="1643" spans="1:31" x14ac:dyDescent="0.15">
      <c r="A1643" s="38">
        <v>39345</v>
      </c>
      <c r="B1643" s="8">
        <f t="shared" si="653"/>
        <v>2007</v>
      </c>
      <c r="C1643" s="8">
        <f t="shared" si="654"/>
        <v>9</v>
      </c>
      <c r="D1643" s="8">
        <f t="shared" si="655"/>
        <v>20</v>
      </c>
      <c r="E1643" s="8" t="s">
        <v>31</v>
      </c>
      <c r="F1643" s="8">
        <v>1</v>
      </c>
      <c r="G1643">
        <v>3</v>
      </c>
      <c r="H1643" s="2" t="s">
        <v>2</v>
      </c>
      <c r="I1643" s="3">
        <v>5.21</v>
      </c>
      <c r="J1643" s="3">
        <v>21.7</v>
      </c>
      <c r="L1643" s="3">
        <v>33.85</v>
      </c>
      <c r="M1643" s="3">
        <v>0.6</v>
      </c>
      <c r="N1643" s="3">
        <v>0.57999999999999996</v>
      </c>
      <c r="O1643" s="3">
        <v>5.5</v>
      </c>
      <c r="P1643" s="3">
        <v>1.36</v>
      </c>
      <c r="Q1643" s="3">
        <v>0.17</v>
      </c>
      <c r="R1643" s="3">
        <v>0.51</v>
      </c>
      <c r="S1643" s="3">
        <v>0.22</v>
      </c>
      <c r="T1643" s="3">
        <v>0</v>
      </c>
      <c r="U1643" s="6">
        <f t="shared" si="676"/>
        <v>0.96666666666666667</v>
      </c>
      <c r="W1643" s="6">
        <f t="shared" si="677"/>
        <v>16.925246826516219</v>
      </c>
      <c r="X1643" s="6">
        <f t="shared" si="678"/>
        <v>9.3548387096774182</v>
      </c>
      <c r="Y1643" s="6">
        <f t="shared" si="679"/>
        <v>114.58333333333333</v>
      </c>
      <c r="Z1643" s="6">
        <f t="shared" si="680"/>
        <v>68</v>
      </c>
      <c r="AA1643" s="6">
        <f t="shared" si="681"/>
        <v>13.991769547325102</v>
      </c>
      <c r="AB1643" s="6">
        <f t="shared" si="682"/>
        <v>22.173913043478262</v>
      </c>
      <c r="AC1643" s="6">
        <f t="shared" si="683"/>
        <v>5.6280378613456117</v>
      </c>
      <c r="AD1643" s="6">
        <f t="shared" si="684"/>
        <v>0</v>
      </c>
      <c r="AE1643" s="6">
        <f t="shared" si="685"/>
        <v>0.55271505376344088</v>
      </c>
    </row>
    <row r="1644" spans="1:31" x14ac:dyDescent="0.15">
      <c r="A1644" s="38">
        <v>39345</v>
      </c>
      <c r="B1644" s="8">
        <f t="shared" si="653"/>
        <v>2007</v>
      </c>
      <c r="C1644" s="8">
        <f t="shared" si="654"/>
        <v>9</v>
      </c>
      <c r="D1644" s="8">
        <f t="shared" si="655"/>
        <v>20</v>
      </c>
      <c r="E1644" s="8" t="s">
        <v>31</v>
      </c>
      <c r="F1644" s="8">
        <v>3</v>
      </c>
      <c r="G1644">
        <v>12</v>
      </c>
      <c r="H1644" s="2" t="s">
        <v>1</v>
      </c>
      <c r="I1644" s="3">
        <v>5.04</v>
      </c>
      <c r="J1644" s="3">
        <v>21.7</v>
      </c>
      <c r="L1644" s="3">
        <v>43.29</v>
      </c>
      <c r="M1644" s="3">
        <v>0.38</v>
      </c>
      <c r="N1644" s="3">
        <v>0.4</v>
      </c>
      <c r="O1644" s="3">
        <v>6.03</v>
      </c>
      <c r="P1644" s="3">
        <v>0.6</v>
      </c>
      <c r="Q1644" s="3">
        <v>0.1</v>
      </c>
      <c r="R1644" s="3">
        <v>0.28999999999999998</v>
      </c>
      <c r="S1644" s="3">
        <v>0.21</v>
      </c>
      <c r="T1644" s="3">
        <v>0</v>
      </c>
      <c r="U1644" s="6">
        <f t="shared" si="676"/>
        <v>1.0526315789473684</v>
      </c>
      <c r="W1644" s="6">
        <f t="shared" si="677"/>
        <v>10.719322990126939</v>
      </c>
      <c r="X1644" s="6">
        <f t="shared" si="678"/>
        <v>6.4516129032258061</v>
      </c>
      <c r="Y1644" s="6">
        <f t="shared" si="679"/>
        <v>125.62500000000001</v>
      </c>
      <c r="Z1644" s="6">
        <f t="shared" si="680"/>
        <v>30</v>
      </c>
      <c r="AA1644" s="6">
        <f t="shared" si="681"/>
        <v>8.2304526748971192</v>
      </c>
      <c r="AB1644" s="6">
        <f t="shared" si="682"/>
        <v>12.608695652173912</v>
      </c>
      <c r="AC1644" s="6">
        <f t="shared" si="683"/>
        <v>5.372217958557175</v>
      </c>
      <c r="AD1644" s="6">
        <f t="shared" si="684"/>
        <v>0</v>
      </c>
      <c r="AE1644" s="6">
        <f t="shared" si="685"/>
        <v>0.60186757215619691</v>
      </c>
    </row>
    <row r="1645" spans="1:31" x14ac:dyDescent="0.15">
      <c r="A1645" s="38">
        <v>39345</v>
      </c>
      <c r="B1645" s="8">
        <f t="shared" si="653"/>
        <v>2007</v>
      </c>
      <c r="C1645" s="8">
        <f t="shared" si="654"/>
        <v>9</v>
      </c>
      <c r="D1645" s="8">
        <f t="shared" si="655"/>
        <v>20</v>
      </c>
      <c r="E1645" s="8" t="s">
        <v>29</v>
      </c>
      <c r="F1645" s="8">
        <v>4</v>
      </c>
      <c r="G1645">
        <v>13</v>
      </c>
      <c r="H1645" s="2" t="s">
        <v>0</v>
      </c>
      <c r="I1645" s="3">
        <v>4.2</v>
      </c>
      <c r="J1645" s="3">
        <v>176</v>
      </c>
      <c r="L1645" s="3">
        <v>35.619999999999997</v>
      </c>
      <c r="M1645" s="3">
        <v>1.08</v>
      </c>
      <c r="N1645" s="3">
        <v>1.55</v>
      </c>
      <c r="O1645" s="3">
        <v>78.099999999999994</v>
      </c>
      <c r="P1645" s="3">
        <v>1</v>
      </c>
      <c r="Q1645" s="3">
        <v>0.1</v>
      </c>
      <c r="R1645" s="3">
        <v>0.63</v>
      </c>
      <c r="S1645" s="3">
        <v>1.27</v>
      </c>
      <c r="T1645" s="3">
        <v>0</v>
      </c>
      <c r="U1645" s="6">
        <f t="shared" si="676"/>
        <v>1.4351851851851851</v>
      </c>
      <c r="W1645" s="6">
        <f t="shared" si="677"/>
        <v>30.465444287729195</v>
      </c>
      <c r="X1645" s="6">
        <f t="shared" si="678"/>
        <v>25</v>
      </c>
      <c r="Y1645" s="6">
        <f t="shared" si="679"/>
        <v>1627.0833333333333</v>
      </c>
      <c r="Z1645" s="6">
        <f t="shared" si="680"/>
        <v>50</v>
      </c>
      <c r="AA1645" s="6">
        <f t="shared" si="681"/>
        <v>8.2304526748971192</v>
      </c>
      <c r="AB1645" s="6">
        <f t="shared" si="682"/>
        <v>27.391304347826086</v>
      </c>
      <c r="AC1645" s="6">
        <f t="shared" si="683"/>
        <v>32.489127654131494</v>
      </c>
      <c r="AD1645" s="6">
        <f t="shared" si="684"/>
        <v>0</v>
      </c>
      <c r="AE1645" s="6">
        <f t="shared" si="685"/>
        <v>0.82060185185185186</v>
      </c>
    </row>
    <row r="1646" spans="1:31" x14ac:dyDescent="0.15">
      <c r="A1646" s="38">
        <v>39345</v>
      </c>
      <c r="B1646" s="8">
        <f t="shared" si="653"/>
        <v>2007</v>
      </c>
      <c r="C1646" s="8">
        <f t="shared" si="654"/>
        <v>9</v>
      </c>
      <c r="D1646" s="8">
        <f t="shared" si="655"/>
        <v>20</v>
      </c>
      <c r="E1646" s="8" t="s">
        <v>31</v>
      </c>
      <c r="F1646" s="8">
        <v>2</v>
      </c>
      <c r="G1646">
        <v>5</v>
      </c>
      <c r="H1646" s="2" t="s">
        <v>2</v>
      </c>
      <c r="I1646" s="3">
        <v>5.13</v>
      </c>
      <c r="J1646" s="3">
        <v>22.7</v>
      </c>
      <c r="L1646" s="3">
        <v>44.69</v>
      </c>
      <c r="M1646" s="3">
        <v>0.47</v>
      </c>
      <c r="N1646" s="3">
        <v>0.75</v>
      </c>
      <c r="O1646" s="3">
        <v>6.23</v>
      </c>
      <c r="P1646" s="3">
        <v>1.03</v>
      </c>
      <c r="Q1646" s="3">
        <v>0.09</v>
      </c>
      <c r="R1646" s="3">
        <v>0.37</v>
      </c>
      <c r="S1646" s="3">
        <v>0.18</v>
      </c>
      <c r="T1646" s="3">
        <v>0</v>
      </c>
      <c r="U1646" s="6">
        <f t="shared" si="676"/>
        <v>1.595744680851064</v>
      </c>
      <c r="W1646" s="6">
        <f t="shared" si="677"/>
        <v>13.258110014104371</v>
      </c>
      <c r="X1646" s="6">
        <f t="shared" si="678"/>
        <v>12.096774193548386</v>
      </c>
      <c r="Y1646" s="6">
        <f t="shared" si="679"/>
        <v>129.79166666666666</v>
      </c>
      <c r="Z1646" s="6">
        <f t="shared" si="680"/>
        <v>51.500000000000007</v>
      </c>
      <c r="AA1646" s="6">
        <f t="shared" si="681"/>
        <v>7.4074074074074066</v>
      </c>
      <c r="AB1646" s="6">
        <f t="shared" si="682"/>
        <v>16.086956521739129</v>
      </c>
      <c r="AC1646" s="6">
        <f t="shared" si="683"/>
        <v>4.604758250191864</v>
      </c>
      <c r="AD1646" s="6">
        <f t="shared" si="684"/>
        <v>0</v>
      </c>
      <c r="AE1646" s="6">
        <f t="shared" si="685"/>
        <v>0.91240562800274538</v>
      </c>
    </row>
    <row r="1647" spans="1:31" x14ac:dyDescent="0.15">
      <c r="A1647" s="38">
        <v>39345</v>
      </c>
      <c r="B1647" s="8">
        <f t="shared" si="653"/>
        <v>2007</v>
      </c>
      <c r="C1647" s="8">
        <f t="shared" si="654"/>
        <v>9</v>
      </c>
      <c r="D1647" s="8">
        <f t="shared" si="655"/>
        <v>20</v>
      </c>
      <c r="E1647" s="8" t="s">
        <v>32</v>
      </c>
      <c r="F1647" s="8">
        <v>4</v>
      </c>
      <c r="G1647">
        <v>16</v>
      </c>
      <c r="H1647" s="2" t="s">
        <v>1</v>
      </c>
      <c r="I1647" s="3">
        <v>5.42</v>
      </c>
      <c r="J1647" s="3">
        <v>23.3</v>
      </c>
      <c r="L1647" s="3">
        <v>68.239999999999995</v>
      </c>
      <c r="M1647" s="3">
        <v>0.42</v>
      </c>
      <c r="N1647" s="3">
        <v>0.8</v>
      </c>
      <c r="O1647" s="3">
        <v>6.13</v>
      </c>
      <c r="P1647" s="3">
        <v>1.35</v>
      </c>
      <c r="Q1647" s="3">
        <v>0.12</v>
      </c>
      <c r="R1647" s="3">
        <v>0.27</v>
      </c>
      <c r="S1647" s="3">
        <v>0.5</v>
      </c>
      <c r="T1647" s="3">
        <v>0</v>
      </c>
      <c r="U1647" s="6">
        <f t="shared" si="676"/>
        <v>1.9047619047619049</v>
      </c>
      <c r="W1647" s="6">
        <f t="shared" si="677"/>
        <v>11.847672778561353</v>
      </c>
      <c r="X1647" s="6">
        <f t="shared" si="678"/>
        <v>12.903225806451612</v>
      </c>
      <c r="Y1647" s="6">
        <f t="shared" si="679"/>
        <v>127.70833333333334</v>
      </c>
      <c r="Z1647" s="6">
        <f t="shared" si="680"/>
        <v>67.5</v>
      </c>
      <c r="AA1647" s="6">
        <f t="shared" si="681"/>
        <v>9.8765432098765427</v>
      </c>
      <c r="AB1647" s="6">
        <f t="shared" si="682"/>
        <v>11.739130434782609</v>
      </c>
      <c r="AC1647" s="6">
        <f t="shared" si="683"/>
        <v>12.790995139421845</v>
      </c>
      <c r="AD1647" s="6">
        <f t="shared" si="684"/>
        <v>0</v>
      </c>
      <c r="AE1647" s="6">
        <f t="shared" si="685"/>
        <v>1.0890937019969278</v>
      </c>
    </row>
    <row r="1648" spans="1:31" x14ac:dyDescent="0.15">
      <c r="A1648" s="38">
        <v>39345</v>
      </c>
      <c r="B1648" s="8">
        <f t="shared" si="653"/>
        <v>2007</v>
      </c>
      <c r="C1648" s="8">
        <f t="shared" si="654"/>
        <v>9</v>
      </c>
      <c r="D1648" s="8">
        <f t="shared" si="655"/>
        <v>20</v>
      </c>
      <c r="E1648" s="8" t="s">
        <v>31</v>
      </c>
      <c r="F1648" s="8">
        <v>2</v>
      </c>
      <c r="G1648">
        <v>5</v>
      </c>
      <c r="H1648" s="2" t="s">
        <v>0</v>
      </c>
      <c r="I1648" s="3">
        <v>5.35</v>
      </c>
      <c r="J1648" s="3">
        <v>19.8</v>
      </c>
      <c r="L1648" s="3">
        <v>32.85</v>
      </c>
      <c r="M1648" s="3">
        <v>0.39</v>
      </c>
      <c r="N1648" s="3">
        <v>0.75</v>
      </c>
      <c r="O1648" s="3">
        <v>4.51</v>
      </c>
      <c r="P1648" s="3">
        <v>1.65</v>
      </c>
      <c r="Q1648" s="3">
        <v>0.22</v>
      </c>
      <c r="R1648" s="3">
        <v>0.17</v>
      </c>
      <c r="S1648" s="3">
        <v>0.12</v>
      </c>
      <c r="T1648" s="3">
        <v>0</v>
      </c>
      <c r="U1648" s="6">
        <f t="shared" si="676"/>
        <v>1.9230769230769229</v>
      </c>
      <c r="W1648" s="6">
        <f t="shared" si="677"/>
        <v>11.001410437235542</v>
      </c>
      <c r="X1648" s="6">
        <f t="shared" si="678"/>
        <v>12.096774193548386</v>
      </c>
      <c r="Y1648" s="6">
        <f t="shared" si="679"/>
        <v>93.958333333333329</v>
      </c>
      <c r="Z1648" s="6">
        <f t="shared" si="680"/>
        <v>82.499999999999986</v>
      </c>
      <c r="AA1648" s="6">
        <f t="shared" si="681"/>
        <v>18.10699588477366</v>
      </c>
      <c r="AB1648" s="6">
        <f t="shared" si="682"/>
        <v>7.3913043478260878</v>
      </c>
      <c r="AC1648" s="6">
        <f t="shared" si="683"/>
        <v>3.069838833461243</v>
      </c>
      <c r="AD1648" s="6">
        <f t="shared" si="684"/>
        <v>0</v>
      </c>
      <c r="AE1648" s="6">
        <f t="shared" si="685"/>
        <v>1.0995657568238213</v>
      </c>
    </row>
    <row r="1649" spans="1:31" x14ac:dyDescent="0.15">
      <c r="A1649" s="38">
        <v>39345</v>
      </c>
      <c r="B1649" s="8">
        <f t="shared" si="653"/>
        <v>2007</v>
      </c>
      <c r="C1649" s="8">
        <f t="shared" si="654"/>
        <v>9</v>
      </c>
      <c r="D1649" s="8">
        <f t="shared" si="655"/>
        <v>20</v>
      </c>
      <c r="E1649" s="8" t="s">
        <v>31</v>
      </c>
      <c r="F1649" s="8">
        <v>3</v>
      </c>
      <c r="G1649">
        <v>12</v>
      </c>
      <c r="H1649" s="2" t="s">
        <v>0</v>
      </c>
      <c r="I1649" s="3">
        <v>5.09</v>
      </c>
      <c r="J1649" s="3">
        <v>21.3</v>
      </c>
      <c r="L1649" s="3">
        <v>23.65</v>
      </c>
      <c r="M1649" s="3">
        <v>0.57999999999999996</v>
      </c>
      <c r="N1649" s="3">
        <v>1.2</v>
      </c>
      <c r="O1649" s="3">
        <v>5</v>
      </c>
      <c r="P1649" s="3">
        <v>1.08</v>
      </c>
      <c r="Q1649" s="3">
        <v>0.11</v>
      </c>
      <c r="R1649" s="3">
        <v>0.4</v>
      </c>
      <c r="S1649" s="3">
        <v>0.28999999999999998</v>
      </c>
      <c r="T1649" s="3">
        <v>0</v>
      </c>
      <c r="U1649" s="6">
        <f t="shared" si="676"/>
        <v>2.0689655172413794</v>
      </c>
      <c r="W1649" s="6">
        <f t="shared" si="677"/>
        <v>16.361071932299009</v>
      </c>
      <c r="X1649" s="6">
        <f t="shared" si="678"/>
        <v>19.35483870967742</v>
      </c>
      <c r="Y1649" s="6">
        <f t="shared" si="679"/>
        <v>104.16666666666667</v>
      </c>
      <c r="Z1649" s="6">
        <f t="shared" si="680"/>
        <v>54.000000000000007</v>
      </c>
      <c r="AA1649" s="6">
        <f t="shared" si="681"/>
        <v>9.05349794238683</v>
      </c>
      <c r="AB1649" s="6">
        <f t="shared" si="682"/>
        <v>17.391304347826086</v>
      </c>
      <c r="AC1649" s="6">
        <f t="shared" si="683"/>
        <v>7.4187771808646703</v>
      </c>
      <c r="AD1649" s="6">
        <f t="shared" si="684"/>
        <v>0</v>
      </c>
      <c r="AE1649" s="6">
        <f t="shared" si="685"/>
        <v>1.1829810901001117</v>
      </c>
    </row>
    <row r="1650" spans="1:31" x14ac:dyDescent="0.15">
      <c r="A1650" s="38">
        <v>39345</v>
      </c>
      <c r="B1650" s="8">
        <f t="shared" si="653"/>
        <v>2007</v>
      </c>
      <c r="C1650" s="8">
        <f t="shared" si="654"/>
        <v>9</v>
      </c>
      <c r="D1650" s="8">
        <f t="shared" si="655"/>
        <v>20</v>
      </c>
      <c r="E1650" s="8" t="s">
        <v>32</v>
      </c>
      <c r="F1650" s="8">
        <v>4</v>
      </c>
      <c r="G1650">
        <v>16</v>
      </c>
      <c r="H1650" s="2" t="s">
        <v>2</v>
      </c>
      <c r="I1650" s="3">
        <v>5.09</v>
      </c>
      <c r="J1650" s="3">
        <v>27.8</v>
      </c>
      <c r="L1650" s="3">
        <v>66.040000000000006</v>
      </c>
      <c r="M1650" s="3">
        <v>0.72</v>
      </c>
      <c r="N1650" s="3">
        <v>1.68</v>
      </c>
      <c r="O1650" s="3">
        <v>7.12</v>
      </c>
      <c r="P1650" s="3">
        <v>1.31</v>
      </c>
      <c r="Q1650" s="3">
        <v>0.15</v>
      </c>
      <c r="R1650" s="3">
        <v>0.28999999999999998</v>
      </c>
      <c r="S1650" s="3">
        <v>0.65</v>
      </c>
      <c r="T1650" s="3">
        <v>0</v>
      </c>
      <c r="U1650" s="6">
        <f t="shared" si="676"/>
        <v>2.3333333333333335</v>
      </c>
      <c r="W1650" s="6">
        <f t="shared" si="677"/>
        <v>20.310296191819461</v>
      </c>
      <c r="X1650" s="6">
        <f t="shared" si="678"/>
        <v>27.096774193548388</v>
      </c>
      <c r="Y1650" s="6">
        <f t="shared" si="679"/>
        <v>148.33333333333334</v>
      </c>
      <c r="Z1650" s="6">
        <f t="shared" si="680"/>
        <v>65.5</v>
      </c>
      <c r="AA1650" s="6">
        <f t="shared" si="681"/>
        <v>12.345679012345679</v>
      </c>
      <c r="AB1650" s="6">
        <f t="shared" si="682"/>
        <v>12.608695652173912</v>
      </c>
      <c r="AC1650" s="6">
        <f t="shared" si="683"/>
        <v>16.628293681248401</v>
      </c>
      <c r="AD1650" s="6">
        <f t="shared" si="684"/>
        <v>0</v>
      </c>
      <c r="AE1650" s="6">
        <f t="shared" si="685"/>
        <v>1.3341397849462369</v>
      </c>
    </row>
    <row r="1651" spans="1:31" x14ac:dyDescent="0.15">
      <c r="A1651" s="38">
        <v>39345</v>
      </c>
      <c r="B1651" s="8">
        <f t="shared" si="653"/>
        <v>2007</v>
      </c>
      <c r="C1651" s="8">
        <f t="shared" si="654"/>
        <v>9</v>
      </c>
      <c r="D1651" s="8">
        <f t="shared" si="655"/>
        <v>20</v>
      </c>
      <c r="E1651" s="8" t="s">
        <v>30</v>
      </c>
      <c r="F1651" s="8">
        <v>1</v>
      </c>
      <c r="G1651">
        <v>2</v>
      </c>
      <c r="H1651" s="2" t="s">
        <v>0</v>
      </c>
      <c r="I1651" s="3">
        <v>5.13</v>
      </c>
      <c r="J1651" s="3">
        <v>61</v>
      </c>
      <c r="L1651" s="3">
        <v>41.78</v>
      </c>
      <c r="M1651" s="3">
        <v>0.3</v>
      </c>
      <c r="N1651" s="3">
        <v>1.68</v>
      </c>
      <c r="O1651" s="3">
        <v>23.41</v>
      </c>
      <c r="P1651" s="3">
        <v>4.68</v>
      </c>
      <c r="Q1651" s="3">
        <v>1.38</v>
      </c>
      <c r="R1651" s="3">
        <v>0.48</v>
      </c>
      <c r="S1651" s="3">
        <v>0.44</v>
      </c>
      <c r="T1651" s="3">
        <v>0</v>
      </c>
      <c r="U1651" s="6">
        <f t="shared" si="676"/>
        <v>5.6</v>
      </c>
      <c r="W1651" s="6">
        <f t="shared" si="677"/>
        <v>8.4626234132581093</v>
      </c>
      <c r="X1651" s="6">
        <f t="shared" si="678"/>
        <v>27.096774193548388</v>
      </c>
      <c r="Y1651" s="6">
        <f t="shared" si="679"/>
        <v>487.70833333333337</v>
      </c>
      <c r="Z1651" s="6">
        <f t="shared" si="680"/>
        <v>234</v>
      </c>
      <c r="AA1651" s="6">
        <f t="shared" si="681"/>
        <v>113.58024691358024</v>
      </c>
      <c r="AB1651" s="6">
        <f t="shared" si="682"/>
        <v>20.869565217391301</v>
      </c>
      <c r="AC1651" s="6">
        <f t="shared" si="683"/>
        <v>11.256075722691223</v>
      </c>
      <c r="AD1651" s="6">
        <f t="shared" si="684"/>
        <v>0</v>
      </c>
      <c r="AE1651" s="6">
        <f t="shared" si="685"/>
        <v>3.2019354838709679</v>
      </c>
    </row>
    <row r="1652" spans="1:31" x14ac:dyDescent="0.15">
      <c r="A1652" s="38">
        <v>39345</v>
      </c>
      <c r="B1652" s="8">
        <f t="shared" si="653"/>
        <v>2007</v>
      </c>
      <c r="C1652" s="8">
        <f t="shared" si="654"/>
        <v>9</v>
      </c>
      <c r="D1652" s="8">
        <f t="shared" si="655"/>
        <v>20</v>
      </c>
      <c r="E1652" s="8" t="s">
        <v>31</v>
      </c>
      <c r="F1652" s="8">
        <v>1</v>
      </c>
      <c r="G1652">
        <v>3</v>
      </c>
      <c r="H1652" s="2" t="s">
        <v>0</v>
      </c>
      <c r="I1652" s="3">
        <v>5.44</v>
      </c>
      <c r="J1652" s="3">
        <v>27</v>
      </c>
      <c r="L1652" s="3">
        <v>37.22</v>
      </c>
      <c r="M1652" s="3">
        <v>0.59</v>
      </c>
      <c r="N1652" s="3">
        <v>5.62</v>
      </c>
      <c r="O1652" s="3">
        <v>3.69</v>
      </c>
      <c r="P1652" s="3">
        <v>1.99</v>
      </c>
      <c r="Q1652" s="3">
        <v>0.44</v>
      </c>
      <c r="R1652" s="3">
        <v>0.33</v>
      </c>
      <c r="S1652" s="3">
        <v>0.31</v>
      </c>
      <c r="T1652" s="3">
        <v>0</v>
      </c>
      <c r="U1652" s="6">
        <f t="shared" si="676"/>
        <v>9.5254237288135606</v>
      </c>
      <c r="W1652" s="6">
        <f t="shared" si="677"/>
        <v>16.643159379407614</v>
      </c>
      <c r="X1652" s="6">
        <f t="shared" si="678"/>
        <v>90.645161290322591</v>
      </c>
      <c r="Y1652" s="6">
        <f t="shared" si="679"/>
        <v>76.875</v>
      </c>
      <c r="Z1652" s="6">
        <f t="shared" si="680"/>
        <v>99.5</v>
      </c>
      <c r="AA1652" s="6">
        <f t="shared" si="681"/>
        <v>36.21399176954732</v>
      </c>
      <c r="AB1652" s="6">
        <f t="shared" si="682"/>
        <v>14.347826086956523</v>
      </c>
      <c r="AC1652" s="6">
        <f t="shared" si="683"/>
        <v>7.9304169864415437</v>
      </c>
      <c r="AD1652" s="6">
        <f t="shared" si="684"/>
        <v>0</v>
      </c>
      <c r="AE1652" s="6">
        <f t="shared" si="685"/>
        <v>5.4463914707490444</v>
      </c>
    </row>
    <row r="1653" spans="1:31" x14ac:dyDescent="0.15">
      <c r="A1653" s="38">
        <v>39345</v>
      </c>
      <c r="B1653" s="8">
        <f t="shared" si="653"/>
        <v>2007</v>
      </c>
      <c r="C1653" s="8">
        <f t="shared" si="654"/>
        <v>9</v>
      </c>
      <c r="D1653" s="8">
        <f t="shared" si="655"/>
        <v>20</v>
      </c>
      <c r="E1653" s="8" t="s">
        <v>30</v>
      </c>
      <c r="F1653" s="8">
        <v>2</v>
      </c>
      <c r="G1653">
        <v>7</v>
      </c>
      <c r="H1653" s="2" t="s">
        <v>0</v>
      </c>
      <c r="I1653" s="3">
        <v>4.07</v>
      </c>
      <c r="J1653" s="3">
        <v>238</v>
      </c>
      <c r="L1653" s="3">
        <v>5.39</v>
      </c>
      <c r="M1653" s="3">
        <v>1.1200000000000001</v>
      </c>
      <c r="N1653" s="3">
        <v>13.33</v>
      </c>
      <c r="O1653" s="3">
        <v>100</v>
      </c>
      <c r="P1653" s="3">
        <v>3.44</v>
      </c>
      <c r="Q1653" s="3">
        <v>0.4</v>
      </c>
      <c r="R1653" s="3">
        <v>0.47</v>
      </c>
      <c r="S1653" s="3">
        <v>0.82</v>
      </c>
      <c r="T1653" s="3">
        <v>0</v>
      </c>
      <c r="U1653" s="6">
        <f t="shared" si="676"/>
        <v>11.901785714285714</v>
      </c>
      <c r="W1653" s="6">
        <f t="shared" si="677"/>
        <v>31.593794076163611</v>
      </c>
      <c r="X1653" s="6">
        <f t="shared" si="678"/>
        <v>215</v>
      </c>
      <c r="Y1653" s="6">
        <f t="shared" si="679"/>
        <v>2083.3333333333335</v>
      </c>
      <c r="Z1653" s="6">
        <f t="shared" si="680"/>
        <v>172</v>
      </c>
      <c r="AA1653" s="6">
        <f t="shared" si="681"/>
        <v>32.921810699588477</v>
      </c>
      <c r="AB1653" s="6">
        <f t="shared" si="682"/>
        <v>20.434782608695652</v>
      </c>
      <c r="AC1653" s="6">
        <f t="shared" si="683"/>
        <v>20.977232028651827</v>
      </c>
      <c r="AD1653" s="6">
        <f t="shared" si="684"/>
        <v>0</v>
      </c>
      <c r="AE1653" s="6">
        <f t="shared" si="685"/>
        <v>6.8051339285714283</v>
      </c>
    </row>
    <row r="1654" spans="1:31" x14ac:dyDescent="0.15">
      <c r="A1654" s="38">
        <v>39345</v>
      </c>
      <c r="B1654" s="8">
        <f t="shared" si="653"/>
        <v>2007</v>
      </c>
      <c r="C1654" s="8">
        <f t="shared" si="654"/>
        <v>9</v>
      </c>
      <c r="D1654" s="8">
        <f t="shared" si="655"/>
        <v>20</v>
      </c>
      <c r="E1654" s="8" t="s">
        <v>30</v>
      </c>
      <c r="F1654" s="8">
        <v>1</v>
      </c>
      <c r="G1654">
        <v>2</v>
      </c>
      <c r="H1654" s="2" t="s">
        <v>2</v>
      </c>
      <c r="I1654" s="3">
        <v>4.7300000000000004</v>
      </c>
      <c r="J1654" s="3">
        <v>46.1</v>
      </c>
      <c r="L1654" s="3">
        <v>41.63</v>
      </c>
      <c r="M1654" s="3">
        <v>0.4</v>
      </c>
      <c r="N1654" s="3">
        <v>5</v>
      </c>
      <c r="O1654" s="3">
        <v>11.85</v>
      </c>
      <c r="P1654" s="3">
        <v>1.39</v>
      </c>
      <c r="Q1654" s="3">
        <v>0.25</v>
      </c>
      <c r="R1654" s="3">
        <v>0.32</v>
      </c>
      <c r="S1654" s="3">
        <v>1.18</v>
      </c>
      <c r="T1654" s="3">
        <v>0</v>
      </c>
      <c r="U1654" s="6">
        <f t="shared" si="676"/>
        <v>12.5</v>
      </c>
      <c r="W1654" s="6">
        <f t="shared" si="677"/>
        <v>11.283497884344147</v>
      </c>
      <c r="X1654" s="6">
        <f t="shared" si="678"/>
        <v>80.645161290322577</v>
      </c>
      <c r="Y1654" s="6">
        <f t="shared" si="679"/>
        <v>246.87499999999997</v>
      </c>
      <c r="Z1654" s="6">
        <f t="shared" si="680"/>
        <v>69.499999999999986</v>
      </c>
      <c r="AA1654" s="6">
        <f t="shared" si="681"/>
        <v>20.5761316872428</v>
      </c>
      <c r="AB1654" s="6">
        <f t="shared" si="682"/>
        <v>13.913043478260871</v>
      </c>
      <c r="AC1654" s="6">
        <f t="shared" si="683"/>
        <v>30.186748529035555</v>
      </c>
      <c r="AD1654" s="6">
        <f t="shared" si="684"/>
        <v>0</v>
      </c>
      <c r="AE1654" s="6">
        <f t="shared" si="685"/>
        <v>7.1471774193548381</v>
      </c>
    </row>
    <row r="1655" spans="1:31" x14ac:dyDescent="0.15">
      <c r="A1655" s="38">
        <v>39345</v>
      </c>
      <c r="B1655" s="8">
        <f t="shared" si="653"/>
        <v>2007</v>
      </c>
      <c r="C1655" s="8">
        <f t="shared" si="654"/>
        <v>9</v>
      </c>
      <c r="D1655" s="8">
        <f t="shared" si="655"/>
        <v>20</v>
      </c>
      <c r="E1655" s="8" t="s">
        <v>30</v>
      </c>
      <c r="F1655" s="8">
        <v>2</v>
      </c>
      <c r="G1655">
        <v>7</v>
      </c>
      <c r="H1655" s="2" t="s">
        <v>2</v>
      </c>
      <c r="I1655" s="3">
        <v>4.24</v>
      </c>
      <c r="J1655" s="3">
        <v>215</v>
      </c>
      <c r="L1655" s="3">
        <v>73.27</v>
      </c>
      <c r="M1655" s="3">
        <v>0.69</v>
      </c>
      <c r="N1655" s="3">
        <v>26.52</v>
      </c>
      <c r="O1655" s="3">
        <v>80</v>
      </c>
      <c r="P1655" s="3">
        <v>5.15</v>
      </c>
      <c r="Q1655" s="3">
        <v>0.69</v>
      </c>
      <c r="R1655" s="3">
        <v>0.66</v>
      </c>
      <c r="S1655" s="3">
        <v>1.31</v>
      </c>
      <c r="T1655" s="3">
        <v>0</v>
      </c>
      <c r="U1655" s="6">
        <f t="shared" si="676"/>
        <v>38.434782608695656</v>
      </c>
      <c r="W1655" s="6">
        <f t="shared" si="677"/>
        <v>19.464033850493649</v>
      </c>
      <c r="X1655" s="6">
        <f t="shared" si="678"/>
        <v>427.74193548387098</v>
      </c>
      <c r="Y1655" s="6">
        <f t="shared" si="679"/>
        <v>1666.6666666666667</v>
      </c>
      <c r="Z1655" s="6">
        <f t="shared" si="680"/>
        <v>257.5</v>
      </c>
      <c r="AA1655" s="6">
        <f t="shared" si="681"/>
        <v>56.79012345679012</v>
      </c>
      <c r="AB1655" s="6">
        <f t="shared" si="682"/>
        <v>28.695652173913047</v>
      </c>
      <c r="AC1655" s="6">
        <f t="shared" si="683"/>
        <v>33.51240726528524</v>
      </c>
      <c r="AD1655" s="6">
        <f t="shared" si="684"/>
        <v>0</v>
      </c>
      <c r="AE1655" s="6">
        <f t="shared" si="685"/>
        <v>21.976016830294533</v>
      </c>
    </row>
    <row r="1656" spans="1:31" x14ac:dyDescent="0.15">
      <c r="A1656" s="38">
        <v>39345</v>
      </c>
      <c r="B1656" s="8">
        <f t="shared" si="653"/>
        <v>2007</v>
      </c>
      <c r="C1656" s="8">
        <f t="shared" si="654"/>
        <v>9</v>
      </c>
      <c r="D1656" s="8">
        <f t="shared" si="655"/>
        <v>20</v>
      </c>
      <c r="E1656" s="8" t="s">
        <v>29</v>
      </c>
      <c r="F1656" s="8">
        <v>3</v>
      </c>
      <c r="G1656">
        <v>10</v>
      </c>
      <c r="H1656" s="2" t="s">
        <v>0</v>
      </c>
      <c r="I1656" s="3">
        <v>4.3600000000000003</v>
      </c>
      <c r="J1656" s="3">
        <v>144</v>
      </c>
      <c r="L1656" s="3">
        <v>112.42</v>
      </c>
      <c r="M1656" s="3">
        <v>0.7</v>
      </c>
      <c r="N1656" s="3">
        <v>30.99</v>
      </c>
      <c r="O1656" s="3">
        <v>35.299999999999997</v>
      </c>
      <c r="P1656" s="3">
        <v>3.22</v>
      </c>
      <c r="Q1656" s="3">
        <v>0.34</v>
      </c>
      <c r="R1656" s="3">
        <v>0.37</v>
      </c>
      <c r="S1656" s="3">
        <v>2.66</v>
      </c>
      <c r="T1656" s="3">
        <v>0</v>
      </c>
      <c r="U1656" s="6">
        <f t="shared" si="676"/>
        <v>44.271428571428572</v>
      </c>
      <c r="W1656" s="6">
        <f t="shared" si="677"/>
        <v>19.746121297602254</v>
      </c>
      <c r="X1656" s="6">
        <f t="shared" si="678"/>
        <v>499.83870967741933</v>
      </c>
      <c r="Y1656" s="6">
        <f t="shared" si="679"/>
        <v>735.41666666666663</v>
      </c>
      <c r="Z1656" s="6">
        <f t="shared" si="680"/>
        <v>161</v>
      </c>
      <c r="AA1656" s="6">
        <f t="shared" si="681"/>
        <v>27.983539094650205</v>
      </c>
      <c r="AB1656" s="6">
        <f t="shared" si="682"/>
        <v>16.086956521739129</v>
      </c>
      <c r="AC1656" s="6">
        <f t="shared" si="683"/>
        <v>68.048094141724221</v>
      </c>
      <c r="AD1656" s="6">
        <f t="shared" si="684"/>
        <v>0</v>
      </c>
      <c r="AE1656" s="6">
        <f t="shared" si="685"/>
        <v>25.313260368663595</v>
      </c>
    </row>
    <row r="1657" spans="1:31" x14ac:dyDescent="0.15">
      <c r="A1657" s="38">
        <v>39345</v>
      </c>
      <c r="B1657" s="8">
        <f t="shared" si="653"/>
        <v>2007</v>
      </c>
      <c r="C1657" s="8">
        <f t="shared" si="654"/>
        <v>9</v>
      </c>
      <c r="D1657" s="8">
        <f t="shared" si="655"/>
        <v>20</v>
      </c>
      <c r="E1657" s="8" t="s">
        <v>29</v>
      </c>
      <c r="F1657" s="8">
        <v>2</v>
      </c>
      <c r="G1657">
        <v>6</v>
      </c>
      <c r="H1657" s="2" t="s">
        <v>2</v>
      </c>
      <c r="I1657" s="3">
        <v>4.47</v>
      </c>
      <c r="J1657" s="3">
        <v>92</v>
      </c>
      <c r="L1657" s="3">
        <v>44.75</v>
      </c>
      <c r="M1657" s="3">
        <v>0.57999999999999996</v>
      </c>
      <c r="N1657" s="3">
        <v>30.02</v>
      </c>
      <c r="O1657" s="3">
        <v>13.79</v>
      </c>
      <c r="P1657" s="3">
        <v>1.69</v>
      </c>
      <c r="Q1657" s="3">
        <v>0.17</v>
      </c>
      <c r="R1657" s="3">
        <v>0.27</v>
      </c>
      <c r="S1657" s="3">
        <v>1.26</v>
      </c>
      <c r="T1657" s="3">
        <v>0</v>
      </c>
      <c r="U1657" s="6">
        <f t="shared" si="676"/>
        <v>51.758620689655174</v>
      </c>
      <c r="W1657" s="6">
        <f t="shared" si="677"/>
        <v>16.361071932299009</v>
      </c>
      <c r="X1657" s="6">
        <f t="shared" si="678"/>
        <v>484.19354838709677</v>
      </c>
      <c r="Y1657" s="6">
        <f t="shared" si="679"/>
        <v>287.29166666666669</v>
      </c>
      <c r="Z1657" s="6">
        <f t="shared" si="680"/>
        <v>84.499999999999986</v>
      </c>
      <c r="AA1657" s="6">
        <f t="shared" si="681"/>
        <v>13.991769547325102</v>
      </c>
      <c r="AB1657" s="6">
        <f t="shared" si="682"/>
        <v>11.739130434782609</v>
      </c>
      <c r="AC1657" s="6">
        <f t="shared" si="683"/>
        <v>32.233307751343055</v>
      </c>
      <c r="AD1657" s="6">
        <f t="shared" si="684"/>
        <v>0</v>
      </c>
      <c r="AE1657" s="6">
        <f t="shared" si="685"/>
        <v>29.594243604004458</v>
      </c>
    </row>
    <row r="1658" spans="1:31" x14ac:dyDescent="0.15">
      <c r="A1658" s="38">
        <v>39345</v>
      </c>
      <c r="B1658" s="8">
        <f t="shared" si="653"/>
        <v>2007</v>
      </c>
      <c r="C1658" s="8">
        <f t="shared" si="654"/>
        <v>9</v>
      </c>
      <c r="D1658" s="8">
        <f t="shared" si="655"/>
        <v>20</v>
      </c>
      <c r="E1658" s="8" t="s">
        <v>29</v>
      </c>
      <c r="F1658" s="8">
        <v>3</v>
      </c>
      <c r="G1658">
        <v>10</v>
      </c>
      <c r="H1658" s="2" t="s">
        <v>1</v>
      </c>
      <c r="I1658" s="3">
        <v>4.12</v>
      </c>
      <c r="J1658" s="3">
        <v>371</v>
      </c>
      <c r="L1658" s="3">
        <v>70.13</v>
      </c>
      <c r="M1658" s="3">
        <v>1.91</v>
      </c>
      <c r="N1658" s="3">
        <v>142.99</v>
      </c>
      <c r="O1658" s="3">
        <v>61.9</v>
      </c>
      <c r="P1658" s="3">
        <v>3.22</v>
      </c>
      <c r="Q1658" s="3">
        <v>0.26</v>
      </c>
      <c r="R1658" s="3">
        <v>0.47</v>
      </c>
      <c r="S1658" s="3">
        <v>2.4300000000000002</v>
      </c>
      <c r="T1658" s="3">
        <v>0</v>
      </c>
      <c r="U1658" s="6">
        <f t="shared" si="676"/>
        <v>74.863874345549746</v>
      </c>
      <c r="W1658" s="6">
        <f t="shared" si="677"/>
        <v>53.878702397743297</v>
      </c>
      <c r="X1658" s="6">
        <f t="shared" si="678"/>
        <v>2306.2903225806454</v>
      </c>
      <c r="Y1658" s="6">
        <f t="shared" si="679"/>
        <v>1289.5833333333333</v>
      </c>
      <c r="Z1658" s="6">
        <f t="shared" si="680"/>
        <v>161</v>
      </c>
      <c r="AA1658" s="6">
        <f t="shared" si="681"/>
        <v>21.399176954732511</v>
      </c>
      <c r="AB1658" s="6">
        <f t="shared" si="682"/>
        <v>20.434782608695652</v>
      </c>
      <c r="AC1658" s="6">
        <f t="shared" si="683"/>
        <v>62.164236377590171</v>
      </c>
      <c r="AD1658" s="6">
        <f t="shared" si="684"/>
        <v>0</v>
      </c>
      <c r="AE1658" s="6">
        <f t="shared" si="685"/>
        <v>42.805231379834495</v>
      </c>
    </row>
    <row r="1659" spans="1:31" x14ac:dyDescent="0.15">
      <c r="A1659" s="38">
        <v>39345</v>
      </c>
      <c r="B1659" s="8">
        <f t="shared" si="653"/>
        <v>2007</v>
      </c>
      <c r="C1659" s="8">
        <f t="shared" si="654"/>
        <v>9</v>
      </c>
      <c r="D1659" s="8">
        <f t="shared" si="655"/>
        <v>20</v>
      </c>
      <c r="E1659" s="8" t="s">
        <v>29</v>
      </c>
      <c r="F1659" s="8">
        <v>4</v>
      </c>
      <c r="G1659">
        <v>13</v>
      </c>
      <c r="H1659" s="2" t="s">
        <v>2</v>
      </c>
      <c r="I1659" s="3">
        <v>4.1900000000000004</v>
      </c>
      <c r="J1659" s="3">
        <v>219</v>
      </c>
      <c r="L1659" s="3">
        <v>43.1</v>
      </c>
      <c r="M1659" s="3">
        <v>0.95</v>
      </c>
      <c r="N1659" s="3">
        <v>71.27</v>
      </c>
      <c r="O1659" s="3">
        <v>35.9</v>
      </c>
      <c r="P1659" s="3">
        <v>2.35</v>
      </c>
      <c r="Q1659" s="3">
        <v>0.22</v>
      </c>
      <c r="R1659" s="3">
        <v>0.46</v>
      </c>
      <c r="S1659" s="3">
        <v>1.1399999999999999</v>
      </c>
      <c r="T1659" s="3">
        <v>0</v>
      </c>
      <c r="U1659" s="6">
        <f t="shared" si="676"/>
        <v>75.021052631578954</v>
      </c>
      <c r="W1659" s="6">
        <f t="shared" si="677"/>
        <v>26.798307475317344</v>
      </c>
      <c r="X1659" s="6">
        <f t="shared" si="678"/>
        <v>1149.516129032258</v>
      </c>
      <c r="Y1659" s="6">
        <f t="shared" si="679"/>
        <v>747.91666666666663</v>
      </c>
      <c r="Z1659" s="6">
        <f t="shared" si="680"/>
        <v>117.50000000000001</v>
      </c>
      <c r="AA1659" s="6">
        <f t="shared" si="681"/>
        <v>18.10699588477366</v>
      </c>
      <c r="AB1659" s="6">
        <f t="shared" si="682"/>
        <v>20</v>
      </c>
      <c r="AC1659" s="6">
        <f t="shared" si="683"/>
        <v>29.163468917881808</v>
      </c>
      <c r="AD1659" s="6">
        <f t="shared" si="684"/>
        <v>0</v>
      </c>
      <c r="AE1659" s="6">
        <f t="shared" si="685"/>
        <v>42.895101867572166</v>
      </c>
    </row>
    <row r="1660" spans="1:31" x14ac:dyDescent="0.15">
      <c r="A1660" s="38">
        <v>39345</v>
      </c>
      <c r="B1660" s="8">
        <f t="shared" si="653"/>
        <v>2007</v>
      </c>
      <c r="C1660" s="8">
        <f t="shared" si="654"/>
        <v>9</v>
      </c>
      <c r="D1660" s="8">
        <f t="shared" si="655"/>
        <v>20</v>
      </c>
      <c r="E1660" s="8" t="s">
        <v>30</v>
      </c>
      <c r="F1660" s="8">
        <v>2</v>
      </c>
      <c r="G1660">
        <v>7</v>
      </c>
      <c r="H1660" s="2" t="s">
        <v>1</v>
      </c>
      <c r="I1660" s="3">
        <v>4.28</v>
      </c>
      <c r="J1660" s="3">
        <v>191</v>
      </c>
      <c r="L1660" s="3">
        <v>58.36</v>
      </c>
      <c r="M1660" s="3">
        <v>0.6</v>
      </c>
      <c r="N1660" s="3">
        <v>47.81</v>
      </c>
      <c r="O1660" s="3">
        <v>40.9</v>
      </c>
      <c r="P1660" s="3">
        <v>3.3</v>
      </c>
      <c r="Q1660" s="3">
        <v>0.49</v>
      </c>
      <c r="R1660" s="3">
        <v>0.4</v>
      </c>
      <c r="S1660" s="3">
        <v>1.37</v>
      </c>
      <c r="T1660" s="3">
        <v>0</v>
      </c>
      <c r="U1660" s="6">
        <f t="shared" si="676"/>
        <v>79.683333333333337</v>
      </c>
      <c r="W1660" s="6">
        <f t="shared" si="677"/>
        <v>16.925246826516219</v>
      </c>
      <c r="X1660" s="6">
        <f t="shared" si="678"/>
        <v>771.12903225806451</v>
      </c>
      <c r="Y1660" s="6">
        <f t="shared" si="679"/>
        <v>852.08333333333326</v>
      </c>
      <c r="Z1660" s="6">
        <f t="shared" si="680"/>
        <v>164.99999999999997</v>
      </c>
      <c r="AA1660" s="6">
        <f t="shared" si="681"/>
        <v>40.329218106995881</v>
      </c>
      <c r="AB1660" s="6">
        <f t="shared" si="682"/>
        <v>17.391304347826086</v>
      </c>
      <c r="AC1660" s="6">
        <f t="shared" si="683"/>
        <v>35.047326682015857</v>
      </c>
      <c r="AD1660" s="6">
        <f t="shared" si="684"/>
        <v>0</v>
      </c>
      <c r="AE1660" s="6">
        <f t="shared" si="685"/>
        <v>45.56087365591398</v>
      </c>
    </row>
    <row r="1661" spans="1:31" x14ac:dyDescent="0.15">
      <c r="A1661" s="38">
        <v>39345</v>
      </c>
      <c r="B1661" s="8">
        <f t="shared" si="653"/>
        <v>2007</v>
      </c>
      <c r="C1661" s="8">
        <f t="shared" si="654"/>
        <v>9</v>
      </c>
      <c r="D1661" s="8">
        <f t="shared" si="655"/>
        <v>20</v>
      </c>
      <c r="E1661" s="8" t="s">
        <v>30</v>
      </c>
      <c r="F1661" s="8">
        <v>4</v>
      </c>
      <c r="G1661">
        <v>14</v>
      </c>
      <c r="H1661" s="2" t="s">
        <v>2</v>
      </c>
      <c r="I1661" s="3">
        <v>4.33</v>
      </c>
      <c r="J1661" s="3">
        <v>246</v>
      </c>
      <c r="L1661" s="3">
        <v>73.98</v>
      </c>
      <c r="M1661" s="3">
        <v>0.88</v>
      </c>
      <c r="N1661" s="3">
        <v>81.010000000000005</v>
      </c>
      <c r="O1661" s="3">
        <v>36.799999999999997</v>
      </c>
      <c r="P1661" s="3">
        <v>8.93</v>
      </c>
      <c r="Q1661" s="3">
        <v>5.4</v>
      </c>
      <c r="R1661" s="3">
        <v>1.31</v>
      </c>
      <c r="S1661" s="3">
        <v>1.22</v>
      </c>
      <c r="T1661" s="3">
        <v>0</v>
      </c>
      <c r="U1661" s="6">
        <f t="shared" si="676"/>
        <v>92.056818181818187</v>
      </c>
      <c r="W1661" s="6">
        <f t="shared" si="677"/>
        <v>24.82369534555712</v>
      </c>
      <c r="X1661" s="6">
        <f t="shared" si="678"/>
        <v>1306.6129032258066</v>
      </c>
      <c r="Y1661" s="6">
        <f t="shared" si="679"/>
        <v>766.66666666666663</v>
      </c>
      <c r="Z1661" s="6">
        <f t="shared" si="680"/>
        <v>446.5</v>
      </c>
      <c r="AA1661" s="6">
        <f t="shared" si="681"/>
        <v>444.44444444444446</v>
      </c>
      <c r="AB1661" s="6">
        <f t="shared" si="682"/>
        <v>56.956521739130437</v>
      </c>
      <c r="AC1661" s="6">
        <f t="shared" si="683"/>
        <v>31.210028140189301</v>
      </c>
      <c r="AD1661" s="6">
        <f t="shared" si="684"/>
        <v>0</v>
      </c>
      <c r="AE1661" s="6">
        <f t="shared" si="685"/>
        <v>52.635712976539601</v>
      </c>
    </row>
    <row r="1662" spans="1:31" x14ac:dyDescent="0.15">
      <c r="A1662" s="38">
        <v>39345</v>
      </c>
      <c r="B1662" s="8">
        <f t="shared" si="653"/>
        <v>2007</v>
      </c>
      <c r="C1662" s="8">
        <f t="shared" si="654"/>
        <v>9</v>
      </c>
      <c r="D1662" s="8">
        <f t="shared" si="655"/>
        <v>20</v>
      </c>
      <c r="E1662" s="8" t="s">
        <v>30</v>
      </c>
      <c r="F1662" s="8">
        <v>1</v>
      </c>
      <c r="G1662">
        <v>2</v>
      </c>
      <c r="H1662" s="2" t="s">
        <v>1</v>
      </c>
      <c r="I1662" s="3">
        <v>4.84</v>
      </c>
      <c r="J1662" s="3">
        <v>106.8</v>
      </c>
    </row>
    <row r="1663" spans="1:31" x14ac:dyDescent="0.15">
      <c r="A1663" s="38">
        <v>39345</v>
      </c>
      <c r="B1663" s="8">
        <f t="shared" si="653"/>
        <v>2007</v>
      </c>
      <c r="C1663" s="8">
        <f t="shared" si="654"/>
        <v>9</v>
      </c>
      <c r="D1663" s="8">
        <f t="shared" si="655"/>
        <v>20</v>
      </c>
      <c r="E1663" s="8" t="s">
        <v>32</v>
      </c>
      <c r="F1663" s="8">
        <v>3</v>
      </c>
      <c r="G1663">
        <v>11</v>
      </c>
      <c r="H1663" s="2" t="s">
        <v>0</v>
      </c>
      <c r="I1663" s="3">
        <v>5.0599999999999996</v>
      </c>
      <c r="J1663" s="3">
        <v>31.3</v>
      </c>
      <c r="L1663" s="3">
        <v>55.34</v>
      </c>
    </row>
    <row r="1664" spans="1:31" x14ac:dyDescent="0.15">
      <c r="A1664" s="38">
        <v>39454</v>
      </c>
      <c r="B1664" s="8">
        <f t="shared" si="653"/>
        <v>2008</v>
      </c>
      <c r="C1664" s="8">
        <f t="shared" si="654"/>
        <v>1</v>
      </c>
      <c r="D1664" s="8">
        <f t="shared" si="655"/>
        <v>7</v>
      </c>
      <c r="E1664" s="8" t="s">
        <v>31</v>
      </c>
      <c r="F1664" s="8">
        <v>4</v>
      </c>
      <c r="G1664">
        <v>15</v>
      </c>
      <c r="H1664" s="2" t="s">
        <v>0</v>
      </c>
      <c r="I1664" s="3">
        <v>5.2</v>
      </c>
      <c r="J1664" s="3">
        <v>19.399999999999999</v>
      </c>
      <c r="L1664" s="3">
        <v>6.62</v>
      </c>
      <c r="M1664" s="3">
        <v>0.64</v>
      </c>
      <c r="N1664" s="3">
        <v>0.49</v>
      </c>
      <c r="O1664" s="3">
        <v>4.8899999999999997</v>
      </c>
      <c r="P1664" s="3">
        <v>1.1299999999999999</v>
      </c>
      <c r="Q1664" s="3">
        <v>0.17</v>
      </c>
      <c r="R1664" s="3">
        <v>0.34</v>
      </c>
      <c r="S1664" s="3">
        <v>0.28000000000000003</v>
      </c>
      <c r="T1664" s="3">
        <v>0</v>
      </c>
      <c r="U1664" s="6">
        <f t="shared" ref="U1664:U1679" si="686">(N1664/M1664)</f>
        <v>0.765625</v>
      </c>
      <c r="W1664" s="6">
        <f t="shared" ref="W1664:W1679" si="687">(M1664/35.45)*1000</f>
        <v>18.053596614950635</v>
      </c>
      <c r="X1664" s="6">
        <f t="shared" ref="X1664:X1679" si="688">(N1664/62)*1000</f>
        <v>7.9032258064516121</v>
      </c>
      <c r="Y1664" s="6">
        <f t="shared" ref="Y1664:Y1679" si="689">(O1664/96)*1000*2</f>
        <v>101.875</v>
      </c>
      <c r="Z1664" s="6">
        <f t="shared" ref="Z1664:Z1679" si="690">(P1664/40)*1000*2</f>
        <v>56.499999999999993</v>
      </c>
      <c r="AA1664" s="6">
        <f t="shared" ref="AA1664:AA1679" si="691">(Q1664/24.3)*1000*2</f>
        <v>13.991769547325102</v>
      </c>
      <c r="AB1664" s="6">
        <f t="shared" ref="AB1664:AB1679" si="692">(R1664/23)*1000</f>
        <v>14.782608695652176</v>
      </c>
      <c r="AC1664" s="6">
        <f t="shared" ref="AC1664:AC1679" si="693">(S1664/39.09)*1000</f>
        <v>7.1629572780762345</v>
      </c>
      <c r="AD1664" s="6">
        <f t="shared" ref="AD1664:AD1679" si="694">(T1664/18)*1000</f>
        <v>0</v>
      </c>
      <c r="AE1664" s="6">
        <f t="shared" ref="AE1664:AE1679" si="695">(X1664/W1664)</f>
        <v>0.4377646169354838</v>
      </c>
    </row>
    <row r="1665" spans="1:31" x14ac:dyDescent="0.15">
      <c r="A1665" s="38">
        <v>39454</v>
      </c>
      <c r="B1665" s="8">
        <f t="shared" si="653"/>
        <v>2008</v>
      </c>
      <c r="C1665" s="8">
        <f t="shared" si="654"/>
        <v>1</v>
      </c>
      <c r="D1665" s="8">
        <f t="shared" si="655"/>
        <v>7</v>
      </c>
      <c r="E1665" s="8" t="s">
        <v>31</v>
      </c>
      <c r="F1665" s="8">
        <v>1</v>
      </c>
      <c r="G1665">
        <v>3</v>
      </c>
      <c r="H1665" s="2" t="s">
        <v>2</v>
      </c>
      <c r="I1665" s="3">
        <v>5.32</v>
      </c>
      <c r="J1665" s="3">
        <v>23.7</v>
      </c>
      <c r="L1665" s="3">
        <v>19.95</v>
      </c>
      <c r="M1665" s="3">
        <v>0.56999999999999995</v>
      </c>
      <c r="N1665" s="3">
        <v>0.62</v>
      </c>
      <c r="O1665" s="3">
        <v>6.44</v>
      </c>
      <c r="P1665" s="3">
        <v>1.6</v>
      </c>
      <c r="Q1665" s="3">
        <v>0.24</v>
      </c>
      <c r="R1665" s="3">
        <v>0.6</v>
      </c>
      <c r="S1665" s="3">
        <v>0.18</v>
      </c>
      <c r="T1665" s="3">
        <v>0</v>
      </c>
      <c r="U1665" s="6">
        <f t="shared" si="686"/>
        <v>1.0877192982456141</v>
      </c>
      <c r="W1665" s="6">
        <f t="shared" si="687"/>
        <v>16.078984485190407</v>
      </c>
      <c r="X1665" s="6">
        <f t="shared" si="688"/>
        <v>10</v>
      </c>
      <c r="Y1665" s="6">
        <f t="shared" si="689"/>
        <v>134.16666666666669</v>
      </c>
      <c r="Z1665" s="6">
        <f t="shared" si="690"/>
        <v>80</v>
      </c>
      <c r="AA1665" s="6">
        <f t="shared" si="691"/>
        <v>19.753086419753085</v>
      </c>
      <c r="AB1665" s="6">
        <f t="shared" si="692"/>
        <v>26.086956521739129</v>
      </c>
      <c r="AC1665" s="6">
        <f t="shared" si="693"/>
        <v>4.604758250191864</v>
      </c>
      <c r="AD1665" s="6">
        <f t="shared" si="694"/>
        <v>0</v>
      </c>
      <c r="AE1665" s="6">
        <f t="shared" si="695"/>
        <v>0.62192982456140355</v>
      </c>
    </row>
    <row r="1666" spans="1:31" x14ac:dyDescent="0.15">
      <c r="A1666" s="38">
        <v>39454</v>
      </c>
      <c r="B1666" s="8">
        <f t="shared" si="653"/>
        <v>2008</v>
      </c>
      <c r="C1666" s="8">
        <f t="shared" si="654"/>
        <v>1</v>
      </c>
      <c r="D1666" s="8">
        <f t="shared" si="655"/>
        <v>7</v>
      </c>
      <c r="E1666" s="8" t="s">
        <v>31</v>
      </c>
      <c r="F1666" s="8">
        <v>3</v>
      </c>
      <c r="G1666">
        <v>12</v>
      </c>
      <c r="H1666" s="2" t="s">
        <v>2</v>
      </c>
      <c r="I1666" s="3">
        <v>5.0199999999999996</v>
      </c>
      <c r="J1666" s="3">
        <v>26.4</v>
      </c>
      <c r="L1666" s="3">
        <v>11.27</v>
      </c>
      <c r="M1666" s="3">
        <v>0.48</v>
      </c>
      <c r="N1666" s="3">
        <v>0.53</v>
      </c>
      <c r="O1666" s="3">
        <v>7.96</v>
      </c>
      <c r="P1666" s="3">
        <v>1.24</v>
      </c>
      <c r="Q1666" s="3">
        <v>0.17</v>
      </c>
      <c r="R1666" s="3">
        <v>0.36</v>
      </c>
      <c r="S1666" s="3">
        <v>0.24</v>
      </c>
      <c r="T1666" s="3">
        <v>0</v>
      </c>
      <c r="U1666" s="6">
        <f t="shared" si="686"/>
        <v>1.1041666666666667</v>
      </c>
      <c r="W1666" s="6">
        <f t="shared" si="687"/>
        <v>13.540197461212975</v>
      </c>
      <c r="X1666" s="6">
        <f t="shared" si="688"/>
        <v>8.5483870967741939</v>
      </c>
      <c r="Y1666" s="6">
        <f t="shared" si="689"/>
        <v>165.83333333333334</v>
      </c>
      <c r="Z1666" s="6">
        <f t="shared" si="690"/>
        <v>62</v>
      </c>
      <c r="AA1666" s="6">
        <f t="shared" si="691"/>
        <v>13.991769547325102</v>
      </c>
      <c r="AB1666" s="6">
        <f t="shared" si="692"/>
        <v>15.652173913043477</v>
      </c>
      <c r="AC1666" s="6">
        <f t="shared" si="693"/>
        <v>6.139677666922486</v>
      </c>
      <c r="AD1666" s="6">
        <f t="shared" si="694"/>
        <v>0</v>
      </c>
      <c r="AE1666" s="6">
        <f t="shared" si="695"/>
        <v>0.63133400537634421</v>
      </c>
    </row>
    <row r="1667" spans="1:31" x14ac:dyDescent="0.15">
      <c r="A1667" s="38">
        <v>39454</v>
      </c>
      <c r="B1667" s="8">
        <f t="shared" si="653"/>
        <v>2008</v>
      </c>
      <c r="C1667" s="8">
        <f t="shared" si="654"/>
        <v>1</v>
      </c>
      <c r="D1667" s="8">
        <f t="shared" si="655"/>
        <v>7</v>
      </c>
      <c r="E1667" s="8" t="s">
        <v>29</v>
      </c>
      <c r="F1667" s="8">
        <v>4</v>
      </c>
      <c r="G1667">
        <v>13</v>
      </c>
      <c r="H1667" s="2" t="s">
        <v>0</v>
      </c>
      <c r="I1667" s="3">
        <v>4.16</v>
      </c>
      <c r="J1667" s="3">
        <v>202</v>
      </c>
      <c r="L1667" s="3">
        <v>24.37</v>
      </c>
      <c r="M1667" s="3">
        <v>1.44</v>
      </c>
      <c r="N1667" s="3">
        <v>2.52</v>
      </c>
      <c r="O1667" s="3">
        <v>94.4</v>
      </c>
      <c r="P1667" s="3">
        <v>0.89</v>
      </c>
      <c r="Q1667" s="3">
        <v>0.17</v>
      </c>
      <c r="R1667" s="3">
        <v>0.74</v>
      </c>
      <c r="S1667" s="3">
        <v>1.69</v>
      </c>
      <c r="T1667" s="3">
        <v>0</v>
      </c>
      <c r="U1667" s="6">
        <f t="shared" si="686"/>
        <v>1.75</v>
      </c>
      <c r="W1667" s="6">
        <f t="shared" si="687"/>
        <v>40.620592383638922</v>
      </c>
      <c r="X1667" s="6">
        <f t="shared" si="688"/>
        <v>40.645161290322577</v>
      </c>
      <c r="Y1667" s="6">
        <f t="shared" si="689"/>
        <v>1966.6666666666667</v>
      </c>
      <c r="Z1667" s="6">
        <f t="shared" si="690"/>
        <v>44.5</v>
      </c>
      <c r="AA1667" s="6">
        <f t="shared" si="691"/>
        <v>13.991769547325102</v>
      </c>
      <c r="AB1667" s="6">
        <f t="shared" si="692"/>
        <v>32.173913043478258</v>
      </c>
      <c r="AC1667" s="6">
        <f t="shared" si="693"/>
        <v>43.233563571245838</v>
      </c>
      <c r="AD1667" s="6">
        <f t="shared" si="694"/>
        <v>0</v>
      </c>
      <c r="AE1667" s="6">
        <f t="shared" si="695"/>
        <v>1.0006048387096775</v>
      </c>
    </row>
    <row r="1668" spans="1:31" x14ac:dyDescent="0.15">
      <c r="A1668" s="38">
        <v>39454</v>
      </c>
      <c r="B1668" s="8">
        <f t="shared" si="653"/>
        <v>2008</v>
      </c>
      <c r="C1668" s="8">
        <f t="shared" si="654"/>
        <v>1</v>
      </c>
      <c r="D1668" s="8">
        <f t="shared" si="655"/>
        <v>7</v>
      </c>
      <c r="E1668" s="8" t="s">
        <v>31</v>
      </c>
      <c r="F1668" s="8">
        <v>4</v>
      </c>
      <c r="G1668">
        <v>15</v>
      </c>
      <c r="H1668" s="2" t="s">
        <v>1</v>
      </c>
      <c r="I1668" s="3">
        <v>5.18</v>
      </c>
      <c r="J1668" s="3">
        <v>24.4</v>
      </c>
      <c r="L1668" s="3">
        <v>15.83</v>
      </c>
      <c r="M1668" s="3">
        <v>0.41</v>
      </c>
      <c r="N1668" s="3">
        <v>0.8</v>
      </c>
      <c r="O1668" s="3">
        <v>7.02</v>
      </c>
      <c r="P1668" s="3">
        <v>1.51</v>
      </c>
      <c r="Q1668" s="3">
        <v>0.14000000000000001</v>
      </c>
      <c r="R1668" s="3">
        <v>0.27</v>
      </c>
      <c r="S1668" s="3">
        <v>0.61</v>
      </c>
      <c r="T1668" s="3">
        <v>0</v>
      </c>
      <c r="U1668" s="6">
        <f t="shared" si="686"/>
        <v>1.9512195121951221</v>
      </c>
      <c r="W1668" s="6">
        <f t="shared" si="687"/>
        <v>11.565585331452748</v>
      </c>
      <c r="X1668" s="6">
        <f t="shared" si="688"/>
        <v>12.903225806451612</v>
      </c>
      <c r="Y1668" s="6">
        <f t="shared" si="689"/>
        <v>146.25</v>
      </c>
      <c r="Z1668" s="6">
        <f t="shared" si="690"/>
        <v>75.5</v>
      </c>
      <c r="AA1668" s="6">
        <f t="shared" si="691"/>
        <v>11.522633744855968</v>
      </c>
      <c r="AB1668" s="6">
        <f t="shared" si="692"/>
        <v>11.739130434782609</v>
      </c>
      <c r="AC1668" s="6">
        <f t="shared" si="693"/>
        <v>15.605014070094651</v>
      </c>
      <c r="AD1668" s="6">
        <f t="shared" si="694"/>
        <v>0</v>
      </c>
      <c r="AE1668" s="6">
        <f t="shared" si="695"/>
        <v>1.1156569630212432</v>
      </c>
    </row>
    <row r="1669" spans="1:31" x14ac:dyDescent="0.15">
      <c r="A1669" s="38">
        <v>39454</v>
      </c>
      <c r="B1669" s="8">
        <f t="shared" si="653"/>
        <v>2008</v>
      </c>
      <c r="C1669" s="8">
        <f t="shared" si="654"/>
        <v>1</v>
      </c>
      <c r="D1669" s="8">
        <f t="shared" si="655"/>
        <v>7</v>
      </c>
      <c r="E1669" s="8" t="s">
        <v>31</v>
      </c>
      <c r="F1669" s="8">
        <v>3</v>
      </c>
      <c r="G1669">
        <v>12</v>
      </c>
      <c r="H1669" s="2" t="s">
        <v>0</v>
      </c>
      <c r="I1669" s="3">
        <v>5.03</v>
      </c>
      <c r="J1669" s="3">
        <v>24.4</v>
      </c>
      <c r="L1669" s="3">
        <v>30.04</v>
      </c>
      <c r="M1669" s="3">
        <v>0.37</v>
      </c>
      <c r="N1669" s="3">
        <v>0.8</v>
      </c>
      <c r="O1669" s="3">
        <v>7.16</v>
      </c>
      <c r="P1669" s="3">
        <v>1.05</v>
      </c>
      <c r="Q1669" s="3">
        <v>0.13</v>
      </c>
      <c r="R1669" s="3">
        <v>0.32</v>
      </c>
      <c r="S1669" s="3">
        <v>0.22</v>
      </c>
      <c r="T1669" s="3">
        <v>0</v>
      </c>
      <c r="U1669" s="6">
        <f t="shared" si="686"/>
        <v>2.1621621621621623</v>
      </c>
      <c r="W1669" s="6">
        <f t="shared" si="687"/>
        <v>10.437235543018335</v>
      </c>
      <c r="X1669" s="6">
        <f t="shared" si="688"/>
        <v>12.903225806451612</v>
      </c>
      <c r="Y1669" s="6">
        <f t="shared" si="689"/>
        <v>149.16666666666666</v>
      </c>
      <c r="Z1669" s="6">
        <f t="shared" si="690"/>
        <v>52.500000000000007</v>
      </c>
      <c r="AA1669" s="6">
        <f t="shared" si="691"/>
        <v>10.699588477366255</v>
      </c>
      <c r="AB1669" s="6">
        <f t="shared" si="692"/>
        <v>13.913043478260871</v>
      </c>
      <c r="AC1669" s="6">
        <f t="shared" si="693"/>
        <v>5.6280378613456117</v>
      </c>
      <c r="AD1669" s="6">
        <f t="shared" si="694"/>
        <v>0</v>
      </c>
      <c r="AE1669" s="6">
        <f t="shared" si="695"/>
        <v>1.2362685265911071</v>
      </c>
    </row>
    <row r="1670" spans="1:31" x14ac:dyDescent="0.15">
      <c r="A1670" s="38">
        <v>39454</v>
      </c>
      <c r="B1670" s="8">
        <f t="shared" si="653"/>
        <v>2008</v>
      </c>
      <c r="C1670" s="8">
        <f t="shared" si="654"/>
        <v>1</v>
      </c>
      <c r="D1670" s="8">
        <f t="shared" si="655"/>
        <v>7</v>
      </c>
      <c r="E1670" s="8" t="s">
        <v>31</v>
      </c>
      <c r="F1670" s="8">
        <v>2</v>
      </c>
      <c r="G1670">
        <v>5</v>
      </c>
      <c r="H1670" s="2" t="s">
        <v>0</v>
      </c>
      <c r="I1670" s="3">
        <v>5.36</v>
      </c>
      <c r="J1670" s="3">
        <v>18.7</v>
      </c>
      <c r="L1670" s="3">
        <v>-8.5399999999999991</v>
      </c>
      <c r="M1670" s="3">
        <v>0.26</v>
      </c>
      <c r="N1670" s="3">
        <v>0.71</v>
      </c>
      <c r="O1670" s="3">
        <v>5.01</v>
      </c>
      <c r="P1670" s="3">
        <v>1.46</v>
      </c>
      <c r="Q1670" s="3">
        <v>0.19</v>
      </c>
      <c r="R1670" s="3">
        <v>0.18</v>
      </c>
      <c r="S1670" s="3">
        <v>7.0000000000000007E-2</v>
      </c>
      <c r="T1670" s="3">
        <v>0</v>
      </c>
      <c r="U1670" s="6">
        <f t="shared" si="686"/>
        <v>2.7307692307692304</v>
      </c>
      <c r="W1670" s="6">
        <f t="shared" si="687"/>
        <v>7.3342736248236946</v>
      </c>
      <c r="X1670" s="6">
        <f t="shared" si="688"/>
        <v>11.451612903225806</v>
      </c>
      <c r="Y1670" s="6">
        <f t="shared" si="689"/>
        <v>104.375</v>
      </c>
      <c r="Z1670" s="6">
        <f t="shared" si="690"/>
        <v>73</v>
      </c>
      <c r="AA1670" s="6">
        <f t="shared" si="691"/>
        <v>15.637860082304528</v>
      </c>
      <c r="AB1670" s="6">
        <f t="shared" si="692"/>
        <v>7.8260869565217384</v>
      </c>
      <c r="AC1670" s="6">
        <f t="shared" si="693"/>
        <v>1.7907393195190586</v>
      </c>
      <c r="AD1670" s="6">
        <f t="shared" si="694"/>
        <v>0</v>
      </c>
      <c r="AE1670" s="6">
        <f t="shared" si="695"/>
        <v>1.5613833746898265</v>
      </c>
    </row>
    <row r="1671" spans="1:31" x14ac:dyDescent="0.15">
      <c r="A1671" s="38">
        <v>39454</v>
      </c>
      <c r="B1671" s="8">
        <f t="shared" si="653"/>
        <v>2008</v>
      </c>
      <c r="C1671" s="8">
        <f t="shared" si="654"/>
        <v>1</v>
      </c>
      <c r="D1671" s="8">
        <f t="shared" si="655"/>
        <v>7</v>
      </c>
      <c r="E1671" s="8" t="s">
        <v>30</v>
      </c>
      <c r="F1671" s="8">
        <v>1</v>
      </c>
      <c r="G1671">
        <v>2</v>
      </c>
      <c r="H1671" s="2" t="s">
        <v>2</v>
      </c>
      <c r="I1671" s="3">
        <v>4.8</v>
      </c>
      <c r="J1671" s="3">
        <v>37.700000000000003</v>
      </c>
      <c r="L1671" s="3">
        <v>18.23</v>
      </c>
      <c r="M1671" s="3">
        <v>0.39</v>
      </c>
      <c r="N1671" s="3">
        <v>2.48</v>
      </c>
      <c r="O1671" s="3">
        <v>10.9</v>
      </c>
      <c r="P1671" s="3">
        <v>1.24</v>
      </c>
      <c r="Q1671" s="3">
        <v>0.25</v>
      </c>
      <c r="R1671" s="3">
        <v>0.23</v>
      </c>
      <c r="S1671" s="3">
        <v>0.71</v>
      </c>
      <c r="T1671" s="3">
        <v>0</v>
      </c>
      <c r="U1671" s="6">
        <f t="shared" si="686"/>
        <v>6.3589743589743586</v>
      </c>
      <c r="W1671" s="6">
        <f t="shared" si="687"/>
        <v>11.001410437235542</v>
      </c>
      <c r="X1671" s="6">
        <f t="shared" si="688"/>
        <v>40</v>
      </c>
      <c r="Y1671" s="6">
        <f t="shared" si="689"/>
        <v>227.08333333333334</v>
      </c>
      <c r="Z1671" s="6">
        <f t="shared" si="690"/>
        <v>62</v>
      </c>
      <c r="AA1671" s="6">
        <f t="shared" si="691"/>
        <v>20.5761316872428</v>
      </c>
      <c r="AB1671" s="6">
        <f t="shared" si="692"/>
        <v>10</v>
      </c>
      <c r="AC1671" s="6">
        <f t="shared" si="693"/>
        <v>18.163213097979021</v>
      </c>
      <c r="AD1671" s="6">
        <f t="shared" si="694"/>
        <v>0</v>
      </c>
      <c r="AE1671" s="6">
        <f t="shared" si="695"/>
        <v>3.6358974358974363</v>
      </c>
    </row>
    <row r="1672" spans="1:31" x14ac:dyDescent="0.15">
      <c r="A1672" s="38">
        <v>39454</v>
      </c>
      <c r="B1672" s="8">
        <f t="shared" si="653"/>
        <v>2008</v>
      </c>
      <c r="C1672" s="8">
        <f t="shared" si="654"/>
        <v>1</v>
      </c>
      <c r="D1672" s="8">
        <f t="shared" si="655"/>
        <v>7</v>
      </c>
      <c r="E1672" s="8" t="s">
        <v>31</v>
      </c>
      <c r="F1672" s="8">
        <v>1</v>
      </c>
      <c r="G1672">
        <v>3</v>
      </c>
      <c r="H1672" s="2" t="s">
        <v>1</v>
      </c>
      <c r="I1672" s="3">
        <v>5.24</v>
      </c>
      <c r="J1672" s="3">
        <v>39.5</v>
      </c>
      <c r="L1672" s="3">
        <v>4.28</v>
      </c>
      <c r="M1672" s="3">
        <v>0.99</v>
      </c>
      <c r="N1672" s="3">
        <v>11.2</v>
      </c>
      <c r="O1672" s="3">
        <v>4.16</v>
      </c>
      <c r="P1672" s="3">
        <v>2.81</v>
      </c>
      <c r="Q1672" s="3">
        <v>0.84</v>
      </c>
      <c r="R1672" s="3">
        <v>0.4</v>
      </c>
      <c r="S1672" s="3">
        <v>0.66</v>
      </c>
      <c r="T1672" s="3">
        <v>0</v>
      </c>
      <c r="U1672" s="6">
        <f t="shared" si="686"/>
        <v>11.313131313131313</v>
      </c>
      <c r="W1672" s="6">
        <f t="shared" si="687"/>
        <v>27.92665726375176</v>
      </c>
      <c r="X1672" s="6">
        <f t="shared" si="688"/>
        <v>180.64516129032256</v>
      </c>
      <c r="Y1672" s="6">
        <f t="shared" si="689"/>
        <v>86.666666666666671</v>
      </c>
      <c r="Z1672" s="6">
        <f t="shared" si="690"/>
        <v>140.5</v>
      </c>
      <c r="AA1672" s="6">
        <f t="shared" si="691"/>
        <v>69.135802469135797</v>
      </c>
      <c r="AB1672" s="6">
        <f t="shared" si="692"/>
        <v>17.391304347826086</v>
      </c>
      <c r="AC1672" s="6">
        <f t="shared" si="693"/>
        <v>16.884113584036839</v>
      </c>
      <c r="AD1672" s="6">
        <f t="shared" si="694"/>
        <v>0</v>
      </c>
      <c r="AE1672" s="6">
        <f t="shared" si="695"/>
        <v>6.468556533072662</v>
      </c>
    </row>
    <row r="1673" spans="1:31" x14ac:dyDescent="0.15">
      <c r="A1673" s="38">
        <v>39454</v>
      </c>
      <c r="B1673" s="8">
        <f t="shared" si="653"/>
        <v>2008</v>
      </c>
      <c r="C1673" s="8">
        <f t="shared" si="654"/>
        <v>1</v>
      </c>
      <c r="D1673" s="8">
        <f t="shared" si="655"/>
        <v>7</v>
      </c>
      <c r="E1673" s="8" t="s">
        <v>30</v>
      </c>
      <c r="F1673" s="8">
        <v>1</v>
      </c>
      <c r="G1673">
        <v>2</v>
      </c>
      <c r="H1673" s="2" t="s">
        <v>1</v>
      </c>
      <c r="I1673" s="3">
        <v>4.3099999999999996</v>
      </c>
      <c r="J1673" s="3">
        <v>160</v>
      </c>
      <c r="L1673" s="3">
        <v>23.29</v>
      </c>
      <c r="M1673" s="3">
        <v>0.67</v>
      </c>
      <c r="N1673" s="3">
        <v>35.020000000000003</v>
      </c>
      <c r="O1673" s="3">
        <v>41.6</v>
      </c>
      <c r="P1673" s="3">
        <v>3.88</v>
      </c>
      <c r="Q1673" s="3">
        <v>0.76</v>
      </c>
      <c r="R1673" s="3">
        <v>1.1000000000000001</v>
      </c>
      <c r="S1673" s="3">
        <v>1.53</v>
      </c>
      <c r="T1673" s="3">
        <v>0.06</v>
      </c>
      <c r="U1673" s="6">
        <f t="shared" si="686"/>
        <v>52.268656716417915</v>
      </c>
      <c r="W1673" s="6">
        <f t="shared" si="687"/>
        <v>18.899858956276447</v>
      </c>
      <c r="X1673" s="6">
        <f t="shared" si="688"/>
        <v>564.8387096774195</v>
      </c>
      <c r="Y1673" s="6">
        <f t="shared" si="689"/>
        <v>866.66666666666674</v>
      </c>
      <c r="Z1673" s="6">
        <f t="shared" si="690"/>
        <v>194</v>
      </c>
      <c r="AA1673" s="6">
        <f t="shared" si="691"/>
        <v>62.55144032921811</v>
      </c>
      <c r="AB1673" s="6">
        <f t="shared" si="692"/>
        <v>47.826086956521742</v>
      </c>
      <c r="AC1673" s="6">
        <f t="shared" si="693"/>
        <v>39.140445126630844</v>
      </c>
      <c r="AD1673" s="6">
        <f t="shared" si="694"/>
        <v>3.333333333333333</v>
      </c>
      <c r="AE1673" s="6">
        <f t="shared" si="695"/>
        <v>29.885869041887343</v>
      </c>
    </row>
    <row r="1674" spans="1:31" x14ac:dyDescent="0.15">
      <c r="A1674" s="38">
        <v>39454</v>
      </c>
      <c r="B1674" s="8">
        <f t="shared" ref="B1674:B1737" si="696">YEAR(A1674)</f>
        <v>2008</v>
      </c>
      <c r="C1674" s="8">
        <f t="shared" ref="C1674:C1737" si="697">MONTH(A1674)</f>
        <v>1</v>
      </c>
      <c r="D1674" s="8">
        <f t="shared" ref="D1674:D1737" si="698">DAY(A1674)</f>
        <v>7</v>
      </c>
      <c r="E1674" s="8" t="s">
        <v>30</v>
      </c>
      <c r="F1674" s="8">
        <v>2</v>
      </c>
      <c r="G1674">
        <v>7</v>
      </c>
      <c r="H1674" s="2" t="s">
        <v>2</v>
      </c>
      <c r="I1674" s="3">
        <v>4.2699999999999996</v>
      </c>
      <c r="J1674" s="3">
        <v>199</v>
      </c>
      <c r="L1674" s="3">
        <v>25.43</v>
      </c>
      <c r="M1674" s="3">
        <v>0.32</v>
      </c>
      <c r="N1674" s="3">
        <v>16.91</v>
      </c>
      <c r="O1674" s="3">
        <v>78.599999999999994</v>
      </c>
      <c r="P1674" s="3">
        <v>4.1500000000000004</v>
      </c>
      <c r="Q1674" s="3">
        <v>0.84</v>
      </c>
      <c r="R1674" s="3">
        <v>0.73</v>
      </c>
      <c r="S1674" s="3">
        <v>0.95</v>
      </c>
      <c r="T1674" s="3">
        <v>0</v>
      </c>
      <c r="U1674" s="6">
        <f t="shared" si="686"/>
        <v>52.84375</v>
      </c>
      <c r="W1674" s="6">
        <f t="shared" si="687"/>
        <v>9.0267983074753175</v>
      </c>
      <c r="X1674" s="6">
        <f t="shared" si="688"/>
        <v>272.74193548387098</v>
      </c>
      <c r="Y1674" s="6">
        <f t="shared" si="689"/>
        <v>1637.5</v>
      </c>
      <c r="Z1674" s="6">
        <f t="shared" si="690"/>
        <v>207.50000000000003</v>
      </c>
      <c r="AA1674" s="6">
        <f t="shared" si="691"/>
        <v>69.135802469135797</v>
      </c>
      <c r="AB1674" s="6">
        <f t="shared" si="692"/>
        <v>31.739130434782609</v>
      </c>
      <c r="AC1674" s="6">
        <f t="shared" si="693"/>
        <v>24.302890764901509</v>
      </c>
      <c r="AD1674" s="6">
        <f t="shared" si="694"/>
        <v>0</v>
      </c>
      <c r="AE1674" s="6">
        <f t="shared" si="695"/>
        <v>30.214692540322581</v>
      </c>
    </row>
    <row r="1675" spans="1:31" x14ac:dyDescent="0.15">
      <c r="A1675" s="38">
        <v>39454</v>
      </c>
      <c r="B1675" s="8">
        <f t="shared" si="696"/>
        <v>2008</v>
      </c>
      <c r="C1675" s="8">
        <f t="shared" si="697"/>
        <v>1</v>
      </c>
      <c r="D1675" s="8">
        <f t="shared" si="698"/>
        <v>7</v>
      </c>
      <c r="E1675" s="8" t="s">
        <v>29</v>
      </c>
      <c r="F1675" s="8">
        <v>2</v>
      </c>
      <c r="G1675">
        <v>6</v>
      </c>
      <c r="H1675" s="2" t="s">
        <v>0</v>
      </c>
      <c r="I1675" s="3">
        <v>4.49</v>
      </c>
      <c r="J1675" s="3">
        <v>84.4</v>
      </c>
      <c r="L1675" s="3">
        <v>17.78</v>
      </c>
      <c r="M1675" s="3">
        <v>0.37</v>
      </c>
      <c r="N1675" s="3">
        <v>23.42</v>
      </c>
      <c r="O1675" s="3">
        <v>16.28</v>
      </c>
      <c r="P1675" s="3">
        <v>1.75</v>
      </c>
      <c r="Q1675" s="3">
        <v>0.26</v>
      </c>
      <c r="R1675" s="3">
        <v>0.3</v>
      </c>
      <c r="S1675" s="3">
        <v>1.1100000000000001</v>
      </c>
      <c r="T1675" s="3">
        <v>0</v>
      </c>
      <c r="U1675" s="6">
        <f t="shared" si="686"/>
        <v>63.297297297297305</v>
      </c>
      <c r="W1675" s="6">
        <f t="shared" si="687"/>
        <v>10.437235543018335</v>
      </c>
      <c r="X1675" s="6">
        <f t="shared" si="688"/>
        <v>377.74193548387098</v>
      </c>
      <c r="Y1675" s="6">
        <f t="shared" si="689"/>
        <v>339.16666666666669</v>
      </c>
      <c r="Z1675" s="6">
        <f t="shared" si="690"/>
        <v>87.5</v>
      </c>
      <c r="AA1675" s="6">
        <f t="shared" si="691"/>
        <v>21.399176954732511</v>
      </c>
      <c r="AB1675" s="6">
        <f t="shared" si="692"/>
        <v>13.043478260869565</v>
      </c>
      <c r="AC1675" s="6">
        <f t="shared" si="693"/>
        <v>28.3960092095165</v>
      </c>
      <c r="AD1675" s="6">
        <f t="shared" si="694"/>
        <v>0</v>
      </c>
      <c r="AE1675" s="6">
        <f t="shared" si="695"/>
        <v>36.191761115954662</v>
      </c>
    </row>
    <row r="1676" spans="1:31" x14ac:dyDescent="0.15">
      <c r="A1676" s="38">
        <v>39454</v>
      </c>
      <c r="B1676" s="8">
        <f t="shared" si="696"/>
        <v>2008</v>
      </c>
      <c r="C1676" s="8">
        <f t="shared" si="697"/>
        <v>1</v>
      </c>
      <c r="D1676" s="8">
        <f t="shared" si="698"/>
        <v>7</v>
      </c>
      <c r="E1676" s="8" t="s">
        <v>29</v>
      </c>
      <c r="F1676" s="8">
        <v>4</v>
      </c>
      <c r="G1676">
        <v>13</v>
      </c>
      <c r="H1676" s="2" t="s">
        <v>2</v>
      </c>
      <c r="I1676" s="3">
        <v>4.26</v>
      </c>
      <c r="J1676" s="3">
        <v>191</v>
      </c>
      <c r="L1676" s="3">
        <v>24.41</v>
      </c>
      <c r="M1676" s="3">
        <v>0.8</v>
      </c>
      <c r="N1676" s="3">
        <v>50.91</v>
      </c>
      <c r="O1676" s="3">
        <v>39.4</v>
      </c>
      <c r="P1676" s="3">
        <v>2.5</v>
      </c>
      <c r="Q1676" s="3">
        <v>0.31</v>
      </c>
      <c r="R1676" s="3">
        <v>0.39</v>
      </c>
      <c r="S1676" s="3">
        <v>0.71</v>
      </c>
      <c r="T1676" s="3">
        <v>0</v>
      </c>
      <c r="U1676" s="6">
        <f t="shared" si="686"/>
        <v>63.637499999999996</v>
      </c>
      <c r="W1676" s="6">
        <f t="shared" si="687"/>
        <v>22.566995768688294</v>
      </c>
      <c r="X1676" s="6">
        <f t="shared" si="688"/>
        <v>821.1290322580644</v>
      </c>
      <c r="Y1676" s="6">
        <f t="shared" si="689"/>
        <v>820.83333333333326</v>
      </c>
      <c r="Z1676" s="6">
        <f t="shared" si="690"/>
        <v>125</v>
      </c>
      <c r="AA1676" s="6">
        <f t="shared" si="691"/>
        <v>25.514403292181068</v>
      </c>
      <c r="AB1676" s="6">
        <f t="shared" si="692"/>
        <v>16.956521739130437</v>
      </c>
      <c r="AC1676" s="6">
        <f t="shared" si="693"/>
        <v>18.163213097979021</v>
      </c>
      <c r="AD1676" s="6">
        <f t="shared" si="694"/>
        <v>0</v>
      </c>
      <c r="AE1676" s="6">
        <f t="shared" si="695"/>
        <v>36.386280241935481</v>
      </c>
    </row>
    <row r="1677" spans="1:31" x14ac:dyDescent="0.15">
      <c r="A1677" s="38">
        <v>39454</v>
      </c>
      <c r="B1677" s="8">
        <f t="shared" si="696"/>
        <v>2008</v>
      </c>
      <c r="C1677" s="8">
        <f t="shared" si="697"/>
        <v>1</v>
      </c>
      <c r="D1677" s="8">
        <f t="shared" si="698"/>
        <v>7</v>
      </c>
      <c r="E1677" s="8" t="s">
        <v>29</v>
      </c>
      <c r="F1677" s="8">
        <v>1</v>
      </c>
      <c r="G1677">
        <v>1</v>
      </c>
      <c r="H1677" s="2" t="s">
        <v>2</v>
      </c>
      <c r="I1677" s="3">
        <v>4.37</v>
      </c>
      <c r="J1677" s="3">
        <v>152</v>
      </c>
      <c r="L1677" s="3">
        <v>20.23</v>
      </c>
      <c r="M1677" s="3">
        <v>0.46</v>
      </c>
      <c r="N1677" s="3">
        <v>32.76</v>
      </c>
      <c r="O1677" s="3">
        <v>35.1</v>
      </c>
      <c r="P1677" s="3">
        <v>3.16</v>
      </c>
      <c r="Q1677" s="3">
        <v>0.47</v>
      </c>
      <c r="R1677" s="3">
        <v>0.32</v>
      </c>
      <c r="S1677" s="3">
        <v>2.66</v>
      </c>
      <c r="T1677" s="3">
        <v>0</v>
      </c>
      <c r="U1677" s="6">
        <f t="shared" si="686"/>
        <v>71.217391304347814</v>
      </c>
      <c r="W1677" s="6">
        <f t="shared" si="687"/>
        <v>12.976022566995768</v>
      </c>
      <c r="X1677" s="6">
        <f t="shared" si="688"/>
        <v>528.38709677419354</v>
      </c>
      <c r="Y1677" s="6">
        <f t="shared" si="689"/>
        <v>731.25000000000011</v>
      </c>
      <c r="Z1677" s="6">
        <f t="shared" si="690"/>
        <v>158</v>
      </c>
      <c r="AA1677" s="6">
        <f t="shared" si="691"/>
        <v>38.68312757201646</v>
      </c>
      <c r="AB1677" s="6">
        <f t="shared" si="692"/>
        <v>13.913043478260871</v>
      </c>
      <c r="AC1677" s="6">
        <f t="shared" si="693"/>
        <v>68.048094141724221</v>
      </c>
      <c r="AD1677" s="6">
        <f t="shared" si="694"/>
        <v>0</v>
      </c>
      <c r="AE1677" s="6">
        <f t="shared" si="695"/>
        <v>40.720266479663394</v>
      </c>
    </row>
    <row r="1678" spans="1:31" x14ac:dyDescent="0.15">
      <c r="A1678" s="38">
        <v>39454</v>
      </c>
      <c r="B1678" s="8">
        <f t="shared" si="696"/>
        <v>2008</v>
      </c>
      <c r="C1678" s="8">
        <f t="shared" si="697"/>
        <v>1</v>
      </c>
      <c r="D1678" s="8">
        <f t="shared" si="698"/>
        <v>7</v>
      </c>
      <c r="E1678" s="8" t="s">
        <v>30</v>
      </c>
      <c r="F1678" s="8">
        <v>4</v>
      </c>
      <c r="G1678">
        <v>14</v>
      </c>
      <c r="H1678" s="2" t="s">
        <v>2</v>
      </c>
      <c r="I1678" s="3">
        <v>4.42</v>
      </c>
      <c r="J1678" s="3">
        <v>211</v>
      </c>
      <c r="L1678" s="3">
        <v>43.35</v>
      </c>
      <c r="M1678" s="3">
        <v>0.78</v>
      </c>
      <c r="N1678" s="3">
        <v>61.98</v>
      </c>
      <c r="O1678" s="3">
        <v>41.1</v>
      </c>
      <c r="P1678" s="3">
        <v>10.23</v>
      </c>
      <c r="Q1678" s="3">
        <v>4.99</v>
      </c>
      <c r="R1678" s="3">
        <v>1.0900000000000001</v>
      </c>
      <c r="S1678" s="3">
        <v>0.77</v>
      </c>
      <c r="T1678" s="3">
        <v>0</v>
      </c>
      <c r="U1678" s="6">
        <f t="shared" si="686"/>
        <v>79.461538461538453</v>
      </c>
      <c r="W1678" s="6">
        <f t="shared" si="687"/>
        <v>22.002820874471084</v>
      </c>
      <c r="X1678" s="6">
        <f t="shared" si="688"/>
        <v>999.67741935483866</v>
      </c>
      <c r="Y1678" s="6">
        <f t="shared" si="689"/>
        <v>856.25000000000011</v>
      </c>
      <c r="Z1678" s="6">
        <f t="shared" si="690"/>
        <v>511.50000000000006</v>
      </c>
      <c r="AA1678" s="6">
        <f t="shared" si="691"/>
        <v>410.69958847736626</v>
      </c>
      <c r="AB1678" s="6">
        <f t="shared" si="692"/>
        <v>47.391304347826086</v>
      </c>
      <c r="AC1678" s="6">
        <f t="shared" si="693"/>
        <v>19.698132514709641</v>
      </c>
      <c r="AD1678" s="6">
        <f t="shared" si="694"/>
        <v>0</v>
      </c>
      <c r="AE1678" s="6">
        <f t="shared" si="695"/>
        <v>45.434057071960304</v>
      </c>
    </row>
    <row r="1679" spans="1:31" x14ac:dyDescent="0.15">
      <c r="A1679" s="38">
        <v>39454</v>
      </c>
      <c r="B1679" s="8">
        <f t="shared" si="696"/>
        <v>2008</v>
      </c>
      <c r="C1679" s="8">
        <f t="shared" si="697"/>
        <v>1</v>
      </c>
      <c r="D1679" s="8">
        <f t="shared" si="698"/>
        <v>7</v>
      </c>
      <c r="E1679" s="8" t="s">
        <v>30</v>
      </c>
      <c r="F1679" s="8">
        <v>2</v>
      </c>
      <c r="G1679">
        <v>7</v>
      </c>
      <c r="H1679" s="2" t="s">
        <v>1</v>
      </c>
      <c r="I1679" s="3">
        <v>4.3099999999999996</v>
      </c>
      <c r="J1679" s="3">
        <v>177</v>
      </c>
      <c r="L1679" s="3">
        <v>26.8</v>
      </c>
      <c r="M1679" s="3">
        <v>0.3</v>
      </c>
      <c r="N1679" s="3">
        <v>41.61</v>
      </c>
      <c r="O1679" s="3">
        <v>39.299999999999997</v>
      </c>
      <c r="P1679" s="3">
        <v>3.46</v>
      </c>
      <c r="Q1679" s="3">
        <v>0.67</v>
      </c>
      <c r="R1679" s="3">
        <v>0.45</v>
      </c>
      <c r="S1679" s="3">
        <v>1.18</v>
      </c>
      <c r="T1679" s="3">
        <v>0</v>
      </c>
      <c r="U1679" s="6">
        <f t="shared" si="686"/>
        <v>138.70000000000002</v>
      </c>
      <c r="W1679" s="6">
        <f t="shared" si="687"/>
        <v>8.4626234132581093</v>
      </c>
      <c r="X1679" s="6">
        <f t="shared" si="688"/>
        <v>671.12903225806451</v>
      </c>
      <c r="Y1679" s="6">
        <f t="shared" si="689"/>
        <v>818.75</v>
      </c>
      <c r="Z1679" s="6">
        <f t="shared" si="690"/>
        <v>173</v>
      </c>
      <c r="AA1679" s="6">
        <f t="shared" si="691"/>
        <v>55.144032921810698</v>
      </c>
      <c r="AB1679" s="6">
        <f t="shared" si="692"/>
        <v>19.565217391304348</v>
      </c>
      <c r="AC1679" s="6">
        <f t="shared" si="693"/>
        <v>30.186748529035555</v>
      </c>
      <c r="AD1679" s="6">
        <f t="shared" si="694"/>
        <v>0</v>
      </c>
      <c r="AE1679" s="6">
        <f t="shared" si="695"/>
        <v>79.305080645161297</v>
      </c>
    </row>
    <row r="1680" spans="1:31" x14ac:dyDescent="0.15">
      <c r="A1680" s="38">
        <v>39454</v>
      </c>
      <c r="B1680" s="8">
        <f t="shared" si="696"/>
        <v>2008</v>
      </c>
      <c r="C1680" s="8">
        <f t="shared" si="697"/>
        <v>1</v>
      </c>
      <c r="D1680" s="8">
        <f t="shared" si="698"/>
        <v>7</v>
      </c>
      <c r="E1680" s="8" t="s">
        <v>31</v>
      </c>
      <c r="F1680" s="8">
        <v>1</v>
      </c>
      <c r="G1680">
        <v>3</v>
      </c>
      <c r="H1680" s="2" t="s">
        <v>0</v>
      </c>
      <c r="I1680" s="3">
        <v>5.57</v>
      </c>
      <c r="J1680" s="3">
        <v>27.5</v>
      </c>
      <c r="L1680" s="3">
        <v>12.29</v>
      </c>
    </row>
    <row r="1681" spans="1:31" x14ac:dyDescent="0.15">
      <c r="A1681" s="38">
        <v>39454</v>
      </c>
      <c r="B1681" s="8">
        <f t="shared" si="696"/>
        <v>2008</v>
      </c>
      <c r="C1681" s="8">
        <f t="shared" si="697"/>
        <v>1</v>
      </c>
      <c r="D1681" s="8">
        <f t="shared" si="698"/>
        <v>7</v>
      </c>
      <c r="E1681" s="8" t="s">
        <v>32</v>
      </c>
      <c r="F1681" s="8">
        <v>1</v>
      </c>
      <c r="G1681">
        <v>4</v>
      </c>
      <c r="H1681" s="2" t="s">
        <v>1</v>
      </c>
      <c r="I1681" s="3">
        <v>5.78</v>
      </c>
      <c r="J1681" s="3">
        <v>29.1</v>
      </c>
      <c r="L1681" s="3">
        <v>49.82</v>
      </c>
    </row>
    <row r="1682" spans="1:31" x14ac:dyDescent="0.15">
      <c r="A1682" s="38">
        <v>39454</v>
      </c>
      <c r="B1682" s="8">
        <f t="shared" si="696"/>
        <v>2008</v>
      </c>
      <c r="C1682" s="8">
        <f t="shared" si="697"/>
        <v>1</v>
      </c>
      <c r="D1682" s="8">
        <f t="shared" si="698"/>
        <v>7</v>
      </c>
      <c r="E1682" s="8" t="s">
        <v>30</v>
      </c>
      <c r="F1682" s="8">
        <v>2</v>
      </c>
      <c r="G1682">
        <v>7</v>
      </c>
      <c r="H1682" s="2" t="s">
        <v>0</v>
      </c>
      <c r="I1682" s="3">
        <v>4.25</v>
      </c>
      <c r="J1682" s="3">
        <v>208</v>
      </c>
    </row>
    <row r="1683" spans="1:31" x14ac:dyDescent="0.15">
      <c r="A1683" s="38">
        <v>39454</v>
      </c>
      <c r="B1683" s="8">
        <f t="shared" si="696"/>
        <v>2008</v>
      </c>
      <c r="C1683" s="8">
        <f t="shared" si="697"/>
        <v>1</v>
      </c>
      <c r="D1683" s="8">
        <f t="shared" si="698"/>
        <v>7</v>
      </c>
      <c r="E1683" s="8" t="s">
        <v>32</v>
      </c>
      <c r="F1683" s="8">
        <v>2</v>
      </c>
      <c r="G1683">
        <v>8</v>
      </c>
      <c r="H1683" s="2" t="s">
        <v>0</v>
      </c>
      <c r="I1683" s="3">
        <v>4.5599999999999996</v>
      </c>
      <c r="J1683" s="3">
        <v>109.6</v>
      </c>
    </row>
    <row r="1684" spans="1:31" x14ac:dyDescent="0.15">
      <c r="A1684" s="38">
        <v>39454</v>
      </c>
      <c r="B1684" s="8">
        <f t="shared" si="696"/>
        <v>2008</v>
      </c>
      <c r="C1684" s="8">
        <f t="shared" si="697"/>
        <v>1</v>
      </c>
      <c r="D1684" s="8">
        <f t="shared" si="698"/>
        <v>7</v>
      </c>
      <c r="E1684" s="8" t="s">
        <v>31</v>
      </c>
      <c r="F1684" s="8">
        <v>4</v>
      </c>
      <c r="G1684">
        <v>15</v>
      </c>
      <c r="H1684" s="2" t="s">
        <v>2</v>
      </c>
      <c r="I1684" s="3">
        <v>5.0599999999999996</v>
      </c>
      <c r="J1684" s="3">
        <v>27.8</v>
      </c>
      <c r="L1684" s="3">
        <v>6.42</v>
      </c>
    </row>
    <row r="1685" spans="1:31" x14ac:dyDescent="0.15">
      <c r="A1685" s="38">
        <v>39538</v>
      </c>
      <c r="B1685" s="8">
        <f t="shared" si="696"/>
        <v>2008</v>
      </c>
      <c r="C1685" s="8">
        <f t="shared" si="697"/>
        <v>3</v>
      </c>
      <c r="D1685" s="8">
        <f t="shared" si="698"/>
        <v>31</v>
      </c>
      <c r="E1685" s="8" t="s">
        <v>32</v>
      </c>
      <c r="F1685" s="8">
        <v>3</v>
      </c>
      <c r="G1685">
        <v>11</v>
      </c>
      <c r="H1685" s="2" t="s">
        <v>0</v>
      </c>
      <c r="I1685" s="3">
        <v>4.9800000000000004</v>
      </c>
      <c r="J1685" s="3">
        <v>21.6</v>
      </c>
      <c r="L1685" s="3">
        <v>41.47</v>
      </c>
      <c r="M1685" s="3">
        <v>0.57999999999999996</v>
      </c>
      <c r="N1685" s="3">
        <v>0.35</v>
      </c>
      <c r="O1685" s="3">
        <v>6.44</v>
      </c>
      <c r="P1685" s="3">
        <v>0.5</v>
      </c>
      <c r="Q1685" s="3">
        <v>0.05</v>
      </c>
      <c r="R1685" s="3">
        <v>0.26</v>
      </c>
      <c r="S1685" s="3">
        <v>0.11</v>
      </c>
      <c r="T1685" s="3">
        <v>0</v>
      </c>
      <c r="U1685" s="6">
        <f t="shared" ref="U1685:U1707" si="699">(N1685/M1685)</f>
        <v>0.60344827586206895</v>
      </c>
      <c r="W1685" s="6">
        <f t="shared" ref="W1685:W1707" si="700">(M1685/35.45)*1000</f>
        <v>16.361071932299009</v>
      </c>
      <c r="X1685" s="6">
        <f t="shared" ref="X1685:X1707" si="701">(N1685/62)*1000</f>
        <v>5.6451612903225801</v>
      </c>
      <c r="Y1685" s="6">
        <f t="shared" ref="Y1685:Y1707" si="702">(O1685/96)*1000*2</f>
        <v>134.16666666666669</v>
      </c>
      <c r="Z1685" s="6">
        <f t="shared" ref="Z1685:Z1707" si="703">(P1685/40)*1000*2</f>
        <v>25</v>
      </c>
      <c r="AA1685" s="6">
        <f t="shared" ref="AA1685:AA1707" si="704">(Q1685/24.3)*1000*2</f>
        <v>4.1152263374485596</v>
      </c>
      <c r="AB1685" s="6">
        <f t="shared" ref="AB1685:AB1707" si="705">(R1685/23)*1000</f>
        <v>11.304347826086957</v>
      </c>
      <c r="AC1685" s="6">
        <f t="shared" ref="AC1685:AC1707" si="706">(S1685/39.09)*1000</f>
        <v>2.8140189306728058</v>
      </c>
      <c r="AD1685" s="6">
        <f t="shared" ref="AD1685:AD1707" si="707">(T1685/18)*1000</f>
        <v>0</v>
      </c>
      <c r="AE1685" s="6">
        <f t="shared" ref="AE1685:AE1707" si="708">(X1685/W1685)</f>
        <v>0.34503615127919918</v>
      </c>
    </row>
    <row r="1686" spans="1:31" x14ac:dyDescent="0.15">
      <c r="A1686" s="38">
        <v>39538</v>
      </c>
      <c r="B1686" s="8">
        <f t="shared" si="696"/>
        <v>2008</v>
      </c>
      <c r="C1686" s="8">
        <f t="shared" si="697"/>
        <v>3</v>
      </c>
      <c r="D1686" s="8">
        <f t="shared" si="698"/>
        <v>31</v>
      </c>
      <c r="E1686" s="8" t="s">
        <v>32</v>
      </c>
      <c r="F1686" s="8">
        <v>3</v>
      </c>
      <c r="G1686">
        <v>11</v>
      </c>
      <c r="H1686" s="2" t="s">
        <v>1</v>
      </c>
      <c r="I1686" s="3">
        <v>5.0599999999999996</v>
      </c>
      <c r="J1686" s="3">
        <v>29.3</v>
      </c>
      <c r="L1686" s="3">
        <v>38.44</v>
      </c>
      <c r="M1686" s="3">
        <v>0.5</v>
      </c>
      <c r="N1686" s="3">
        <v>0.31</v>
      </c>
      <c r="O1686" s="3">
        <v>9.7100000000000009</v>
      </c>
      <c r="P1686" s="3">
        <v>1.26</v>
      </c>
      <c r="Q1686" s="3">
        <v>0.28999999999999998</v>
      </c>
      <c r="R1686" s="3">
        <v>0.35</v>
      </c>
      <c r="S1686" s="3">
        <v>0.28000000000000003</v>
      </c>
      <c r="T1686" s="3">
        <v>0</v>
      </c>
      <c r="U1686" s="6">
        <f t="shared" si="699"/>
        <v>0.62</v>
      </c>
      <c r="W1686" s="6">
        <f t="shared" si="700"/>
        <v>14.104372355430183</v>
      </c>
      <c r="X1686" s="6">
        <f t="shared" si="701"/>
        <v>5</v>
      </c>
      <c r="Y1686" s="6">
        <f t="shared" si="702"/>
        <v>202.29166666666669</v>
      </c>
      <c r="Z1686" s="6">
        <f t="shared" si="703"/>
        <v>63</v>
      </c>
      <c r="AA1686" s="6">
        <f t="shared" si="704"/>
        <v>23.868312757201643</v>
      </c>
      <c r="AB1686" s="6">
        <f t="shared" si="705"/>
        <v>15.217391304347824</v>
      </c>
      <c r="AC1686" s="6">
        <f t="shared" si="706"/>
        <v>7.1629572780762345</v>
      </c>
      <c r="AD1686" s="6">
        <f t="shared" si="707"/>
        <v>0</v>
      </c>
      <c r="AE1686" s="6">
        <f t="shared" si="708"/>
        <v>0.35450000000000004</v>
      </c>
    </row>
    <row r="1687" spans="1:31" x14ac:dyDescent="0.15">
      <c r="A1687" s="38">
        <v>39538</v>
      </c>
      <c r="B1687" s="8">
        <f t="shared" si="696"/>
        <v>2008</v>
      </c>
      <c r="C1687" s="8">
        <f t="shared" si="697"/>
        <v>3</v>
      </c>
      <c r="D1687" s="8">
        <f t="shared" si="698"/>
        <v>31</v>
      </c>
      <c r="E1687" s="8" t="s">
        <v>31</v>
      </c>
      <c r="F1687" s="8">
        <v>1</v>
      </c>
      <c r="G1687">
        <v>3</v>
      </c>
      <c r="H1687" s="2" t="s">
        <v>2</v>
      </c>
      <c r="I1687" s="3">
        <v>5.16</v>
      </c>
      <c r="J1687" s="3">
        <v>22.4</v>
      </c>
      <c r="L1687" s="3">
        <v>48.3</v>
      </c>
      <c r="M1687" s="3">
        <v>0.53</v>
      </c>
      <c r="N1687" s="3">
        <v>0.49</v>
      </c>
      <c r="O1687" s="3">
        <v>6.37</v>
      </c>
      <c r="P1687" s="3">
        <v>1.79</v>
      </c>
      <c r="Q1687" s="3">
        <v>0.24</v>
      </c>
      <c r="R1687" s="3">
        <v>0.4</v>
      </c>
      <c r="S1687" s="3">
        <v>0.19</v>
      </c>
      <c r="T1687" s="3">
        <v>0</v>
      </c>
      <c r="U1687" s="6">
        <f t="shared" si="699"/>
        <v>0.92452830188679236</v>
      </c>
      <c r="W1687" s="6">
        <f t="shared" si="700"/>
        <v>14.950634696755994</v>
      </c>
      <c r="X1687" s="6">
        <f t="shared" si="701"/>
        <v>7.9032258064516121</v>
      </c>
      <c r="Y1687" s="6">
        <f t="shared" si="702"/>
        <v>132.70833333333334</v>
      </c>
      <c r="Z1687" s="6">
        <f t="shared" si="703"/>
        <v>89.5</v>
      </c>
      <c r="AA1687" s="6">
        <f t="shared" si="704"/>
        <v>19.753086419753085</v>
      </c>
      <c r="AB1687" s="6">
        <f t="shared" si="705"/>
        <v>17.391304347826086</v>
      </c>
      <c r="AC1687" s="6">
        <f t="shared" si="706"/>
        <v>4.8605781529803007</v>
      </c>
      <c r="AD1687" s="6">
        <f t="shared" si="707"/>
        <v>0</v>
      </c>
      <c r="AE1687" s="6">
        <f t="shared" si="708"/>
        <v>0.52862142422398051</v>
      </c>
    </row>
    <row r="1688" spans="1:31" x14ac:dyDescent="0.15">
      <c r="A1688" s="38">
        <v>39538</v>
      </c>
      <c r="B1688" s="8">
        <f t="shared" si="696"/>
        <v>2008</v>
      </c>
      <c r="C1688" s="8">
        <f t="shared" si="697"/>
        <v>3</v>
      </c>
      <c r="D1688" s="8">
        <f t="shared" si="698"/>
        <v>31</v>
      </c>
      <c r="E1688" s="8" t="s">
        <v>31</v>
      </c>
      <c r="F1688" s="8">
        <v>3</v>
      </c>
      <c r="G1688">
        <v>12</v>
      </c>
      <c r="H1688" s="2" t="s">
        <v>2</v>
      </c>
      <c r="I1688" s="3">
        <v>5.0199999999999996</v>
      </c>
      <c r="J1688" s="3">
        <v>25.5</v>
      </c>
      <c r="L1688" s="3">
        <v>25.56</v>
      </c>
      <c r="M1688" s="3">
        <v>0.44</v>
      </c>
      <c r="N1688" s="3">
        <v>0.44</v>
      </c>
      <c r="O1688" s="3">
        <v>7.76</v>
      </c>
      <c r="P1688" s="3">
        <v>1.41</v>
      </c>
      <c r="Q1688" s="3">
        <v>0.16</v>
      </c>
      <c r="R1688" s="3">
        <v>0.3</v>
      </c>
      <c r="S1688" s="3">
        <v>0.22</v>
      </c>
      <c r="T1688" s="3">
        <v>0</v>
      </c>
      <c r="U1688" s="6">
        <f t="shared" si="699"/>
        <v>1</v>
      </c>
      <c r="W1688" s="6">
        <f t="shared" si="700"/>
        <v>12.41184767277856</v>
      </c>
      <c r="X1688" s="6">
        <f t="shared" si="701"/>
        <v>7.0967741935483879</v>
      </c>
      <c r="Y1688" s="6">
        <f t="shared" si="702"/>
        <v>161.66666666666666</v>
      </c>
      <c r="Z1688" s="6">
        <f t="shared" si="703"/>
        <v>70.5</v>
      </c>
      <c r="AA1688" s="6">
        <f t="shared" si="704"/>
        <v>13.168724279835391</v>
      </c>
      <c r="AB1688" s="6">
        <f t="shared" si="705"/>
        <v>13.043478260869565</v>
      </c>
      <c r="AC1688" s="6">
        <f t="shared" si="706"/>
        <v>5.6280378613456117</v>
      </c>
      <c r="AD1688" s="6">
        <f t="shared" si="707"/>
        <v>0</v>
      </c>
      <c r="AE1688" s="6">
        <f t="shared" si="708"/>
        <v>0.57177419354838721</v>
      </c>
    </row>
    <row r="1689" spans="1:31" x14ac:dyDescent="0.15">
      <c r="A1689" s="38">
        <v>39538</v>
      </c>
      <c r="B1689" s="8">
        <f t="shared" si="696"/>
        <v>2008</v>
      </c>
      <c r="C1689" s="8">
        <f t="shared" si="697"/>
        <v>3</v>
      </c>
      <c r="D1689" s="8">
        <f t="shared" si="698"/>
        <v>31</v>
      </c>
      <c r="E1689" s="8" t="s">
        <v>32</v>
      </c>
      <c r="F1689" s="8">
        <v>2</v>
      </c>
      <c r="G1689">
        <v>8</v>
      </c>
      <c r="H1689" s="2" t="s">
        <v>0</v>
      </c>
      <c r="I1689" s="3">
        <v>4.7300000000000004</v>
      </c>
      <c r="J1689" s="3">
        <v>38.9</v>
      </c>
      <c r="L1689" s="3">
        <v>40</v>
      </c>
      <c r="M1689" s="3">
        <v>0.6</v>
      </c>
      <c r="N1689" s="3">
        <v>0.97</v>
      </c>
      <c r="O1689" s="3">
        <v>12.95</v>
      </c>
      <c r="P1689" s="3">
        <v>0.43</v>
      </c>
      <c r="Q1689" s="3">
        <v>0.11</v>
      </c>
      <c r="R1689" s="3">
        <v>0.72</v>
      </c>
      <c r="S1689" s="3">
        <v>0.13</v>
      </c>
      <c r="T1689" s="3">
        <v>0</v>
      </c>
      <c r="U1689" s="6">
        <f t="shared" si="699"/>
        <v>1.6166666666666667</v>
      </c>
      <c r="W1689" s="6">
        <f t="shared" si="700"/>
        <v>16.925246826516219</v>
      </c>
      <c r="X1689" s="6">
        <f t="shared" si="701"/>
        <v>15.64516129032258</v>
      </c>
      <c r="Y1689" s="6">
        <f t="shared" si="702"/>
        <v>269.79166666666663</v>
      </c>
      <c r="Z1689" s="6">
        <f t="shared" si="703"/>
        <v>21.5</v>
      </c>
      <c r="AA1689" s="6">
        <f t="shared" si="704"/>
        <v>9.05349794238683</v>
      </c>
      <c r="AB1689" s="6">
        <f t="shared" si="705"/>
        <v>31.304347826086953</v>
      </c>
      <c r="AC1689" s="6">
        <f t="shared" si="706"/>
        <v>3.3256587362496801</v>
      </c>
      <c r="AD1689" s="6">
        <f t="shared" si="707"/>
        <v>0</v>
      </c>
      <c r="AE1689" s="6">
        <f t="shared" si="708"/>
        <v>0.92436827956989254</v>
      </c>
    </row>
    <row r="1690" spans="1:31" x14ac:dyDescent="0.15">
      <c r="A1690" s="38">
        <v>39538</v>
      </c>
      <c r="B1690" s="8">
        <f t="shared" si="696"/>
        <v>2008</v>
      </c>
      <c r="C1690" s="8">
        <f t="shared" si="697"/>
        <v>3</v>
      </c>
      <c r="D1690" s="8">
        <f t="shared" si="698"/>
        <v>31</v>
      </c>
      <c r="E1690" s="8" t="s">
        <v>31</v>
      </c>
      <c r="F1690" s="8">
        <v>4</v>
      </c>
      <c r="G1690">
        <v>15</v>
      </c>
      <c r="H1690" s="2" t="s">
        <v>2</v>
      </c>
      <c r="I1690" s="3">
        <v>5.08</v>
      </c>
      <c r="J1690" s="3">
        <v>26.4</v>
      </c>
      <c r="L1690" s="3">
        <v>3.42</v>
      </c>
      <c r="M1690" s="3">
        <v>0.4</v>
      </c>
      <c r="N1690" s="3">
        <v>0.66</v>
      </c>
      <c r="O1690" s="3">
        <v>8.85</v>
      </c>
      <c r="P1690" s="3">
        <v>1.47</v>
      </c>
      <c r="Q1690" s="3">
        <v>0.13</v>
      </c>
      <c r="R1690" s="3">
        <v>0.24</v>
      </c>
      <c r="S1690" s="3">
        <v>0.61</v>
      </c>
      <c r="T1690" s="3">
        <v>0</v>
      </c>
      <c r="U1690" s="6">
        <f t="shared" si="699"/>
        <v>1.65</v>
      </c>
      <c r="W1690" s="6">
        <f t="shared" si="700"/>
        <v>11.283497884344147</v>
      </c>
      <c r="X1690" s="6">
        <f t="shared" si="701"/>
        <v>10.64516129032258</v>
      </c>
      <c r="Y1690" s="6">
        <f t="shared" si="702"/>
        <v>184.37499999999997</v>
      </c>
      <c r="Z1690" s="6">
        <f t="shared" si="703"/>
        <v>73.5</v>
      </c>
      <c r="AA1690" s="6">
        <f t="shared" si="704"/>
        <v>10.699588477366255</v>
      </c>
      <c r="AB1690" s="6">
        <f t="shared" si="705"/>
        <v>10.434782608695651</v>
      </c>
      <c r="AC1690" s="6">
        <f t="shared" si="706"/>
        <v>15.605014070094651</v>
      </c>
      <c r="AD1690" s="6">
        <f t="shared" si="707"/>
        <v>0</v>
      </c>
      <c r="AE1690" s="6">
        <f t="shared" si="708"/>
        <v>0.94342741935483865</v>
      </c>
    </row>
    <row r="1691" spans="1:31" x14ac:dyDescent="0.15">
      <c r="A1691" s="38">
        <v>39538</v>
      </c>
      <c r="B1691" s="8">
        <f t="shared" si="696"/>
        <v>2008</v>
      </c>
      <c r="C1691" s="8">
        <f t="shared" si="697"/>
        <v>3</v>
      </c>
      <c r="D1691" s="8">
        <f t="shared" si="698"/>
        <v>31</v>
      </c>
      <c r="E1691" s="8" t="s">
        <v>31</v>
      </c>
      <c r="F1691" s="8">
        <v>3</v>
      </c>
      <c r="G1691">
        <v>12</v>
      </c>
      <c r="H1691" s="2" t="s">
        <v>0</v>
      </c>
      <c r="I1691" s="3">
        <v>5.09</v>
      </c>
      <c r="J1691" s="3">
        <v>20.2</v>
      </c>
      <c r="L1691" s="3">
        <v>38.5</v>
      </c>
      <c r="M1691" s="3">
        <v>0.38</v>
      </c>
      <c r="N1691" s="3">
        <v>0.75</v>
      </c>
      <c r="O1691" s="3">
        <v>5.75</v>
      </c>
      <c r="P1691" s="3">
        <v>1.05</v>
      </c>
      <c r="Q1691" s="3">
        <v>0.11</v>
      </c>
      <c r="R1691" s="3">
        <v>0.25</v>
      </c>
      <c r="S1691" s="3">
        <v>0.18</v>
      </c>
      <c r="T1691" s="3">
        <v>0</v>
      </c>
      <c r="U1691" s="6">
        <f t="shared" si="699"/>
        <v>1.9736842105263157</v>
      </c>
      <c r="W1691" s="6">
        <f t="shared" si="700"/>
        <v>10.719322990126939</v>
      </c>
      <c r="X1691" s="6">
        <f t="shared" si="701"/>
        <v>12.096774193548386</v>
      </c>
      <c r="Y1691" s="6">
        <f t="shared" si="702"/>
        <v>119.79166666666667</v>
      </c>
      <c r="Z1691" s="6">
        <f t="shared" si="703"/>
        <v>52.500000000000007</v>
      </c>
      <c r="AA1691" s="6">
        <f t="shared" si="704"/>
        <v>9.05349794238683</v>
      </c>
      <c r="AB1691" s="6">
        <f t="shared" si="705"/>
        <v>10.869565217391305</v>
      </c>
      <c r="AC1691" s="6">
        <f t="shared" si="706"/>
        <v>4.604758250191864</v>
      </c>
      <c r="AD1691" s="6">
        <f t="shared" si="707"/>
        <v>0</v>
      </c>
      <c r="AE1691" s="6">
        <f t="shared" si="708"/>
        <v>1.1285016977928692</v>
      </c>
    </row>
    <row r="1692" spans="1:31" x14ac:dyDescent="0.15">
      <c r="A1692" s="38">
        <v>39538</v>
      </c>
      <c r="B1692" s="8">
        <f t="shared" si="696"/>
        <v>2008</v>
      </c>
      <c r="C1692" s="8">
        <f t="shared" si="697"/>
        <v>3</v>
      </c>
      <c r="D1692" s="8">
        <f t="shared" si="698"/>
        <v>31</v>
      </c>
      <c r="E1692" s="8" t="s">
        <v>32</v>
      </c>
      <c r="F1692" s="8">
        <v>1</v>
      </c>
      <c r="G1692">
        <v>4</v>
      </c>
      <c r="H1692" s="2" t="s">
        <v>2</v>
      </c>
      <c r="I1692" s="3">
        <v>5.43</v>
      </c>
      <c r="J1692" s="3">
        <v>28.4</v>
      </c>
      <c r="L1692" s="3">
        <v>15.66</v>
      </c>
      <c r="M1692" s="3">
        <v>0.36</v>
      </c>
      <c r="N1692" s="3">
        <v>1.06</v>
      </c>
      <c r="O1692" s="3">
        <v>8.76</v>
      </c>
      <c r="P1692" s="3">
        <v>2.82</v>
      </c>
      <c r="Q1692" s="3">
        <v>0.43</v>
      </c>
      <c r="R1692" s="3">
        <v>0.24</v>
      </c>
      <c r="S1692" s="3">
        <v>0.31</v>
      </c>
      <c r="T1692" s="3">
        <v>0</v>
      </c>
      <c r="U1692" s="6">
        <f t="shared" si="699"/>
        <v>2.9444444444444446</v>
      </c>
      <c r="W1692" s="6">
        <f t="shared" si="700"/>
        <v>10.15514809590973</v>
      </c>
      <c r="X1692" s="6">
        <f t="shared" si="701"/>
        <v>17.096774193548388</v>
      </c>
      <c r="Y1692" s="6">
        <f t="shared" si="702"/>
        <v>182.5</v>
      </c>
      <c r="Z1692" s="6">
        <f t="shared" si="703"/>
        <v>141</v>
      </c>
      <c r="AA1692" s="6">
        <f t="shared" si="704"/>
        <v>35.390946502057609</v>
      </c>
      <c r="AB1692" s="6">
        <f t="shared" si="705"/>
        <v>10.434782608695651</v>
      </c>
      <c r="AC1692" s="6">
        <f t="shared" si="706"/>
        <v>7.9304169864415437</v>
      </c>
      <c r="AD1692" s="6">
        <f t="shared" si="707"/>
        <v>0</v>
      </c>
      <c r="AE1692" s="6">
        <f t="shared" si="708"/>
        <v>1.6835573476702512</v>
      </c>
    </row>
    <row r="1693" spans="1:31" x14ac:dyDescent="0.15">
      <c r="A1693" s="38">
        <v>39538</v>
      </c>
      <c r="B1693" s="8">
        <f t="shared" si="696"/>
        <v>2008</v>
      </c>
      <c r="C1693" s="8">
        <f t="shared" si="697"/>
        <v>3</v>
      </c>
      <c r="D1693" s="8">
        <f t="shared" si="698"/>
        <v>31</v>
      </c>
      <c r="E1693" s="8" t="s">
        <v>29</v>
      </c>
      <c r="F1693" s="8">
        <v>4</v>
      </c>
      <c r="G1693">
        <v>13</v>
      </c>
      <c r="H1693" s="2" t="s">
        <v>0</v>
      </c>
      <c r="I1693" s="3">
        <v>4.28</v>
      </c>
      <c r="J1693" s="3">
        <v>170</v>
      </c>
      <c r="L1693" s="3">
        <v>54.09</v>
      </c>
      <c r="M1693" s="3">
        <v>2</v>
      </c>
      <c r="N1693" s="3">
        <v>8.81</v>
      </c>
      <c r="O1693" s="3">
        <v>71</v>
      </c>
      <c r="P1693" s="3">
        <v>1.21</v>
      </c>
      <c r="Q1693" s="3">
        <v>0.11</v>
      </c>
      <c r="R1693" s="3">
        <v>0.44</v>
      </c>
      <c r="S1693" s="3">
        <v>1.24</v>
      </c>
      <c r="T1693" s="3">
        <v>0</v>
      </c>
      <c r="U1693" s="6">
        <f t="shared" si="699"/>
        <v>4.4050000000000002</v>
      </c>
      <c r="W1693" s="6">
        <f t="shared" si="700"/>
        <v>56.417489421720731</v>
      </c>
      <c r="X1693" s="6">
        <f t="shared" si="701"/>
        <v>142.09677419354841</v>
      </c>
      <c r="Y1693" s="6">
        <f t="shared" si="702"/>
        <v>1479.1666666666667</v>
      </c>
      <c r="Z1693" s="6">
        <f t="shared" si="703"/>
        <v>60.5</v>
      </c>
      <c r="AA1693" s="6">
        <f t="shared" si="704"/>
        <v>9.05349794238683</v>
      </c>
      <c r="AB1693" s="6">
        <f t="shared" si="705"/>
        <v>19.130434782608695</v>
      </c>
      <c r="AC1693" s="6">
        <f t="shared" si="706"/>
        <v>31.721667945766175</v>
      </c>
      <c r="AD1693" s="6">
        <f t="shared" si="707"/>
        <v>0</v>
      </c>
      <c r="AE1693" s="6">
        <f t="shared" si="708"/>
        <v>2.5186653225806457</v>
      </c>
    </row>
    <row r="1694" spans="1:31" x14ac:dyDescent="0.15">
      <c r="A1694" s="38">
        <v>39538</v>
      </c>
      <c r="B1694" s="8">
        <f t="shared" si="696"/>
        <v>2008</v>
      </c>
      <c r="C1694" s="8">
        <f t="shared" si="697"/>
        <v>3</v>
      </c>
      <c r="D1694" s="8">
        <f t="shared" si="698"/>
        <v>31</v>
      </c>
      <c r="E1694" s="8" t="s">
        <v>31</v>
      </c>
      <c r="F1694" s="8">
        <v>2</v>
      </c>
      <c r="G1694">
        <v>5</v>
      </c>
      <c r="H1694" s="2" t="s">
        <v>2</v>
      </c>
      <c r="I1694" s="3">
        <v>5.58</v>
      </c>
      <c r="J1694" s="3">
        <v>23</v>
      </c>
      <c r="L1694" s="3">
        <v>7.41</v>
      </c>
      <c r="M1694" s="3">
        <v>0.5</v>
      </c>
      <c r="N1694" s="3">
        <v>3.28</v>
      </c>
      <c r="O1694" s="3">
        <v>4.67</v>
      </c>
      <c r="P1694" s="3">
        <v>2.06</v>
      </c>
      <c r="Q1694" s="3">
        <v>0.28999999999999998</v>
      </c>
      <c r="R1694" s="3">
        <v>0.62</v>
      </c>
      <c r="S1694" s="3">
        <v>0.15</v>
      </c>
      <c r="T1694" s="3">
        <v>0</v>
      </c>
      <c r="U1694" s="6">
        <f t="shared" si="699"/>
        <v>6.56</v>
      </c>
      <c r="W1694" s="6">
        <f t="shared" si="700"/>
        <v>14.104372355430183</v>
      </c>
      <c r="X1694" s="6">
        <f t="shared" si="701"/>
        <v>52.903225806451609</v>
      </c>
      <c r="Y1694" s="6">
        <f t="shared" si="702"/>
        <v>97.291666666666671</v>
      </c>
      <c r="Z1694" s="6">
        <f t="shared" si="703"/>
        <v>103.00000000000001</v>
      </c>
      <c r="AA1694" s="6">
        <f t="shared" si="704"/>
        <v>23.868312757201643</v>
      </c>
      <c r="AB1694" s="6">
        <f t="shared" si="705"/>
        <v>26.956521739130434</v>
      </c>
      <c r="AC1694" s="6">
        <f t="shared" si="706"/>
        <v>3.8372985418265535</v>
      </c>
      <c r="AD1694" s="6">
        <f t="shared" si="707"/>
        <v>0</v>
      </c>
      <c r="AE1694" s="6">
        <f t="shared" si="708"/>
        <v>3.7508387096774194</v>
      </c>
    </row>
    <row r="1695" spans="1:31" x14ac:dyDescent="0.15">
      <c r="A1695" s="38">
        <v>39538</v>
      </c>
      <c r="B1695" s="8">
        <f t="shared" si="696"/>
        <v>2008</v>
      </c>
      <c r="C1695" s="8">
        <f t="shared" si="697"/>
        <v>3</v>
      </c>
      <c r="D1695" s="8">
        <f t="shared" si="698"/>
        <v>31</v>
      </c>
      <c r="E1695" s="8" t="s">
        <v>30</v>
      </c>
      <c r="F1695" s="8">
        <v>1</v>
      </c>
      <c r="G1695">
        <v>2</v>
      </c>
      <c r="H1695" s="2" t="s">
        <v>2</v>
      </c>
      <c r="I1695" s="3">
        <v>4.76</v>
      </c>
      <c r="J1695" s="3">
        <v>35.700000000000003</v>
      </c>
      <c r="L1695" s="3">
        <v>22.85</v>
      </c>
      <c r="M1695" s="3">
        <v>0.48</v>
      </c>
      <c r="N1695" s="3">
        <v>3.81</v>
      </c>
      <c r="O1695" s="3">
        <v>8.99</v>
      </c>
      <c r="P1695" s="3">
        <v>1.1000000000000001</v>
      </c>
      <c r="Q1695" s="3">
        <v>0.22</v>
      </c>
      <c r="R1695" s="3">
        <v>0.13</v>
      </c>
      <c r="S1695" s="3">
        <v>0.68</v>
      </c>
      <c r="T1695" s="3">
        <v>0</v>
      </c>
      <c r="U1695" s="6">
        <f t="shared" si="699"/>
        <v>7.9375</v>
      </c>
      <c r="W1695" s="6">
        <f t="shared" si="700"/>
        <v>13.540197461212975</v>
      </c>
      <c r="X1695" s="6">
        <f t="shared" si="701"/>
        <v>61.451612903225808</v>
      </c>
      <c r="Y1695" s="6">
        <f t="shared" si="702"/>
        <v>187.29166666666666</v>
      </c>
      <c r="Z1695" s="6">
        <f t="shared" si="703"/>
        <v>55.000000000000007</v>
      </c>
      <c r="AA1695" s="6">
        <f t="shared" si="704"/>
        <v>18.10699588477366</v>
      </c>
      <c r="AB1695" s="6">
        <f t="shared" si="705"/>
        <v>5.6521739130434785</v>
      </c>
      <c r="AC1695" s="6">
        <f t="shared" si="706"/>
        <v>17.395753389613713</v>
      </c>
      <c r="AD1695" s="6">
        <f t="shared" si="707"/>
        <v>0</v>
      </c>
      <c r="AE1695" s="6">
        <f t="shared" si="708"/>
        <v>4.5384576612903231</v>
      </c>
    </row>
    <row r="1696" spans="1:31" x14ac:dyDescent="0.15">
      <c r="A1696" s="38">
        <v>39538</v>
      </c>
      <c r="B1696" s="8">
        <f t="shared" si="696"/>
        <v>2008</v>
      </c>
      <c r="C1696" s="8">
        <f t="shared" si="697"/>
        <v>3</v>
      </c>
      <c r="D1696" s="8">
        <f t="shared" si="698"/>
        <v>31</v>
      </c>
      <c r="E1696" s="8" t="s">
        <v>30</v>
      </c>
      <c r="F1696" s="8">
        <v>1</v>
      </c>
      <c r="G1696">
        <v>2</v>
      </c>
      <c r="H1696" s="2" t="s">
        <v>0</v>
      </c>
      <c r="I1696" s="3">
        <v>4.8099999999999996</v>
      </c>
      <c r="J1696" s="3">
        <v>65.099999999999994</v>
      </c>
      <c r="L1696" s="3">
        <v>40.15</v>
      </c>
      <c r="M1696" s="3">
        <v>0.38</v>
      </c>
      <c r="N1696" s="3">
        <v>4.78</v>
      </c>
      <c r="O1696" s="3">
        <v>22.93</v>
      </c>
      <c r="P1696" s="3">
        <v>6.38</v>
      </c>
      <c r="Q1696" s="3">
        <v>1.38</v>
      </c>
      <c r="R1696" s="3">
        <v>0.32</v>
      </c>
      <c r="S1696" s="3">
        <v>0.39</v>
      </c>
      <c r="T1696" s="3">
        <v>0</v>
      </c>
      <c r="U1696" s="6">
        <f t="shared" si="699"/>
        <v>12.578947368421053</v>
      </c>
      <c r="W1696" s="6">
        <f t="shared" si="700"/>
        <v>10.719322990126939</v>
      </c>
      <c r="X1696" s="6">
        <f t="shared" si="701"/>
        <v>77.096774193548399</v>
      </c>
      <c r="Y1696" s="6">
        <f t="shared" si="702"/>
        <v>477.70833333333337</v>
      </c>
      <c r="Z1696" s="6">
        <f t="shared" si="703"/>
        <v>319</v>
      </c>
      <c r="AA1696" s="6">
        <f t="shared" si="704"/>
        <v>113.58024691358024</v>
      </c>
      <c r="AB1696" s="6">
        <f t="shared" si="705"/>
        <v>13.913043478260871</v>
      </c>
      <c r="AC1696" s="6">
        <f t="shared" si="706"/>
        <v>9.9769762087490417</v>
      </c>
      <c r="AD1696" s="6">
        <f t="shared" si="707"/>
        <v>0</v>
      </c>
      <c r="AE1696" s="6">
        <f t="shared" si="708"/>
        <v>7.1923174872665552</v>
      </c>
    </row>
    <row r="1697" spans="1:31" x14ac:dyDescent="0.15">
      <c r="A1697" s="38">
        <v>39538</v>
      </c>
      <c r="B1697" s="8">
        <f t="shared" si="696"/>
        <v>2008</v>
      </c>
      <c r="C1697" s="8">
        <f t="shared" si="697"/>
        <v>3</v>
      </c>
      <c r="D1697" s="8">
        <f t="shared" si="698"/>
        <v>31</v>
      </c>
      <c r="E1697" s="8" t="s">
        <v>30</v>
      </c>
      <c r="F1697" s="8">
        <v>2</v>
      </c>
      <c r="G1697">
        <v>7</v>
      </c>
      <c r="H1697" s="2" t="s">
        <v>2</v>
      </c>
      <c r="I1697" s="3">
        <v>4.3099999999999996</v>
      </c>
      <c r="J1697" s="3">
        <v>198</v>
      </c>
      <c r="L1697" s="3">
        <v>31.44</v>
      </c>
      <c r="M1697" s="3">
        <v>0.7</v>
      </c>
      <c r="N1697" s="3">
        <v>12.75</v>
      </c>
      <c r="O1697" s="3">
        <v>85.1</v>
      </c>
      <c r="P1697" s="3">
        <v>3.84</v>
      </c>
      <c r="Q1697" s="3">
        <v>0.56999999999999995</v>
      </c>
      <c r="R1697" s="3">
        <v>0.5</v>
      </c>
      <c r="S1697" s="3">
        <v>0.79</v>
      </c>
      <c r="T1697" s="3">
        <v>0</v>
      </c>
      <c r="U1697" s="6">
        <f t="shared" si="699"/>
        <v>18.214285714285715</v>
      </c>
      <c r="W1697" s="6">
        <f t="shared" si="700"/>
        <v>19.746121297602254</v>
      </c>
      <c r="X1697" s="6">
        <f t="shared" si="701"/>
        <v>205.64516129032259</v>
      </c>
      <c r="Y1697" s="6">
        <f t="shared" si="702"/>
        <v>1772.9166666666665</v>
      </c>
      <c r="Z1697" s="6">
        <f t="shared" si="703"/>
        <v>192</v>
      </c>
      <c r="AA1697" s="6">
        <f t="shared" si="704"/>
        <v>46.913580246913575</v>
      </c>
      <c r="AB1697" s="6">
        <f t="shared" si="705"/>
        <v>21.739130434782609</v>
      </c>
      <c r="AC1697" s="6">
        <f t="shared" si="706"/>
        <v>20.209772320286518</v>
      </c>
      <c r="AD1697" s="6">
        <f t="shared" si="707"/>
        <v>0</v>
      </c>
      <c r="AE1697" s="6">
        <f t="shared" si="708"/>
        <v>10.414458525345625</v>
      </c>
    </row>
    <row r="1698" spans="1:31" x14ac:dyDescent="0.15">
      <c r="A1698" s="38">
        <v>39538</v>
      </c>
      <c r="B1698" s="8">
        <f t="shared" si="696"/>
        <v>2008</v>
      </c>
      <c r="C1698" s="8">
        <f t="shared" si="697"/>
        <v>3</v>
      </c>
      <c r="D1698" s="8">
        <f t="shared" si="698"/>
        <v>31</v>
      </c>
      <c r="E1698" s="8" t="s">
        <v>29</v>
      </c>
      <c r="F1698" s="8">
        <v>1</v>
      </c>
      <c r="G1698">
        <v>1</v>
      </c>
      <c r="H1698" s="2" t="s">
        <v>1</v>
      </c>
      <c r="I1698" s="3">
        <v>4.2</v>
      </c>
      <c r="J1698" s="3">
        <v>262</v>
      </c>
      <c r="L1698" s="3">
        <v>69.09</v>
      </c>
      <c r="M1698" s="3">
        <v>0.95</v>
      </c>
      <c r="N1698" s="3">
        <v>24.26</v>
      </c>
      <c r="O1698" s="3">
        <v>119.3</v>
      </c>
      <c r="P1698" s="3">
        <v>2.8</v>
      </c>
      <c r="Q1698" s="3">
        <v>0.31</v>
      </c>
      <c r="R1698" s="3">
        <v>0.35</v>
      </c>
      <c r="S1698" s="3">
        <v>1.01</v>
      </c>
      <c r="T1698" s="3">
        <v>0</v>
      </c>
      <c r="U1698" s="6">
        <f t="shared" si="699"/>
        <v>25.536842105263162</v>
      </c>
      <c r="W1698" s="6">
        <f t="shared" si="700"/>
        <v>26.798307475317344</v>
      </c>
      <c r="X1698" s="6">
        <f t="shared" si="701"/>
        <v>391.29032258064518</v>
      </c>
      <c r="Y1698" s="6">
        <f t="shared" si="702"/>
        <v>2485.4166666666665</v>
      </c>
      <c r="Z1698" s="6">
        <f t="shared" si="703"/>
        <v>139.99999999999997</v>
      </c>
      <c r="AA1698" s="6">
        <f t="shared" si="704"/>
        <v>25.514403292181068</v>
      </c>
      <c r="AB1698" s="6">
        <f t="shared" si="705"/>
        <v>15.217391304347824</v>
      </c>
      <c r="AC1698" s="6">
        <f t="shared" si="706"/>
        <v>25.837810181632129</v>
      </c>
      <c r="AD1698" s="6">
        <f t="shared" si="707"/>
        <v>0</v>
      </c>
      <c r="AE1698" s="6">
        <f t="shared" si="708"/>
        <v>14.60130730050934</v>
      </c>
    </row>
    <row r="1699" spans="1:31" x14ac:dyDescent="0.15">
      <c r="A1699" s="38">
        <v>39538</v>
      </c>
      <c r="B1699" s="8">
        <f t="shared" si="696"/>
        <v>2008</v>
      </c>
      <c r="C1699" s="8">
        <f t="shared" si="697"/>
        <v>3</v>
      </c>
      <c r="D1699" s="8">
        <f t="shared" si="698"/>
        <v>31</v>
      </c>
      <c r="E1699" s="8" t="s">
        <v>29</v>
      </c>
      <c r="F1699" s="8">
        <v>3</v>
      </c>
      <c r="G1699">
        <v>10</v>
      </c>
      <c r="H1699" s="2" t="s">
        <v>1</v>
      </c>
      <c r="I1699" s="3">
        <v>4.2699999999999996</v>
      </c>
      <c r="J1699" s="3">
        <v>192</v>
      </c>
      <c r="L1699" s="3">
        <v>61.41</v>
      </c>
      <c r="M1699" s="3">
        <v>0.56000000000000005</v>
      </c>
      <c r="N1699" s="3">
        <v>16.47</v>
      </c>
      <c r="O1699" s="3">
        <v>82</v>
      </c>
      <c r="P1699" s="3">
        <v>1.27</v>
      </c>
      <c r="Q1699" s="3">
        <v>0.1</v>
      </c>
      <c r="R1699" s="3">
        <v>0.17</v>
      </c>
      <c r="S1699" s="3">
        <v>0.98</v>
      </c>
      <c r="T1699" s="3">
        <v>0</v>
      </c>
      <c r="U1699" s="6">
        <f t="shared" si="699"/>
        <v>29.410714285714281</v>
      </c>
      <c r="W1699" s="6">
        <f t="shared" si="700"/>
        <v>15.796897038081806</v>
      </c>
      <c r="X1699" s="6">
        <f t="shared" si="701"/>
        <v>265.64516129032256</v>
      </c>
      <c r="Y1699" s="6">
        <f t="shared" si="702"/>
        <v>1708.3333333333333</v>
      </c>
      <c r="Z1699" s="6">
        <f t="shared" si="703"/>
        <v>63.5</v>
      </c>
      <c r="AA1699" s="6">
        <f t="shared" si="704"/>
        <v>8.2304526748971192</v>
      </c>
      <c r="AB1699" s="6">
        <f t="shared" si="705"/>
        <v>7.3913043478260878</v>
      </c>
      <c r="AC1699" s="6">
        <f t="shared" si="706"/>
        <v>25.070350473266817</v>
      </c>
      <c r="AD1699" s="6">
        <f t="shared" si="707"/>
        <v>0</v>
      </c>
      <c r="AE1699" s="6">
        <f t="shared" si="708"/>
        <v>16.816287442396312</v>
      </c>
    </row>
    <row r="1700" spans="1:31" x14ac:dyDescent="0.15">
      <c r="A1700" s="38">
        <v>39538</v>
      </c>
      <c r="B1700" s="8">
        <f t="shared" si="696"/>
        <v>2008</v>
      </c>
      <c r="C1700" s="8">
        <f t="shared" si="697"/>
        <v>3</v>
      </c>
      <c r="D1700" s="8">
        <f t="shared" si="698"/>
        <v>31</v>
      </c>
      <c r="E1700" s="8" t="s">
        <v>30</v>
      </c>
      <c r="F1700" s="8">
        <v>1</v>
      </c>
      <c r="G1700">
        <v>2</v>
      </c>
      <c r="H1700" s="2" t="s">
        <v>1</v>
      </c>
      <c r="I1700" s="3">
        <v>4.3099999999999996</v>
      </c>
      <c r="J1700" s="3">
        <v>196</v>
      </c>
      <c r="L1700" s="3">
        <v>48.61</v>
      </c>
      <c r="M1700" s="3">
        <v>1</v>
      </c>
      <c r="N1700" s="3">
        <v>38.07</v>
      </c>
      <c r="O1700" s="3">
        <v>56.9</v>
      </c>
      <c r="P1700" s="3">
        <v>3.73</v>
      </c>
      <c r="Q1700" s="3">
        <v>0.99</v>
      </c>
      <c r="R1700" s="3">
        <v>1.1599999999999999</v>
      </c>
      <c r="S1700" s="3">
        <v>1.17</v>
      </c>
      <c r="T1700" s="3">
        <v>0</v>
      </c>
      <c r="U1700" s="6">
        <f t="shared" si="699"/>
        <v>38.07</v>
      </c>
      <c r="W1700" s="6">
        <f t="shared" si="700"/>
        <v>28.208744710860366</v>
      </c>
      <c r="X1700" s="6">
        <f t="shared" si="701"/>
        <v>614.0322580645161</v>
      </c>
      <c r="Y1700" s="6">
        <f t="shared" si="702"/>
        <v>1185.4166666666665</v>
      </c>
      <c r="Z1700" s="6">
        <f t="shared" si="703"/>
        <v>186.5</v>
      </c>
      <c r="AA1700" s="6">
        <f t="shared" si="704"/>
        <v>81.481481481481481</v>
      </c>
      <c r="AB1700" s="6">
        <f t="shared" si="705"/>
        <v>50.434782608695649</v>
      </c>
      <c r="AC1700" s="6">
        <f t="shared" si="706"/>
        <v>29.93092862624712</v>
      </c>
      <c r="AD1700" s="6">
        <f t="shared" si="707"/>
        <v>0</v>
      </c>
      <c r="AE1700" s="6">
        <f t="shared" si="708"/>
        <v>21.767443548387096</v>
      </c>
    </row>
    <row r="1701" spans="1:31" x14ac:dyDescent="0.15">
      <c r="A1701" s="38">
        <v>39538</v>
      </c>
      <c r="B1701" s="8">
        <f t="shared" si="696"/>
        <v>2008</v>
      </c>
      <c r="C1701" s="8">
        <f t="shared" si="697"/>
        <v>3</v>
      </c>
      <c r="D1701" s="8">
        <f t="shared" si="698"/>
        <v>31</v>
      </c>
      <c r="E1701" s="8" t="s">
        <v>29</v>
      </c>
      <c r="F1701" s="8">
        <v>4</v>
      </c>
      <c r="G1701">
        <v>13</v>
      </c>
      <c r="H1701" s="2" t="s">
        <v>2</v>
      </c>
      <c r="I1701" s="3">
        <v>4.34</v>
      </c>
      <c r="J1701" s="3">
        <v>157</v>
      </c>
      <c r="L1701" s="3">
        <v>79.14</v>
      </c>
      <c r="M1701" s="3">
        <v>0.61</v>
      </c>
      <c r="N1701" s="3">
        <v>24.97</v>
      </c>
      <c r="O1701" s="3">
        <v>51.5</v>
      </c>
      <c r="P1701" s="3">
        <v>1.42</v>
      </c>
      <c r="Q1701" s="3">
        <v>0.16</v>
      </c>
      <c r="R1701" s="3">
        <v>0.3</v>
      </c>
      <c r="S1701" s="3">
        <v>0.71</v>
      </c>
      <c r="T1701" s="3">
        <v>0</v>
      </c>
      <c r="U1701" s="6">
        <f t="shared" si="699"/>
        <v>40.934426229508198</v>
      </c>
      <c r="W1701" s="6">
        <f t="shared" si="700"/>
        <v>17.207334273624824</v>
      </c>
      <c r="X1701" s="6">
        <f t="shared" si="701"/>
        <v>402.74193548387092</v>
      </c>
      <c r="Y1701" s="6">
        <f t="shared" si="702"/>
        <v>1072.9166666666667</v>
      </c>
      <c r="Z1701" s="6">
        <f t="shared" si="703"/>
        <v>71</v>
      </c>
      <c r="AA1701" s="6">
        <f t="shared" si="704"/>
        <v>13.168724279835391</v>
      </c>
      <c r="AB1701" s="6">
        <f t="shared" si="705"/>
        <v>13.043478260869565</v>
      </c>
      <c r="AC1701" s="6">
        <f t="shared" si="706"/>
        <v>18.163213097979021</v>
      </c>
      <c r="AD1701" s="6">
        <f t="shared" si="707"/>
        <v>0</v>
      </c>
      <c r="AE1701" s="6">
        <f t="shared" si="708"/>
        <v>23.405248545742989</v>
      </c>
    </row>
    <row r="1702" spans="1:31" x14ac:dyDescent="0.15">
      <c r="A1702" s="38">
        <v>39538</v>
      </c>
      <c r="B1702" s="8">
        <f t="shared" si="696"/>
        <v>2008</v>
      </c>
      <c r="C1702" s="8">
        <f t="shared" si="697"/>
        <v>3</v>
      </c>
      <c r="D1702" s="8">
        <f t="shared" si="698"/>
        <v>31</v>
      </c>
      <c r="E1702" s="8" t="s">
        <v>30</v>
      </c>
      <c r="F1702" s="8">
        <v>3</v>
      </c>
      <c r="G1702">
        <v>9</v>
      </c>
      <c r="H1702" s="2" t="s">
        <v>1</v>
      </c>
      <c r="I1702" s="3">
        <v>4.53</v>
      </c>
      <c r="J1702" s="3">
        <v>165</v>
      </c>
      <c r="L1702" s="3">
        <v>49.48</v>
      </c>
      <c r="M1702" s="3">
        <v>1.19</v>
      </c>
      <c r="N1702" s="3">
        <v>50.47</v>
      </c>
      <c r="O1702" s="3">
        <v>27.9</v>
      </c>
      <c r="P1702" s="3">
        <v>8.44</v>
      </c>
      <c r="Q1702" s="3">
        <v>1.44</v>
      </c>
      <c r="R1702" s="3">
        <v>0.74</v>
      </c>
      <c r="S1702" s="3">
        <v>0.87</v>
      </c>
      <c r="T1702" s="3">
        <v>0</v>
      </c>
      <c r="U1702" s="6">
        <f t="shared" si="699"/>
        <v>42.411764705882355</v>
      </c>
      <c r="W1702" s="6">
        <f t="shared" si="700"/>
        <v>33.568406205923836</v>
      </c>
      <c r="X1702" s="6">
        <f t="shared" si="701"/>
        <v>814.0322580645161</v>
      </c>
      <c r="Y1702" s="6">
        <f t="shared" si="702"/>
        <v>581.24999999999989</v>
      </c>
      <c r="Z1702" s="6">
        <f t="shared" si="703"/>
        <v>422</v>
      </c>
      <c r="AA1702" s="6">
        <f t="shared" si="704"/>
        <v>118.5185185185185</v>
      </c>
      <c r="AB1702" s="6">
        <f t="shared" si="705"/>
        <v>32.173913043478258</v>
      </c>
      <c r="AC1702" s="6">
        <f t="shared" si="706"/>
        <v>22.256331542594012</v>
      </c>
      <c r="AD1702" s="6">
        <f t="shared" si="707"/>
        <v>0</v>
      </c>
      <c r="AE1702" s="6">
        <f t="shared" si="708"/>
        <v>24.249952561669829</v>
      </c>
    </row>
    <row r="1703" spans="1:31" x14ac:dyDescent="0.15">
      <c r="A1703" s="38">
        <v>39538</v>
      </c>
      <c r="B1703" s="8">
        <f t="shared" si="696"/>
        <v>2008</v>
      </c>
      <c r="C1703" s="8">
        <f t="shared" si="697"/>
        <v>3</v>
      </c>
      <c r="D1703" s="8">
        <f t="shared" si="698"/>
        <v>31</v>
      </c>
      <c r="E1703" s="8" t="s">
        <v>29</v>
      </c>
      <c r="F1703" s="8">
        <v>3</v>
      </c>
      <c r="G1703">
        <v>10</v>
      </c>
      <c r="H1703" s="2" t="s">
        <v>2</v>
      </c>
      <c r="I1703" s="3">
        <v>4.3099999999999996</v>
      </c>
      <c r="J1703" s="3">
        <v>215</v>
      </c>
      <c r="L1703" s="3">
        <v>62.22</v>
      </c>
      <c r="M1703" s="3">
        <v>0.94</v>
      </c>
      <c r="N1703" s="3">
        <v>57.99</v>
      </c>
      <c r="O1703" s="3">
        <v>50.3</v>
      </c>
      <c r="P1703" s="3">
        <v>3.32</v>
      </c>
      <c r="Q1703" s="3">
        <v>0.31</v>
      </c>
      <c r="R1703" s="3">
        <v>0.25</v>
      </c>
      <c r="S1703" s="3">
        <v>1.31</v>
      </c>
      <c r="T1703" s="3">
        <v>0.1</v>
      </c>
      <c r="U1703" s="6">
        <f t="shared" si="699"/>
        <v>61.691489361702132</v>
      </c>
      <c r="W1703" s="6">
        <f t="shared" si="700"/>
        <v>26.516220028208743</v>
      </c>
      <c r="X1703" s="6">
        <f t="shared" si="701"/>
        <v>935.32258064516122</v>
      </c>
      <c r="Y1703" s="6">
        <f t="shared" si="702"/>
        <v>1047.9166666666665</v>
      </c>
      <c r="Z1703" s="6">
        <f t="shared" si="703"/>
        <v>165.99999999999997</v>
      </c>
      <c r="AA1703" s="6">
        <f t="shared" si="704"/>
        <v>25.514403292181068</v>
      </c>
      <c r="AB1703" s="6">
        <f t="shared" si="705"/>
        <v>10.869565217391305</v>
      </c>
      <c r="AC1703" s="6">
        <f t="shared" si="706"/>
        <v>33.51240726528524</v>
      </c>
      <c r="AD1703" s="6">
        <f t="shared" si="707"/>
        <v>5.5555555555555554</v>
      </c>
      <c r="AE1703" s="6">
        <f t="shared" si="708"/>
        <v>35.273601578586138</v>
      </c>
    </row>
    <row r="1704" spans="1:31" x14ac:dyDescent="0.15">
      <c r="A1704" s="38">
        <v>39538</v>
      </c>
      <c r="B1704" s="8">
        <f t="shared" si="696"/>
        <v>2008</v>
      </c>
      <c r="C1704" s="8">
        <f t="shared" si="697"/>
        <v>3</v>
      </c>
      <c r="D1704" s="8">
        <f t="shared" si="698"/>
        <v>31</v>
      </c>
      <c r="E1704" s="8" t="s">
        <v>29</v>
      </c>
      <c r="F1704" s="8">
        <v>2</v>
      </c>
      <c r="G1704">
        <v>6</v>
      </c>
      <c r="H1704" s="2" t="s">
        <v>0</v>
      </c>
      <c r="I1704" s="3">
        <v>4.54</v>
      </c>
      <c r="J1704" s="3">
        <v>76.900000000000006</v>
      </c>
      <c r="L1704" s="3">
        <v>52.26</v>
      </c>
      <c r="M1704" s="3">
        <v>0.22</v>
      </c>
      <c r="N1704" s="3">
        <v>13.81</v>
      </c>
      <c r="O1704" s="3">
        <v>20.56</v>
      </c>
      <c r="P1704" s="3">
        <v>1.47</v>
      </c>
      <c r="Q1704" s="3">
        <v>0.16</v>
      </c>
      <c r="R1704" s="3">
        <v>0.21</v>
      </c>
      <c r="S1704" s="3">
        <v>0.88</v>
      </c>
      <c r="T1704" s="3">
        <v>0</v>
      </c>
      <c r="U1704" s="6">
        <f t="shared" si="699"/>
        <v>62.772727272727273</v>
      </c>
      <c r="W1704" s="6">
        <f t="shared" si="700"/>
        <v>6.2059238363892799</v>
      </c>
      <c r="X1704" s="6">
        <f t="shared" si="701"/>
        <v>222.74193548387098</v>
      </c>
      <c r="Y1704" s="6">
        <f t="shared" si="702"/>
        <v>428.33333333333331</v>
      </c>
      <c r="Z1704" s="6">
        <f t="shared" si="703"/>
        <v>73.5</v>
      </c>
      <c r="AA1704" s="6">
        <f t="shared" si="704"/>
        <v>13.168724279835391</v>
      </c>
      <c r="AB1704" s="6">
        <f t="shared" si="705"/>
        <v>9.1304347826086953</v>
      </c>
      <c r="AC1704" s="6">
        <f t="shared" si="706"/>
        <v>22.512151445382447</v>
      </c>
      <c r="AD1704" s="6">
        <f t="shared" si="707"/>
        <v>0</v>
      </c>
      <c r="AE1704" s="6">
        <f t="shared" si="708"/>
        <v>35.891825513196487</v>
      </c>
    </row>
    <row r="1705" spans="1:31" x14ac:dyDescent="0.15">
      <c r="A1705" s="38">
        <v>39538</v>
      </c>
      <c r="B1705" s="8">
        <f t="shared" si="696"/>
        <v>2008</v>
      </c>
      <c r="C1705" s="8">
        <f t="shared" si="697"/>
        <v>3</v>
      </c>
      <c r="D1705" s="8">
        <f t="shared" si="698"/>
        <v>31</v>
      </c>
      <c r="E1705" s="8" t="s">
        <v>30</v>
      </c>
      <c r="F1705" s="8">
        <v>2</v>
      </c>
      <c r="G1705">
        <v>7</v>
      </c>
      <c r="H1705" s="2" t="s">
        <v>1</v>
      </c>
      <c r="I1705" s="3">
        <v>4.3499999999999996</v>
      </c>
      <c r="J1705" s="3">
        <v>190</v>
      </c>
      <c r="L1705" s="3">
        <v>55.29</v>
      </c>
      <c r="M1705" s="3">
        <v>0.67</v>
      </c>
      <c r="N1705" s="3">
        <v>52.68</v>
      </c>
      <c r="O1705" s="3">
        <v>41.4</v>
      </c>
      <c r="P1705" s="3">
        <v>3.5</v>
      </c>
      <c r="Q1705" s="3">
        <v>0.52</v>
      </c>
      <c r="R1705" s="3">
        <v>0.39</v>
      </c>
      <c r="S1705" s="3">
        <v>1.01</v>
      </c>
      <c r="T1705" s="3">
        <v>0</v>
      </c>
      <c r="U1705" s="6">
        <f t="shared" si="699"/>
        <v>78.626865671641781</v>
      </c>
      <c r="W1705" s="6">
        <f t="shared" si="700"/>
        <v>18.899858956276447</v>
      </c>
      <c r="X1705" s="6">
        <f t="shared" si="701"/>
        <v>849.67741935483878</v>
      </c>
      <c r="Y1705" s="6">
        <f t="shared" si="702"/>
        <v>862.49999999999989</v>
      </c>
      <c r="Z1705" s="6">
        <f t="shared" si="703"/>
        <v>175</v>
      </c>
      <c r="AA1705" s="6">
        <f t="shared" si="704"/>
        <v>42.798353909465021</v>
      </c>
      <c r="AB1705" s="6">
        <f t="shared" si="705"/>
        <v>16.956521739130437</v>
      </c>
      <c r="AC1705" s="6">
        <f t="shared" si="706"/>
        <v>25.837810181632129</v>
      </c>
      <c r="AD1705" s="6">
        <f t="shared" si="707"/>
        <v>0</v>
      </c>
      <c r="AE1705" s="6">
        <f t="shared" si="708"/>
        <v>44.956812710640349</v>
      </c>
    </row>
    <row r="1706" spans="1:31" x14ac:dyDescent="0.15">
      <c r="A1706" s="38">
        <v>39538</v>
      </c>
      <c r="B1706" s="8">
        <f t="shared" si="696"/>
        <v>2008</v>
      </c>
      <c r="C1706" s="8">
        <f t="shared" si="697"/>
        <v>3</v>
      </c>
      <c r="D1706" s="8">
        <f t="shared" si="698"/>
        <v>31</v>
      </c>
      <c r="E1706" s="8" t="s">
        <v>29</v>
      </c>
      <c r="F1706" s="8">
        <v>1</v>
      </c>
      <c r="G1706">
        <v>1</v>
      </c>
      <c r="H1706" s="2" t="s">
        <v>0</v>
      </c>
      <c r="I1706" s="3">
        <v>4.53</v>
      </c>
      <c r="J1706" s="3">
        <v>136</v>
      </c>
      <c r="L1706" s="3">
        <v>43.38</v>
      </c>
      <c r="M1706" s="3">
        <v>0.46</v>
      </c>
      <c r="N1706" s="3">
        <v>37.19</v>
      </c>
      <c r="O1706" s="3">
        <v>28.3</v>
      </c>
      <c r="P1706" s="3">
        <v>12.26</v>
      </c>
      <c r="Q1706" s="3">
        <v>1.37</v>
      </c>
      <c r="R1706" s="3">
        <v>0.23</v>
      </c>
      <c r="S1706" s="3">
        <v>0.48</v>
      </c>
      <c r="T1706" s="3">
        <v>0</v>
      </c>
      <c r="U1706" s="6">
        <f t="shared" si="699"/>
        <v>80.847826086956516</v>
      </c>
      <c r="W1706" s="6">
        <f t="shared" si="700"/>
        <v>12.976022566995768</v>
      </c>
      <c r="X1706" s="6">
        <f t="shared" si="701"/>
        <v>599.83870967741939</v>
      </c>
      <c r="Y1706" s="6">
        <f t="shared" si="702"/>
        <v>589.58333333333337</v>
      </c>
      <c r="Z1706" s="6">
        <f t="shared" si="703"/>
        <v>613</v>
      </c>
      <c r="AA1706" s="6">
        <f t="shared" si="704"/>
        <v>112.75720164609055</v>
      </c>
      <c r="AB1706" s="6">
        <f t="shared" si="705"/>
        <v>10</v>
      </c>
      <c r="AC1706" s="6">
        <f t="shared" si="706"/>
        <v>12.279355333844972</v>
      </c>
      <c r="AD1706" s="6">
        <f t="shared" si="707"/>
        <v>0</v>
      </c>
      <c r="AE1706" s="6">
        <f t="shared" si="708"/>
        <v>46.226700561009821</v>
      </c>
    </row>
    <row r="1707" spans="1:31" x14ac:dyDescent="0.15">
      <c r="A1707" s="38">
        <v>39538</v>
      </c>
      <c r="B1707" s="8">
        <f t="shared" si="696"/>
        <v>2008</v>
      </c>
      <c r="C1707" s="8">
        <f t="shared" si="697"/>
        <v>3</v>
      </c>
      <c r="D1707" s="8">
        <f t="shared" si="698"/>
        <v>31</v>
      </c>
      <c r="E1707" s="8" t="s">
        <v>29</v>
      </c>
      <c r="F1707" s="8">
        <v>1</v>
      </c>
      <c r="G1707">
        <v>1</v>
      </c>
      <c r="H1707" s="2" t="s">
        <v>2</v>
      </c>
      <c r="I1707" s="3">
        <v>4.3499999999999996</v>
      </c>
      <c r="J1707" s="3">
        <v>140</v>
      </c>
      <c r="L1707" s="3">
        <v>42.57</v>
      </c>
      <c r="M1707" s="3">
        <v>0.26</v>
      </c>
      <c r="N1707" s="3">
        <v>25.9</v>
      </c>
      <c r="O1707" s="3">
        <v>38.9</v>
      </c>
      <c r="P1707" s="3">
        <v>2.54</v>
      </c>
      <c r="Q1707" s="3">
        <v>0.28000000000000003</v>
      </c>
      <c r="R1707" s="3">
        <v>0.23</v>
      </c>
      <c r="S1707" s="3">
        <v>2.23</v>
      </c>
      <c r="T1707" s="3">
        <v>0</v>
      </c>
      <c r="U1707" s="6">
        <f t="shared" si="699"/>
        <v>99.615384615384613</v>
      </c>
      <c r="W1707" s="6">
        <f t="shared" si="700"/>
        <v>7.3342736248236946</v>
      </c>
      <c r="X1707" s="6">
        <f t="shared" si="701"/>
        <v>417.74193548387098</v>
      </c>
      <c r="Y1707" s="6">
        <f t="shared" si="702"/>
        <v>810.41666666666663</v>
      </c>
      <c r="Z1707" s="6">
        <f t="shared" si="703"/>
        <v>127</v>
      </c>
      <c r="AA1707" s="6">
        <f t="shared" si="704"/>
        <v>23.045267489711936</v>
      </c>
      <c r="AB1707" s="6">
        <f t="shared" si="705"/>
        <v>10</v>
      </c>
      <c r="AC1707" s="6">
        <f t="shared" si="706"/>
        <v>57.047838321821438</v>
      </c>
      <c r="AD1707" s="6">
        <f t="shared" si="707"/>
        <v>0</v>
      </c>
      <c r="AE1707" s="6">
        <f t="shared" si="708"/>
        <v>56.957506203473955</v>
      </c>
    </row>
    <row r="1708" spans="1:31" x14ac:dyDescent="0.15">
      <c r="A1708" s="38">
        <v>39538</v>
      </c>
      <c r="B1708" s="8">
        <f t="shared" si="696"/>
        <v>2008</v>
      </c>
      <c r="C1708" s="8">
        <f t="shared" si="697"/>
        <v>3</v>
      </c>
      <c r="D1708" s="8">
        <f t="shared" si="698"/>
        <v>31</v>
      </c>
      <c r="E1708" s="8" t="s">
        <v>32</v>
      </c>
      <c r="F1708" s="8">
        <v>1</v>
      </c>
      <c r="G1708">
        <v>4</v>
      </c>
      <c r="H1708" s="2" t="s">
        <v>1</v>
      </c>
      <c r="I1708" s="3">
        <v>5.48</v>
      </c>
      <c r="J1708" s="3">
        <v>22.5</v>
      </c>
      <c r="L1708" s="3">
        <v>27.77</v>
      </c>
    </row>
    <row r="1709" spans="1:31" x14ac:dyDescent="0.15">
      <c r="A1709" s="38">
        <v>39538</v>
      </c>
      <c r="B1709" s="8">
        <f t="shared" si="696"/>
        <v>2008</v>
      </c>
      <c r="C1709" s="8">
        <f t="shared" si="697"/>
        <v>3</v>
      </c>
      <c r="D1709" s="8">
        <f t="shared" si="698"/>
        <v>31</v>
      </c>
      <c r="E1709" s="8" t="s">
        <v>31</v>
      </c>
      <c r="F1709" s="8">
        <v>2</v>
      </c>
      <c r="G1709">
        <v>5</v>
      </c>
      <c r="H1709" s="2" t="s">
        <v>1</v>
      </c>
      <c r="I1709" s="3">
        <v>5.03</v>
      </c>
      <c r="J1709" s="3">
        <v>22.4</v>
      </c>
    </row>
    <row r="1710" spans="1:31" x14ac:dyDescent="0.15">
      <c r="A1710" s="38">
        <v>39538</v>
      </c>
      <c r="B1710" s="8">
        <f t="shared" si="696"/>
        <v>2008</v>
      </c>
      <c r="C1710" s="8">
        <f t="shared" si="697"/>
        <v>3</v>
      </c>
      <c r="D1710" s="8">
        <f t="shared" si="698"/>
        <v>31</v>
      </c>
      <c r="E1710" s="8" t="s">
        <v>30</v>
      </c>
      <c r="F1710" s="8">
        <v>4</v>
      </c>
      <c r="G1710">
        <v>14</v>
      </c>
      <c r="H1710" s="2" t="s">
        <v>2</v>
      </c>
      <c r="I1710" s="3">
        <v>4.53</v>
      </c>
      <c r="J1710" s="3">
        <v>185</v>
      </c>
    </row>
    <row r="1711" spans="1:31" x14ac:dyDescent="0.15">
      <c r="A1711" s="38">
        <v>39538</v>
      </c>
      <c r="B1711" s="8">
        <f t="shared" si="696"/>
        <v>2008</v>
      </c>
      <c r="C1711" s="8">
        <f t="shared" si="697"/>
        <v>3</v>
      </c>
      <c r="D1711" s="8">
        <f t="shared" si="698"/>
        <v>31</v>
      </c>
      <c r="E1711" s="8" t="s">
        <v>31</v>
      </c>
      <c r="F1711" s="8">
        <v>4</v>
      </c>
      <c r="G1711">
        <v>15</v>
      </c>
      <c r="H1711" s="2" t="s">
        <v>0</v>
      </c>
      <c r="I1711" s="3">
        <v>5.27</v>
      </c>
      <c r="J1711" s="3">
        <v>16.8</v>
      </c>
      <c r="L1711" s="3">
        <v>46.15</v>
      </c>
    </row>
    <row r="1712" spans="1:31" x14ac:dyDescent="0.15">
      <c r="A1712" s="38">
        <v>39538</v>
      </c>
      <c r="B1712" s="8">
        <f t="shared" si="696"/>
        <v>2008</v>
      </c>
      <c r="C1712" s="8">
        <f t="shared" si="697"/>
        <v>3</v>
      </c>
      <c r="D1712" s="8">
        <f t="shared" si="698"/>
        <v>31</v>
      </c>
      <c r="E1712" s="8" t="s">
        <v>32</v>
      </c>
      <c r="F1712" s="8">
        <v>4</v>
      </c>
      <c r="G1712">
        <v>16</v>
      </c>
      <c r="H1712" s="2" t="s">
        <v>2</v>
      </c>
      <c r="I1712" s="3">
        <v>5.85</v>
      </c>
      <c r="J1712" s="3">
        <v>21.3</v>
      </c>
      <c r="L1712" s="3">
        <v>49.9</v>
      </c>
    </row>
    <row r="1713" spans="1:31" x14ac:dyDescent="0.15">
      <c r="A1713" s="38">
        <v>39615</v>
      </c>
      <c r="B1713" s="8">
        <f t="shared" si="696"/>
        <v>2008</v>
      </c>
      <c r="C1713" s="8">
        <f t="shared" si="697"/>
        <v>6</v>
      </c>
      <c r="D1713" s="8">
        <f t="shared" si="698"/>
        <v>16</v>
      </c>
      <c r="E1713" s="8" t="s">
        <v>31</v>
      </c>
      <c r="F1713" s="8">
        <v>4</v>
      </c>
      <c r="G1713">
        <v>15</v>
      </c>
      <c r="H1713" s="2" t="s">
        <v>0</v>
      </c>
      <c r="I1713" s="3">
        <v>5.2</v>
      </c>
      <c r="J1713" s="3">
        <v>18.2</v>
      </c>
      <c r="L1713" s="3">
        <v>36.049999999999997</v>
      </c>
      <c r="M1713" s="3">
        <v>0.53</v>
      </c>
      <c r="N1713" s="3">
        <v>0.49</v>
      </c>
      <c r="O1713" s="3">
        <v>4.76</v>
      </c>
      <c r="P1713" s="3">
        <v>1.01</v>
      </c>
      <c r="Q1713" s="3">
        <v>0.15</v>
      </c>
      <c r="R1713" s="3">
        <v>0.28999999999999998</v>
      </c>
      <c r="S1713" s="3">
        <v>0.22</v>
      </c>
      <c r="T1713" s="3">
        <v>0</v>
      </c>
      <c r="U1713" s="6">
        <f t="shared" ref="U1713:U1725" si="709">(N1713/M1713)</f>
        <v>0.92452830188679236</v>
      </c>
      <c r="W1713" s="6">
        <f t="shared" ref="W1713:W1725" si="710">(M1713/35.45)*1000</f>
        <v>14.950634696755994</v>
      </c>
      <c r="X1713" s="6">
        <f t="shared" ref="X1713:X1725" si="711">(N1713/62)*1000</f>
        <v>7.9032258064516121</v>
      </c>
      <c r="Y1713" s="6">
        <f t="shared" ref="Y1713:Y1725" si="712">(O1713/96)*1000*2</f>
        <v>99.166666666666671</v>
      </c>
      <c r="Z1713" s="6">
        <f t="shared" ref="Z1713:Z1725" si="713">(P1713/40)*1000*2</f>
        <v>50.5</v>
      </c>
      <c r="AA1713" s="6">
        <f t="shared" ref="AA1713:AA1725" si="714">(Q1713/24.3)*1000*2</f>
        <v>12.345679012345679</v>
      </c>
      <c r="AB1713" s="6">
        <f t="shared" ref="AB1713:AB1725" si="715">(R1713/23)*1000</f>
        <v>12.608695652173912</v>
      </c>
      <c r="AC1713" s="6">
        <f t="shared" ref="AC1713:AC1725" si="716">(S1713/39.09)*1000</f>
        <v>5.6280378613456117</v>
      </c>
      <c r="AD1713" s="6">
        <f t="shared" ref="AD1713:AD1725" si="717">(T1713/18)*1000</f>
        <v>0</v>
      </c>
      <c r="AE1713" s="6">
        <f t="shared" ref="AE1713:AE1725" si="718">(X1713/W1713)</f>
        <v>0.52862142422398051</v>
      </c>
    </row>
    <row r="1714" spans="1:31" x14ac:dyDescent="0.15">
      <c r="A1714" s="38">
        <v>39615</v>
      </c>
      <c r="B1714" s="8">
        <f t="shared" si="696"/>
        <v>2008</v>
      </c>
      <c r="C1714" s="8">
        <f t="shared" si="697"/>
        <v>6</v>
      </c>
      <c r="D1714" s="8">
        <f t="shared" si="698"/>
        <v>16</v>
      </c>
      <c r="E1714" s="8" t="s">
        <v>31</v>
      </c>
      <c r="F1714" s="8">
        <v>3</v>
      </c>
      <c r="G1714">
        <v>12</v>
      </c>
      <c r="H1714" s="2" t="s">
        <v>2</v>
      </c>
      <c r="I1714" s="3">
        <v>5.01</v>
      </c>
      <c r="J1714" s="3">
        <v>25</v>
      </c>
      <c r="L1714" s="3">
        <v>67.260000000000005</v>
      </c>
      <c r="M1714" s="3">
        <v>0.56000000000000005</v>
      </c>
      <c r="N1714" s="3">
        <v>0.57999999999999996</v>
      </c>
      <c r="O1714" s="3">
        <v>7.16</v>
      </c>
      <c r="P1714" s="3">
        <v>1.21</v>
      </c>
      <c r="Q1714" s="3">
        <v>0.19</v>
      </c>
      <c r="R1714" s="3">
        <v>0.31</v>
      </c>
      <c r="S1714" s="3">
        <v>0.35</v>
      </c>
      <c r="T1714" s="3">
        <v>0</v>
      </c>
      <c r="U1714" s="6">
        <f t="shared" si="709"/>
        <v>1.0357142857142856</v>
      </c>
      <c r="W1714" s="6">
        <f t="shared" si="710"/>
        <v>15.796897038081806</v>
      </c>
      <c r="X1714" s="6">
        <f t="shared" si="711"/>
        <v>9.3548387096774182</v>
      </c>
      <c r="Y1714" s="6">
        <f t="shared" si="712"/>
        <v>149.16666666666666</v>
      </c>
      <c r="Z1714" s="6">
        <f t="shared" si="713"/>
        <v>60.5</v>
      </c>
      <c r="AA1714" s="6">
        <f t="shared" si="714"/>
        <v>15.637860082304528</v>
      </c>
      <c r="AB1714" s="6">
        <f t="shared" si="715"/>
        <v>13.478260869565217</v>
      </c>
      <c r="AC1714" s="6">
        <f t="shared" si="716"/>
        <v>8.9536965975952914</v>
      </c>
      <c r="AD1714" s="6">
        <f t="shared" si="717"/>
        <v>0</v>
      </c>
      <c r="AE1714" s="6">
        <f t="shared" si="718"/>
        <v>0.59219470046082945</v>
      </c>
    </row>
    <row r="1715" spans="1:31" x14ac:dyDescent="0.15">
      <c r="A1715" s="38">
        <v>39615</v>
      </c>
      <c r="B1715" s="8">
        <f t="shared" si="696"/>
        <v>2008</v>
      </c>
      <c r="C1715" s="8">
        <f t="shared" si="697"/>
        <v>6</v>
      </c>
      <c r="D1715" s="8">
        <f t="shared" si="698"/>
        <v>16</v>
      </c>
      <c r="E1715" s="8" t="s">
        <v>31</v>
      </c>
      <c r="F1715" s="8">
        <v>4</v>
      </c>
      <c r="G1715">
        <v>15</v>
      </c>
      <c r="H1715" s="2" t="s">
        <v>2</v>
      </c>
      <c r="I1715" s="3">
        <v>5.01</v>
      </c>
      <c r="J1715" s="3">
        <v>28.6</v>
      </c>
      <c r="L1715" s="3">
        <v>47.01</v>
      </c>
      <c r="M1715" s="3">
        <v>0.55000000000000004</v>
      </c>
      <c r="N1715" s="3">
        <v>0.93</v>
      </c>
      <c r="O1715" s="3">
        <v>8.4700000000000006</v>
      </c>
      <c r="P1715" s="3">
        <v>1.37</v>
      </c>
      <c r="Q1715" s="3">
        <v>0.18</v>
      </c>
      <c r="R1715" s="3">
        <v>0.23</v>
      </c>
      <c r="S1715" s="3">
        <v>0.51</v>
      </c>
      <c r="T1715" s="3">
        <v>0</v>
      </c>
      <c r="U1715" s="6">
        <f t="shared" si="709"/>
        <v>1.6909090909090909</v>
      </c>
      <c r="W1715" s="6">
        <f t="shared" si="710"/>
        <v>15.514809590973202</v>
      </c>
      <c r="X1715" s="6">
        <f t="shared" si="711"/>
        <v>15.000000000000002</v>
      </c>
      <c r="Y1715" s="6">
        <f t="shared" si="712"/>
        <v>176.45833333333334</v>
      </c>
      <c r="Z1715" s="6">
        <f t="shared" si="713"/>
        <v>68.5</v>
      </c>
      <c r="AA1715" s="6">
        <f t="shared" si="714"/>
        <v>14.814814814814813</v>
      </c>
      <c r="AB1715" s="6">
        <f t="shared" si="715"/>
        <v>10</v>
      </c>
      <c r="AC1715" s="6">
        <f t="shared" si="716"/>
        <v>13.046815042210284</v>
      </c>
      <c r="AD1715" s="6">
        <f t="shared" si="717"/>
        <v>0</v>
      </c>
      <c r="AE1715" s="6">
        <f t="shared" si="718"/>
        <v>0.96681818181818191</v>
      </c>
    </row>
    <row r="1716" spans="1:31" x14ac:dyDescent="0.15">
      <c r="A1716" s="38">
        <v>39615</v>
      </c>
      <c r="B1716" s="8">
        <f t="shared" si="696"/>
        <v>2008</v>
      </c>
      <c r="C1716" s="8">
        <f t="shared" si="697"/>
        <v>6</v>
      </c>
      <c r="D1716" s="8">
        <f t="shared" si="698"/>
        <v>16</v>
      </c>
      <c r="E1716" s="8" t="s">
        <v>31</v>
      </c>
      <c r="F1716" s="8">
        <v>3</v>
      </c>
      <c r="G1716">
        <v>12</v>
      </c>
      <c r="H1716" s="2" t="s">
        <v>1</v>
      </c>
      <c r="I1716" s="3">
        <v>4.93</v>
      </c>
      <c r="J1716" s="3">
        <v>23.6</v>
      </c>
      <c r="L1716" s="3">
        <v>21.95</v>
      </c>
      <c r="M1716" s="3">
        <v>0.32</v>
      </c>
      <c r="N1716" s="3">
        <v>0.62</v>
      </c>
      <c r="O1716" s="3">
        <v>6.9</v>
      </c>
      <c r="P1716" s="3">
        <v>0.77</v>
      </c>
      <c r="Q1716" s="3">
        <v>0.17</v>
      </c>
      <c r="R1716" s="3">
        <v>0.25</v>
      </c>
      <c r="S1716" s="3">
        <v>0.25</v>
      </c>
      <c r="T1716" s="3">
        <v>0</v>
      </c>
      <c r="U1716" s="6">
        <f t="shared" si="709"/>
        <v>1.9375</v>
      </c>
      <c r="W1716" s="6">
        <f t="shared" si="710"/>
        <v>9.0267983074753175</v>
      </c>
      <c r="X1716" s="6">
        <f t="shared" si="711"/>
        <v>10</v>
      </c>
      <c r="Y1716" s="6">
        <f t="shared" si="712"/>
        <v>143.75000000000003</v>
      </c>
      <c r="Z1716" s="6">
        <f t="shared" si="713"/>
        <v>38.5</v>
      </c>
      <c r="AA1716" s="6">
        <f t="shared" si="714"/>
        <v>13.991769547325102</v>
      </c>
      <c r="AB1716" s="6">
        <f t="shared" si="715"/>
        <v>10.869565217391305</v>
      </c>
      <c r="AC1716" s="6">
        <f t="shared" si="716"/>
        <v>6.3954975697109226</v>
      </c>
      <c r="AD1716" s="6">
        <f t="shared" si="717"/>
        <v>0</v>
      </c>
      <c r="AE1716" s="6">
        <f t="shared" si="718"/>
        <v>1.1078125000000001</v>
      </c>
    </row>
    <row r="1717" spans="1:31" x14ac:dyDescent="0.15">
      <c r="A1717" s="38">
        <v>39615</v>
      </c>
      <c r="B1717" s="8">
        <f t="shared" si="696"/>
        <v>2008</v>
      </c>
      <c r="C1717" s="8">
        <f t="shared" si="697"/>
        <v>6</v>
      </c>
      <c r="D1717" s="8">
        <f t="shared" si="698"/>
        <v>16</v>
      </c>
      <c r="E1717" s="8" t="s">
        <v>31</v>
      </c>
      <c r="F1717" s="8">
        <v>3</v>
      </c>
      <c r="G1717">
        <v>12</v>
      </c>
      <c r="H1717" s="2" t="s">
        <v>0</v>
      </c>
      <c r="I1717" s="3">
        <v>4.9800000000000004</v>
      </c>
      <c r="J1717" s="3">
        <v>23.7</v>
      </c>
      <c r="L1717" s="3">
        <v>61.67</v>
      </c>
      <c r="M1717" s="3">
        <v>0.48</v>
      </c>
      <c r="N1717" s="3">
        <v>0.93</v>
      </c>
      <c r="O1717" s="3">
        <v>6.56</v>
      </c>
      <c r="P1717" s="3">
        <v>1</v>
      </c>
      <c r="Q1717" s="3">
        <v>0.13</v>
      </c>
      <c r="R1717" s="3">
        <v>0.28999999999999998</v>
      </c>
      <c r="S1717" s="3">
        <v>0.33</v>
      </c>
      <c r="T1717" s="3">
        <v>0</v>
      </c>
      <c r="U1717" s="6">
        <f t="shared" si="709"/>
        <v>1.9375000000000002</v>
      </c>
      <c r="W1717" s="6">
        <f t="shared" si="710"/>
        <v>13.540197461212975</v>
      </c>
      <c r="X1717" s="6">
        <f t="shared" si="711"/>
        <v>15.000000000000002</v>
      </c>
      <c r="Y1717" s="6">
        <f t="shared" si="712"/>
        <v>136.66666666666666</v>
      </c>
      <c r="Z1717" s="6">
        <f t="shared" si="713"/>
        <v>50</v>
      </c>
      <c r="AA1717" s="6">
        <f t="shared" si="714"/>
        <v>10.699588477366255</v>
      </c>
      <c r="AB1717" s="6">
        <f t="shared" si="715"/>
        <v>12.608695652173912</v>
      </c>
      <c r="AC1717" s="6">
        <f t="shared" si="716"/>
        <v>8.4420567920184197</v>
      </c>
      <c r="AD1717" s="6">
        <f t="shared" si="717"/>
        <v>0</v>
      </c>
      <c r="AE1717" s="6">
        <f t="shared" si="718"/>
        <v>1.1078125000000003</v>
      </c>
    </row>
    <row r="1718" spans="1:31" x14ac:dyDescent="0.15">
      <c r="A1718" s="38">
        <v>39615</v>
      </c>
      <c r="B1718" s="8">
        <f t="shared" si="696"/>
        <v>2008</v>
      </c>
      <c r="C1718" s="8">
        <f t="shared" si="697"/>
        <v>6</v>
      </c>
      <c r="D1718" s="8">
        <f t="shared" si="698"/>
        <v>16</v>
      </c>
      <c r="E1718" s="8" t="s">
        <v>32</v>
      </c>
      <c r="F1718" s="8">
        <v>1</v>
      </c>
      <c r="G1718">
        <v>4</v>
      </c>
      <c r="H1718" s="2" t="s">
        <v>2</v>
      </c>
      <c r="I1718" s="3">
        <v>5.52</v>
      </c>
      <c r="J1718" s="3">
        <v>29.9</v>
      </c>
      <c r="L1718" s="3">
        <v>59</v>
      </c>
      <c r="M1718" s="3">
        <v>0.41</v>
      </c>
      <c r="N1718" s="3">
        <v>0.8</v>
      </c>
      <c r="O1718" s="3">
        <v>9.0500000000000007</v>
      </c>
      <c r="P1718" s="3">
        <v>2.83</v>
      </c>
      <c r="Q1718" s="3">
        <v>0.44</v>
      </c>
      <c r="R1718" s="3">
        <v>0.26</v>
      </c>
      <c r="S1718" s="3">
        <v>0.38</v>
      </c>
      <c r="T1718" s="3">
        <v>0</v>
      </c>
      <c r="U1718" s="6">
        <f t="shared" si="709"/>
        <v>1.9512195121951221</v>
      </c>
      <c r="W1718" s="6">
        <f t="shared" si="710"/>
        <v>11.565585331452748</v>
      </c>
      <c r="X1718" s="6">
        <f t="shared" si="711"/>
        <v>12.903225806451612</v>
      </c>
      <c r="Y1718" s="6">
        <f t="shared" si="712"/>
        <v>188.54166666666669</v>
      </c>
      <c r="Z1718" s="6">
        <f t="shared" si="713"/>
        <v>141.50000000000003</v>
      </c>
      <c r="AA1718" s="6">
        <f t="shared" si="714"/>
        <v>36.21399176954732</v>
      </c>
      <c r="AB1718" s="6">
        <f t="shared" si="715"/>
        <v>11.304347826086957</v>
      </c>
      <c r="AC1718" s="6">
        <f t="shared" si="716"/>
        <v>9.7211563059606014</v>
      </c>
      <c r="AD1718" s="6">
        <f t="shared" si="717"/>
        <v>0</v>
      </c>
      <c r="AE1718" s="6">
        <f t="shared" si="718"/>
        <v>1.1156569630212432</v>
      </c>
    </row>
    <row r="1719" spans="1:31" x14ac:dyDescent="0.15">
      <c r="A1719" s="38">
        <v>39615</v>
      </c>
      <c r="B1719" s="8">
        <f t="shared" si="696"/>
        <v>2008</v>
      </c>
      <c r="C1719" s="8">
        <f t="shared" si="697"/>
        <v>6</v>
      </c>
      <c r="D1719" s="8">
        <f t="shared" si="698"/>
        <v>16</v>
      </c>
      <c r="E1719" s="8" t="s">
        <v>31</v>
      </c>
      <c r="F1719" s="8">
        <v>1</v>
      </c>
      <c r="G1719">
        <v>3</v>
      </c>
      <c r="H1719" s="2" t="s">
        <v>1</v>
      </c>
      <c r="I1719" s="3">
        <v>5.01</v>
      </c>
      <c r="J1719" s="3">
        <v>31.2</v>
      </c>
      <c r="L1719" s="3">
        <v>27.11</v>
      </c>
      <c r="M1719" s="3">
        <v>0.45</v>
      </c>
      <c r="N1719" s="3">
        <v>5.76</v>
      </c>
      <c r="O1719" s="3">
        <v>5.56</v>
      </c>
      <c r="P1719" s="3">
        <v>2.1800000000000002</v>
      </c>
      <c r="Q1719" s="3">
        <v>0.59</v>
      </c>
      <c r="R1719" s="3">
        <v>0.28000000000000003</v>
      </c>
      <c r="S1719" s="3">
        <v>0.56000000000000005</v>
      </c>
      <c r="T1719" s="3">
        <v>0</v>
      </c>
      <c r="U1719" s="6">
        <f t="shared" si="709"/>
        <v>12.799999999999999</v>
      </c>
      <c r="W1719" s="6">
        <f t="shared" si="710"/>
        <v>12.693935119887165</v>
      </c>
      <c r="X1719" s="6">
        <f t="shared" si="711"/>
        <v>92.903225806451601</v>
      </c>
      <c r="Y1719" s="6">
        <f t="shared" si="712"/>
        <v>115.83333333333333</v>
      </c>
      <c r="Z1719" s="6">
        <f t="shared" si="713"/>
        <v>109.00000000000001</v>
      </c>
      <c r="AA1719" s="6">
        <f t="shared" si="714"/>
        <v>48.559670781893004</v>
      </c>
      <c r="AB1719" s="6">
        <f t="shared" si="715"/>
        <v>12.173913043478262</v>
      </c>
      <c r="AC1719" s="6">
        <f t="shared" si="716"/>
        <v>14.325914556152469</v>
      </c>
      <c r="AD1719" s="6">
        <f t="shared" si="717"/>
        <v>0</v>
      </c>
      <c r="AE1719" s="6">
        <f t="shared" si="718"/>
        <v>7.3187096774193536</v>
      </c>
    </row>
    <row r="1720" spans="1:31" x14ac:dyDescent="0.15">
      <c r="A1720" s="38">
        <v>39615</v>
      </c>
      <c r="B1720" s="8">
        <f t="shared" si="696"/>
        <v>2008</v>
      </c>
      <c r="C1720" s="8">
        <f t="shared" si="697"/>
        <v>6</v>
      </c>
      <c r="D1720" s="8">
        <f t="shared" si="698"/>
        <v>16</v>
      </c>
      <c r="E1720" s="8" t="s">
        <v>30</v>
      </c>
      <c r="F1720" s="8">
        <v>2</v>
      </c>
      <c r="G1720">
        <v>7</v>
      </c>
      <c r="H1720" s="2" t="s">
        <v>2</v>
      </c>
      <c r="I1720" s="3">
        <v>4.25</v>
      </c>
      <c r="J1720" s="3">
        <v>192</v>
      </c>
      <c r="L1720" s="3">
        <v>40.94</v>
      </c>
      <c r="M1720" s="3">
        <v>0.74</v>
      </c>
      <c r="N1720" s="3">
        <v>12.13</v>
      </c>
      <c r="O1720" s="3">
        <v>79.7</v>
      </c>
      <c r="P1720" s="3">
        <v>2.87</v>
      </c>
      <c r="Q1720" s="3">
        <v>0.73</v>
      </c>
      <c r="R1720" s="3">
        <v>0.38</v>
      </c>
      <c r="S1720" s="3">
        <v>0.91</v>
      </c>
      <c r="T1720" s="3">
        <v>0</v>
      </c>
      <c r="U1720" s="6">
        <f t="shared" si="709"/>
        <v>16.391891891891895</v>
      </c>
      <c r="W1720" s="6">
        <f t="shared" si="710"/>
        <v>20.874471086036671</v>
      </c>
      <c r="X1720" s="6">
        <f t="shared" si="711"/>
        <v>195.64516129032259</v>
      </c>
      <c r="Y1720" s="6">
        <f t="shared" si="712"/>
        <v>1660.4166666666667</v>
      </c>
      <c r="Z1720" s="6">
        <f t="shared" si="713"/>
        <v>143.50000000000003</v>
      </c>
      <c r="AA1720" s="6">
        <f t="shared" si="714"/>
        <v>60.08230452674897</v>
      </c>
      <c r="AB1720" s="6">
        <f t="shared" si="715"/>
        <v>16.521739130434781</v>
      </c>
      <c r="AC1720" s="6">
        <f t="shared" si="716"/>
        <v>23.279611153747759</v>
      </c>
      <c r="AD1720" s="6">
        <f t="shared" si="717"/>
        <v>0</v>
      </c>
      <c r="AE1720" s="6">
        <f t="shared" si="718"/>
        <v>9.3724607672188327</v>
      </c>
    </row>
    <row r="1721" spans="1:31" x14ac:dyDescent="0.15">
      <c r="A1721" s="38">
        <v>39615</v>
      </c>
      <c r="B1721" s="8">
        <f t="shared" si="696"/>
        <v>2008</v>
      </c>
      <c r="C1721" s="8">
        <f t="shared" si="697"/>
        <v>6</v>
      </c>
      <c r="D1721" s="8">
        <f t="shared" si="698"/>
        <v>16</v>
      </c>
      <c r="E1721" s="8" t="s">
        <v>29</v>
      </c>
      <c r="F1721" s="8">
        <v>3</v>
      </c>
      <c r="G1721">
        <v>10</v>
      </c>
      <c r="H1721" s="2" t="s">
        <v>1</v>
      </c>
      <c r="I1721" s="3">
        <v>4.24</v>
      </c>
      <c r="J1721" s="3">
        <v>180</v>
      </c>
      <c r="L1721" s="3">
        <v>42.07</v>
      </c>
      <c r="M1721" s="3">
        <v>0.62</v>
      </c>
      <c r="N1721" s="3">
        <v>20.76</v>
      </c>
      <c r="O1721" s="3">
        <v>66.400000000000006</v>
      </c>
      <c r="P1721" s="3">
        <v>1.21</v>
      </c>
      <c r="Q1721" s="3">
        <v>0.13</v>
      </c>
      <c r="R1721" s="3">
        <v>0.22</v>
      </c>
      <c r="S1721" s="3">
        <v>1.28</v>
      </c>
      <c r="T1721" s="3">
        <v>0</v>
      </c>
      <c r="U1721" s="6">
        <f t="shared" si="709"/>
        <v>33.483870967741936</v>
      </c>
      <c r="W1721" s="6">
        <f t="shared" si="710"/>
        <v>17.489421720733425</v>
      </c>
      <c r="X1721" s="6">
        <f t="shared" si="711"/>
        <v>334.83870967741933</v>
      </c>
      <c r="Y1721" s="6">
        <f t="shared" si="712"/>
        <v>1383.3333333333335</v>
      </c>
      <c r="Z1721" s="6">
        <f t="shared" si="713"/>
        <v>60.5</v>
      </c>
      <c r="AA1721" s="6">
        <f t="shared" si="714"/>
        <v>10.699588477366255</v>
      </c>
      <c r="AB1721" s="6">
        <f t="shared" si="715"/>
        <v>9.5652173913043477</v>
      </c>
      <c r="AC1721" s="6">
        <f t="shared" si="716"/>
        <v>32.744947556919925</v>
      </c>
      <c r="AD1721" s="6">
        <f t="shared" si="717"/>
        <v>0</v>
      </c>
      <c r="AE1721" s="6">
        <f t="shared" si="718"/>
        <v>19.145213319458897</v>
      </c>
    </row>
    <row r="1722" spans="1:31" x14ac:dyDescent="0.15">
      <c r="A1722" s="38">
        <v>39615</v>
      </c>
      <c r="B1722" s="8">
        <f t="shared" si="696"/>
        <v>2008</v>
      </c>
      <c r="C1722" s="8">
        <f t="shared" si="697"/>
        <v>6</v>
      </c>
      <c r="D1722" s="8">
        <f t="shared" si="698"/>
        <v>16</v>
      </c>
      <c r="E1722" s="8" t="s">
        <v>29</v>
      </c>
      <c r="F1722" s="8">
        <v>2</v>
      </c>
      <c r="G1722">
        <v>6</v>
      </c>
      <c r="H1722" s="2" t="s">
        <v>0</v>
      </c>
      <c r="I1722" s="3">
        <v>4.51</v>
      </c>
      <c r="J1722" s="3">
        <v>73.099999999999994</v>
      </c>
      <c r="L1722" s="3">
        <v>43.68</v>
      </c>
      <c r="M1722" s="3">
        <v>0.22</v>
      </c>
      <c r="N1722" s="3">
        <v>8.1</v>
      </c>
      <c r="O1722" s="3">
        <v>22.74</v>
      </c>
      <c r="P1722" s="3">
        <v>1.48</v>
      </c>
      <c r="Q1722" s="3">
        <v>0.21</v>
      </c>
      <c r="R1722" s="3">
        <v>0.21</v>
      </c>
      <c r="S1722" s="3">
        <v>0.88</v>
      </c>
      <c r="T1722" s="3">
        <v>0</v>
      </c>
      <c r="U1722" s="6">
        <f t="shared" si="709"/>
        <v>36.818181818181813</v>
      </c>
      <c r="W1722" s="6">
        <f t="shared" si="710"/>
        <v>6.2059238363892799</v>
      </c>
      <c r="X1722" s="6">
        <f t="shared" si="711"/>
        <v>130.64516129032259</v>
      </c>
      <c r="Y1722" s="6">
        <f t="shared" si="712"/>
        <v>473.74999999999994</v>
      </c>
      <c r="Z1722" s="6">
        <f t="shared" si="713"/>
        <v>74</v>
      </c>
      <c r="AA1722" s="6">
        <f t="shared" si="714"/>
        <v>17.283950617283949</v>
      </c>
      <c r="AB1722" s="6">
        <f t="shared" si="715"/>
        <v>9.1304347826086953</v>
      </c>
      <c r="AC1722" s="6">
        <f t="shared" si="716"/>
        <v>22.512151445382447</v>
      </c>
      <c r="AD1722" s="6">
        <f t="shared" si="717"/>
        <v>0</v>
      </c>
      <c r="AE1722" s="6">
        <f t="shared" si="718"/>
        <v>21.0516862170088</v>
      </c>
    </row>
    <row r="1723" spans="1:31" x14ac:dyDescent="0.15">
      <c r="A1723" s="38">
        <v>39615</v>
      </c>
      <c r="B1723" s="8">
        <f t="shared" si="696"/>
        <v>2008</v>
      </c>
      <c r="C1723" s="8">
        <f t="shared" si="697"/>
        <v>6</v>
      </c>
      <c r="D1723" s="8">
        <f t="shared" si="698"/>
        <v>16</v>
      </c>
      <c r="E1723" s="8" t="s">
        <v>29</v>
      </c>
      <c r="F1723" s="8">
        <v>1</v>
      </c>
      <c r="G1723">
        <v>1</v>
      </c>
      <c r="H1723" s="2" t="s">
        <v>0</v>
      </c>
      <c r="I1723" s="3">
        <v>4.55</v>
      </c>
      <c r="J1723" s="3">
        <v>115.2</v>
      </c>
      <c r="L1723" s="3">
        <v>76.650000000000006</v>
      </c>
      <c r="M1723" s="3">
        <v>0.37</v>
      </c>
      <c r="N1723" s="3">
        <v>28.82</v>
      </c>
      <c r="O1723" s="3">
        <v>27.38</v>
      </c>
      <c r="P1723" s="3">
        <v>10.68</v>
      </c>
      <c r="Q1723" s="3">
        <v>1.32</v>
      </c>
      <c r="R1723" s="3">
        <v>0.21</v>
      </c>
      <c r="S1723" s="3">
        <v>0.52</v>
      </c>
      <c r="T1723" s="3">
        <v>0</v>
      </c>
      <c r="U1723" s="6">
        <f t="shared" si="709"/>
        <v>77.891891891891888</v>
      </c>
      <c r="W1723" s="6">
        <f t="shared" si="710"/>
        <v>10.437235543018335</v>
      </c>
      <c r="X1723" s="6">
        <f t="shared" si="711"/>
        <v>464.83870967741939</v>
      </c>
      <c r="Y1723" s="6">
        <f t="shared" si="712"/>
        <v>570.41666666666663</v>
      </c>
      <c r="Z1723" s="6">
        <f t="shared" si="713"/>
        <v>534</v>
      </c>
      <c r="AA1723" s="6">
        <f t="shared" si="714"/>
        <v>108.64197530864197</v>
      </c>
      <c r="AB1723" s="6">
        <f t="shared" si="715"/>
        <v>9.1304347826086953</v>
      </c>
      <c r="AC1723" s="6">
        <f t="shared" si="716"/>
        <v>13.30263494499872</v>
      </c>
      <c r="AD1723" s="6">
        <f t="shared" si="717"/>
        <v>0</v>
      </c>
      <c r="AE1723" s="6">
        <f t="shared" si="718"/>
        <v>44.536573670444639</v>
      </c>
    </row>
    <row r="1724" spans="1:31" x14ac:dyDescent="0.15">
      <c r="A1724" s="38">
        <v>39615</v>
      </c>
      <c r="B1724" s="8">
        <f t="shared" si="696"/>
        <v>2008</v>
      </c>
      <c r="C1724" s="8">
        <f t="shared" si="697"/>
        <v>6</v>
      </c>
      <c r="D1724" s="8">
        <f t="shared" si="698"/>
        <v>16</v>
      </c>
      <c r="E1724" s="8" t="s">
        <v>29</v>
      </c>
      <c r="F1724" s="8">
        <v>1</v>
      </c>
      <c r="G1724">
        <v>1</v>
      </c>
      <c r="H1724" s="2" t="s">
        <v>2</v>
      </c>
      <c r="I1724" s="3">
        <v>4.28</v>
      </c>
      <c r="J1724" s="3">
        <v>141</v>
      </c>
      <c r="L1724" s="3">
        <v>41.69</v>
      </c>
      <c r="M1724" s="3">
        <v>0.28999999999999998</v>
      </c>
      <c r="N1724" s="3">
        <v>22.98</v>
      </c>
      <c r="O1724" s="3">
        <v>38.9</v>
      </c>
      <c r="P1724" s="3">
        <v>3.1</v>
      </c>
      <c r="Q1724" s="3">
        <v>0.36</v>
      </c>
      <c r="R1724" s="3">
        <v>0.21</v>
      </c>
      <c r="S1724" s="3">
        <v>2.4</v>
      </c>
      <c r="T1724" s="3">
        <v>0</v>
      </c>
      <c r="U1724" s="6">
        <f t="shared" si="709"/>
        <v>79.24137931034484</v>
      </c>
      <c r="W1724" s="6">
        <f t="shared" si="710"/>
        <v>8.1805359661495043</v>
      </c>
      <c r="X1724" s="6">
        <f t="shared" si="711"/>
        <v>370.64516129032262</v>
      </c>
      <c r="Y1724" s="6">
        <f t="shared" si="712"/>
        <v>810.41666666666663</v>
      </c>
      <c r="Z1724" s="6">
        <f t="shared" si="713"/>
        <v>155</v>
      </c>
      <c r="AA1724" s="6">
        <f t="shared" si="714"/>
        <v>29.629629629629626</v>
      </c>
      <c r="AB1724" s="6">
        <f t="shared" si="715"/>
        <v>9.1304347826086953</v>
      </c>
      <c r="AC1724" s="6">
        <f t="shared" si="716"/>
        <v>61.396776669224856</v>
      </c>
      <c r="AD1724" s="6">
        <f t="shared" si="717"/>
        <v>0</v>
      </c>
      <c r="AE1724" s="6">
        <f t="shared" si="718"/>
        <v>45.308175750834273</v>
      </c>
    </row>
    <row r="1725" spans="1:31" x14ac:dyDescent="0.15">
      <c r="A1725" s="38">
        <v>39615</v>
      </c>
      <c r="B1725" s="8">
        <f t="shared" si="696"/>
        <v>2008</v>
      </c>
      <c r="C1725" s="8">
        <f t="shared" si="697"/>
        <v>6</v>
      </c>
      <c r="D1725" s="8">
        <f t="shared" si="698"/>
        <v>16</v>
      </c>
      <c r="E1725" s="8" t="s">
        <v>30</v>
      </c>
      <c r="F1725" s="8">
        <v>2</v>
      </c>
      <c r="G1725">
        <v>7</v>
      </c>
      <c r="H1725" s="2" t="s">
        <v>1</v>
      </c>
      <c r="I1725" s="3">
        <v>4.21</v>
      </c>
      <c r="J1725" s="3">
        <v>259</v>
      </c>
      <c r="L1725" s="3">
        <v>55.24</v>
      </c>
      <c r="M1725" s="3">
        <v>1.08</v>
      </c>
      <c r="N1725" s="3">
        <v>89.43</v>
      </c>
      <c r="O1725" s="3">
        <v>40.299999999999997</v>
      </c>
      <c r="P1725" s="3">
        <v>3.93</v>
      </c>
      <c r="Q1725" s="3">
        <v>1.02</v>
      </c>
      <c r="R1725" s="3">
        <v>0.44</v>
      </c>
      <c r="S1725" s="3">
        <v>1.25</v>
      </c>
      <c r="T1725" s="3">
        <v>0</v>
      </c>
      <c r="U1725" s="6">
        <f t="shared" si="709"/>
        <v>82.805555555555557</v>
      </c>
      <c r="W1725" s="6">
        <f t="shared" si="710"/>
        <v>30.465444287729195</v>
      </c>
      <c r="X1725" s="6">
        <f t="shared" si="711"/>
        <v>1442.41935483871</v>
      </c>
      <c r="Y1725" s="6">
        <f t="shared" si="712"/>
        <v>839.58333333333326</v>
      </c>
      <c r="Z1725" s="6">
        <f t="shared" si="713"/>
        <v>196.5</v>
      </c>
      <c r="AA1725" s="6">
        <f t="shared" si="714"/>
        <v>83.950617283950621</v>
      </c>
      <c r="AB1725" s="6">
        <f t="shared" si="715"/>
        <v>19.130434782608695</v>
      </c>
      <c r="AC1725" s="6">
        <f t="shared" si="716"/>
        <v>31.977487848554613</v>
      </c>
      <c r="AD1725" s="6">
        <f t="shared" si="717"/>
        <v>0</v>
      </c>
      <c r="AE1725" s="6">
        <f t="shared" si="718"/>
        <v>47.346079749103957</v>
      </c>
    </row>
    <row r="1726" spans="1:31" x14ac:dyDescent="0.15">
      <c r="A1726" s="38">
        <v>39615</v>
      </c>
      <c r="B1726" s="8">
        <f t="shared" si="696"/>
        <v>2008</v>
      </c>
      <c r="C1726" s="8">
        <f t="shared" si="697"/>
        <v>6</v>
      </c>
      <c r="D1726" s="8">
        <f t="shared" si="698"/>
        <v>16</v>
      </c>
      <c r="E1726" s="8" t="s">
        <v>30</v>
      </c>
      <c r="F1726" s="8">
        <v>1</v>
      </c>
      <c r="G1726">
        <v>2</v>
      </c>
      <c r="H1726" s="2" t="s">
        <v>2</v>
      </c>
      <c r="I1726" s="3">
        <v>4.7</v>
      </c>
      <c r="J1726" s="3">
        <v>46.2</v>
      </c>
    </row>
    <row r="1727" spans="1:31" x14ac:dyDescent="0.15">
      <c r="A1727" s="38">
        <v>39615</v>
      </c>
      <c r="B1727" s="8">
        <f t="shared" si="696"/>
        <v>2008</v>
      </c>
      <c r="C1727" s="8">
        <f t="shared" si="697"/>
        <v>6</v>
      </c>
      <c r="D1727" s="8">
        <f t="shared" si="698"/>
        <v>16</v>
      </c>
      <c r="E1727" s="8" t="s">
        <v>30</v>
      </c>
      <c r="F1727" s="8">
        <v>1</v>
      </c>
      <c r="G1727">
        <v>2</v>
      </c>
      <c r="H1727" s="2" t="s">
        <v>1</v>
      </c>
      <c r="I1727" s="3">
        <v>4.22</v>
      </c>
      <c r="J1727" s="3">
        <v>204</v>
      </c>
      <c r="L1727" s="3">
        <v>45.28</v>
      </c>
    </row>
    <row r="1728" spans="1:31" x14ac:dyDescent="0.15">
      <c r="A1728" s="38">
        <v>39615</v>
      </c>
      <c r="B1728" s="8">
        <f t="shared" si="696"/>
        <v>2008</v>
      </c>
      <c r="C1728" s="8">
        <f t="shared" si="697"/>
        <v>6</v>
      </c>
      <c r="D1728" s="8">
        <f t="shared" si="698"/>
        <v>16</v>
      </c>
      <c r="E1728" s="8" t="s">
        <v>31</v>
      </c>
      <c r="F1728" s="8">
        <v>1</v>
      </c>
      <c r="G1728">
        <v>3</v>
      </c>
      <c r="H1728" s="2" t="s">
        <v>2</v>
      </c>
      <c r="I1728" s="3">
        <v>5.21</v>
      </c>
      <c r="J1728" s="3">
        <v>22.5</v>
      </c>
      <c r="L1728" s="3">
        <v>47.08</v>
      </c>
    </row>
    <row r="1729" spans="1:31" x14ac:dyDescent="0.15">
      <c r="A1729" s="38">
        <v>39615</v>
      </c>
      <c r="B1729" s="8">
        <f t="shared" si="696"/>
        <v>2008</v>
      </c>
      <c r="C1729" s="8">
        <f t="shared" si="697"/>
        <v>6</v>
      </c>
      <c r="D1729" s="8">
        <f t="shared" si="698"/>
        <v>16</v>
      </c>
      <c r="E1729" s="8" t="s">
        <v>32</v>
      </c>
      <c r="F1729" s="8">
        <v>1</v>
      </c>
      <c r="G1729">
        <v>4</v>
      </c>
      <c r="H1729" s="2" t="s">
        <v>1</v>
      </c>
      <c r="I1729" s="3">
        <v>5.18</v>
      </c>
      <c r="J1729" s="3">
        <v>37.299999999999997</v>
      </c>
    </row>
    <row r="1730" spans="1:31" x14ac:dyDescent="0.15">
      <c r="A1730" s="38">
        <v>39615</v>
      </c>
      <c r="B1730" s="8">
        <f t="shared" si="696"/>
        <v>2008</v>
      </c>
      <c r="C1730" s="8">
        <f t="shared" si="697"/>
        <v>6</v>
      </c>
      <c r="D1730" s="8">
        <f t="shared" si="698"/>
        <v>16</v>
      </c>
      <c r="E1730" s="8" t="s">
        <v>30</v>
      </c>
      <c r="F1730" s="8">
        <v>2</v>
      </c>
      <c r="G1730">
        <v>7</v>
      </c>
      <c r="H1730" s="2" t="s">
        <v>0</v>
      </c>
      <c r="I1730" s="3">
        <v>4.3</v>
      </c>
      <c r="J1730" s="3">
        <v>157</v>
      </c>
      <c r="L1730" s="3">
        <v>68.459999999999994</v>
      </c>
    </row>
    <row r="1731" spans="1:31" x14ac:dyDescent="0.15">
      <c r="A1731" s="38">
        <v>39615</v>
      </c>
      <c r="B1731" s="8">
        <f t="shared" si="696"/>
        <v>2008</v>
      </c>
      <c r="C1731" s="8">
        <f t="shared" si="697"/>
        <v>6</v>
      </c>
      <c r="D1731" s="8">
        <f t="shared" si="698"/>
        <v>16</v>
      </c>
      <c r="E1731" s="8" t="s">
        <v>32</v>
      </c>
      <c r="F1731" s="8">
        <v>3</v>
      </c>
      <c r="G1731">
        <v>11</v>
      </c>
      <c r="H1731" s="2" t="s">
        <v>0</v>
      </c>
      <c r="I1731" s="3">
        <v>4.95</v>
      </c>
      <c r="J1731" s="3">
        <v>26.3</v>
      </c>
    </row>
    <row r="1732" spans="1:31" x14ac:dyDescent="0.15">
      <c r="A1732" s="38">
        <v>39615</v>
      </c>
      <c r="B1732" s="8">
        <f t="shared" si="696"/>
        <v>2008</v>
      </c>
      <c r="C1732" s="8">
        <f t="shared" si="697"/>
        <v>6</v>
      </c>
      <c r="D1732" s="8">
        <f t="shared" si="698"/>
        <v>16</v>
      </c>
      <c r="E1732" s="8" t="s">
        <v>32</v>
      </c>
      <c r="F1732" s="8">
        <v>3</v>
      </c>
      <c r="G1732">
        <v>11</v>
      </c>
      <c r="H1732" s="2" t="s">
        <v>1</v>
      </c>
      <c r="I1732" s="3">
        <v>4.97</v>
      </c>
      <c r="J1732" s="3">
        <v>29.4</v>
      </c>
    </row>
    <row r="1733" spans="1:31" x14ac:dyDescent="0.15">
      <c r="A1733" s="38">
        <v>39615</v>
      </c>
      <c r="B1733" s="8">
        <f t="shared" si="696"/>
        <v>2008</v>
      </c>
      <c r="C1733" s="8">
        <f t="shared" si="697"/>
        <v>6</v>
      </c>
      <c r="D1733" s="8">
        <f t="shared" si="698"/>
        <v>16</v>
      </c>
      <c r="E1733" s="8" t="s">
        <v>29</v>
      </c>
      <c r="F1733" s="8">
        <v>4</v>
      </c>
      <c r="G1733">
        <v>13</v>
      </c>
      <c r="H1733" s="2" t="s">
        <v>0</v>
      </c>
      <c r="I1733" s="3">
        <v>4.22</v>
      </c>
      <c r="J1733" s="3">
        <v>166</v>
      </c>
      <c r="L1733" s="3">
        <v>29.36</v>
      </c>
    </row>
    <row r="1734" spans="1:31" x14ac:dyDescent="0.15">
      <c r="A1734" s="38">
        <v>39615</v>
      </c>
      <c r="B1734" s="8">
        <f t="shared" si="696"/>
        <v>2008</v>
      </c>
      <c r="C1734" s="8">
        <f t="shared" si="697"/>
        <v>6</v>
      </c>
      <c r="D1734" s="8">
        <f t="shared" si="698"/>
        <v>16</v>
      </c>
      <c r="E1734" s="8" t="s">
        <v>29</v>
      </c>
      <c r="F1734" s="8">
        <v>4</v>
      </c>
      <c r="G1734">
        <v>13</v>
      </c>
      <c r="H1734" s="2" t="s">
        <v>2</v>
      </c>
      <c r="I1734" s="3">
        <v>4.25</v>
      </c>
      <c r="J1734" s="3">
        <v>175</v>
      </c>
      <c r="L1734" s="3">
        <v>40.96</v>
      </c>
    </row>
    <row r="1735" spans="1:31" x14ac:dyDescent="0.15">
      <c r="A1735" s="38">
        <v>39615</v>
      </c>
      <c r="B1735" s="8">
        <f t="shared" si="696"/>
        <v>2008</v>
      </c>
      <c r="C1735" s="8">
        <f t="shared" si="697"/>
        <v>6</v>
      </c>
      <c r="D1735" s="8">
        <f t="shared" si="698"/>
        <v>16</v>
      </c>
      <c r="E1735" s="8" t="s">
        <v>30</v>
      </c>
      <c r="F1735" s="8">
        <v>4</v>
      </c>
      <c r="G1735">
        <v>14</v>
      </c>
      <c r="H1735" s="2" t="s">
        <v>2</v>
      </c>
      <c r="I1735" s="3">
        <v>4.38</v>
      </c>
      <c r="J1735" s="3">
        <v>204</v>
      </c>
      <c r="L1735" s="3">
        <v>37.03</v>
      </c>
    </row>
    <row r="1736" spans="1:31" x14ac:dyDescent="0.15">
      <c r="A1736" s="38">
        <v>39615</v>
      </c>
      <c r="B1736" s="8">
        <f t="shared" si="696"/>
        <v>2008</v>
      </c>
      <c r="C1736" s="8">
        <f t="shared" si="697"/>
        <v>6</v>
      </c>
      <c r="D1736" s="8">
        <f t="shared" si="698"/>
        <v>16</v>
      </c>
      <c r="E1736" s="8" t="s">
        <v>32</v>
      </c>
      <c r="F1736" s="8">
        <v>4</v>
      </c>
      <c r="G1736">
        <v>16</v>
      </c>
      <c r="H1736" s="2" t="s">
        <v>2</v>
      </c>
      <c r="I1736" s="3">
        <v>5.64</v>
      </c>
      <c r="J1736" s="3">
        <v>23.8</v>
      </c>
      <c r="L1736" s="3">
        <v>68.94</v>
      </c>
    </row>
    <row r="1737" spans="1:31" x14ac:dyDescent="0.15">
      <c r="A1737" s="38">
        <v>39639</v>
      </c>
      <c r="B1737" s="8">
        <f t="shared" si="696"/>
        <v>2008</v>
      </c>
      <c r="C1737" s="8">
        <f t="shared" si="697"/>
        <v>7</v>
      </c>
      <c r="D1737" s="8">
        <f t="shared" si="698"/>
        <v>10</v>
      </c>
      <c r="E1737" s="8" t="s">
        <v>30</v>
      </c>
      <c r="F1737" s="8">
        <v>1</v>
      </c>
      <c r="G1737">
        <v>2</v>
      </c>
      <c r="H1737" s="2" t="s">
        <v>1</v>
      </c>
      <c r="I1737" s="3">
        <v>4.26</v>
      </c>
      <c r="J1737" s="3">
        <v>187</v>
      </c>
      <c r="L1737" s="3">
        <v>53.18</v>
      </c>
      <c r="M1737" s="3">
        <v>0.61</v>
      </c>
      <c r="N1737" s="3">
        <v>11.2</v>
      </c>
      <c r="O1737" s="3">
        <v>76.099999999999994</v>
      </c>
      <c r="P1737" s="3">
        <v>3.17</v>
      </c>
      <c r="Q1737" s="3">
        <v>1.43</v>
      </c>
      <c r="R1737" s="3">
        <v>0.69</v>
      </c>
      <c r="S1737" s="3">
        <v>1.29</v>
      </c>
      <c r="T1737" s="3">
        <v>0.03</v>
      </c>
      <c r="U1737" s="6">
        <f>(N1737/M1737)</f>
        <v>18.360655737704917</v>
      </c>
      <c r="W1737" s="6">
        <f>(M1737/35.45)*1000</f>
        <v>17.207334273624824</v>
      </c>
      <c r="X1737" s="6">
        <f>(N1737/62)*1000</f>
        <v>180.64516129032256</v>
      </c>
      <c r="Y1737" s="6">
        <f>(O1737/96)*1000*2</f>
        <v>1585.4166666666665</v>
      </c>
      <c r="Z1737" s="6">
        <f>(P1737/40)*1000*2</f>
        <v>158.5</v>
      </c>
      <c r="AA1737" s="6">
        <f>(Q1737/24.3)*1000*2</f>
        <v>117.6954732510288</v>
      </c>
      <c r="AB1737" s="6">
        <f>(R1737/23)*1000</f>
        <v>30</v>
      </c>
      <c r="AC1737" s="6">
        <f>(S1737/39.09)*1000</f>
        <v>33.000767459708364</v>
      </c>
      <c r="AD1737" s="6">
        <f>(T1737/18)*1000</f>
        <v>1.6666666666666665</v>
      </c>
      <c r="AE1737" s="6">
        <f>(X1737/W1737)</f>
        <v>10.498149127445794</v>
      </c>
    </row>
    <row r="1738" spans="1:31" x14ac:dyDescent="0.15">
      <c r="A1738" s="38">
        <v>39639</v>
      </c>
      <c r="B1738" s="8">
        <f t="shared" ref="B1738:B1801" si="719">YEAR(A1738)</f>
        <v>2008</v>
      </c>
      <c r="C1738" s="8">
        <f t="shared" ref="C1738:C1801" si="720">MONTH(A1738)</f>
        <v>7</v>
      </c>
      <c r="D1738" s="8">
        <f t="shared" ref="D1738:D1801" si="721">DAY(A1738)</f>
        <v>10</v>
      </c>
      <c r="E1738" s="8" t="s">
        <v>29</v>
      </c>
      <c r="F1738" s="8">
        <v>1</v>
      </c>
      <c r="G1738">
        <v>1</v>
      </c>
      <c r="H1738" s="2" t="s">
        <v>0</v>
      </c>
      <c r="I1738" s="3">
        <v>4.57</v>
      </c>
      <c r="J1738" s="3">
        <v>99.3</v>
      </c>
      <c r="L1738" s="3">
        <v>62.8</v>
      </c>
    </row>
    <row r="1739" spans="1:31" x14ac:dyDescent="0.15">
      <c r="A1739" s="38">
        <v>39639</v>
      </c>
      <c r="B1739" s="8">
        <f t="shared" si="719"/>
        <v>2008</v>
      </c>
      <c r="C1739" s="8">
        <f t="shared" si="720"/>
        <v>7</v>
      </c>
      <c r="D1739" s="8">
        <f t="shared" si="721"/>
        <v>10</v>
      </c>
      <c r="E1739" s="8" t="s">
        <v>29</v>
      </c>
      <c r="F1739" s="8">
        <v>1</v>
      </c>
      <c r="G1739">
        <v>1</v>
      </c>
      <c r="H1739" s="2" t="s">
        <v>2</v>
      </c>
      <c r="I1739" s="3">
        <v>4.2699999999999996</v>
      </c>
      <c r="J1739" s="3">
        <v>133</v>
      </c>
      <c r="L1739" s="3">
        <v>58.25</v>
      </c>
    </row>
    <row r="1740" spans="1:31" x14ac:dyDescent="0.15">
      <c r="A1740" s="38">
        <v>39639</v>
      </c>
      <c r="B1740" s="8">
        <f t="shared" si="719"/>
        <v>2008</v>
      </c>
      <c r="C1740" s="8">
        <f t="shared" si="720"/>
        <v>7</v>
      </c>
      <c r="D1740" s="8">
        <f t="shared" si="721"/>
        <v>10</v>
      </c>
      <c r="E1740" s="8" t="s">
        <v>31</v>
      </c>
      <c r="F1740" s="8">
        <v>2</v>
      </c>
      <c r="G1740">
        <v>5</v>
      </c>
      <c r="H1740" s="2" t="s">
        <v>2</v>
      </c>
      <c r="I1740" s="3">
        <v>5.08</v>
      </c>
      <c r="J1740" s="3">
        <v>20.6</v>
      </c>
      <c r="L1740" s="3">
        <v>56.89</v>
      </c>
    </row>
    <row r="1741" spans="1:31" x14ac:dyDescent="0.15">
      <c r="A1741" s="38">
        <v>39639</v>
      </c>
      <c r="B1741" s="8">
        <f t="shared" si="719"/>
        <v>2008</v>
      </c>
      <c r="C1741" s="8">
        <f t="shared" si="720"/>
        <v>7</v>
      </c>
      <c r="D1741" s="8">
        <f t="shared" si="721"/>
        <v>10</v>
      </c>
      <c r="E1741" s="8" t="s">
        <v>29</v>
      </c>
      <c r="F1741" s="8">
        <v>2</v>
      </c>
      <c r="G1741">
        <v>6</v>
      </c>
      <c r="H1741" s="2" t="s">
        <v>0</v>
      </c>
      <c r="I1741" s="3">
        <v>4.59</v>
      </c>
      <c r="J1741" s="3">
        <v>61.3</v>
      </c>
      <c r="L1741" s="3">
        <v>35.049999999999997</v>
      </c>
    </row>
    <row r="1742" spans="1:31" x14ac:dyDescent="0.15">
      <c r="A1742" s="38">
        <v>39639</v>
      </c>
      <c r="B1742" s="8">
        <f t="shared" si="719"/>
        <v>2008</v>
      </c>
      <c r="C1742" s="8">
        <f t="shared" si="720"/>
        <v>7</v>
      </c>
      <c r="D1742" s="8">
        <f t="shared" si="721"/>
        <v>10</v>
      </c>
      <c r="E1742" s="8" t="s">
        <v>29</v>
      </c>
      <c r="F1742" s="8">
        <v>3</v>
      </c>
      <c r="G1742">
        <v>10</v>
      </c>
      <c r="H1742" s="2" t="s">
        <v>0</v>
      </c>
      <c r="I1742" s="3">
        <v>4.41</v>
      </c>
      <c r="J1742" s="3">
        <v>124.3</v>
      </c>
      <c r="L1742" s="3">
        <v>65.33</v>
      </c>
    </row>
    <row r="1743" spans="1:31" x14ac:dyDescent="0.15">
      <c r="A1743" s="38">
        <v>39639</v>
      </c>
      <c r="B1743" s="8">
        <f t="shared" si="719"/>
        <v>2008</v>
      </c>
      <c r="C1743" s="8">
        <f t="shared" si="720"/>
        <v>7</v>
      </c>
      <c r="D1743" s="8">
        <f t="shared" si="721"/>
        <v>10</v>
      </c>
      <c r="E1743" s="8" t="s">
        <v>29</v>
      </c>
      <c r="F1743" s="8">
        <v>3</v>
      </c>
      <c r="G1743">
        <v>10</v>
      </c>
      <c r="H1743" s="2" t="s">
        <v>2</v>
      </c>
      <c r="I1743" s="3">
        <v>4.29</v>
      </c>
      <c r="J1743" s="3">
        <v>155</v>
      </c>
      <c r="L1743" s="3">
        <v>54.96</v>
      </c>
    </row>
    <row r="1744" spans="1:31" x14ac:dyDescent="0.15">
      <c r="A1744" s="38">
        <v>39639</v>
      </c>
      <c r="B1744" s="8">
        <f t="shared" si="719"/>
        <v>2008</v>
      </c>
      <c r="C1744" s="8">
        <f t="shared" si="720"/>
        <v>7</v>
      </c>
      <c r="D1744" s="8">
        <f t="shared" si="721"/>
        <v>10</v>
      </c>
      <c r="E1744" s="8" t="s">
        <v>32</v>
      </c>
      <c r="F1744" s="8">
        <v>3</v>
      </c>
      <c r="G1744">
        <v>11</v>
      </c>
      <c r="H1744" s="2" t="s">
        <v>1</v>
      </c>
      <c r="I1744" s="3">
        <v>4.8899999999999997</v>
      </c>
      <c r="J1744" s="3">
        <v>30.1</v>
      </c>
      <c r="L1744" s="3">
        <v>29.26</v>
      </c>
    </row>
    <row r="1745" spans="1:31" x14ac:dyDescent="0.15">
      <c r="A1745" s="38">
        <v>39639</v>
      </c>
      <c r="B1745" s="8">
        <f t="shared" si="719"/>
        <v>2008</v>
      </c>
      <c r="C1745" s="8">
        <f t="shared" si="720"/>
        <v>7</v>
      </c>
      <c r="D1745" s="8">
        <f t="shared" si="721"/>
        <v>10</v>
      </c>
      <c r="E1745" s="8" t="s">
        <v>31</v>
      </c>
      <c r="F1745" s="8">
        <v>3</v>
      </c>
      <c r="G1745">
        <v>12</v>
      </c>
      <c r="H1745" s="2" t="s">
        <v>1</v>
      </c>
      <c r="I1745" s="3">
        <v>4.99</v>
      </c>
      <c r="J1745" s="3">
        <v>27.6</v>
      </c>
      <c r="L1745" s="3">
        <v>33.200000000000003</v>
      </c>
    </row>
    <row r="1746" spans="1:31" x14ac:dyDescent="0.15">
      <c r="A1746" s="38">
        <v>39639</v>
      </c>
      <c r="B1746" s="8">
        <f t="shared" si="719"/>
        <v>2008</v>
      </c>
      <c r="C1746" s="8">
        <f t="shared" si="720"/>
        <v>7</v>
      </c>
      <c r="D1746" s="8">
        <f t="shared" si="721"/>
        <v>10</v>
      </c>
      <c r="E1746" s="8" t="s">
        <v>29</v>
      </c>
      <c r="F1746" s="8">
        <v>4</v>
      </c>
      <c r="G1746">
        <v>13</v>
      </c>
      <c r="H1746" s="2" t="s">
        <v>2</v>
      </c>
      <c r="I1746" s="3">
        <v>4.2699999999999996</v>
      </c>
      <c r="J1746" s="3">
        <v>158</v>
      </c>
      <c r="L1746" s="3">
        <v>43.74</v>
      </c>
    </row>
    <row r="1747" spans="1:31" x14ac:dyDescent="0.15">
      <c r="A1747" s="38">
        <v>39639</v>
      </c>
      <c r="B1747" s="8">
        <f t="shared" si="719"/>
        <v>2008</v>
      </c>
      <c r="C1747" s="8">
        <f t="shared" si="720"/>
        <v>7</v>
      </c>
      <c r="D1747" s="8">
        <f t="shared" si="721"/>
        <v>10</v>
      </c>
      <c r="E1747" s="8" t="s">
        <v>30</v>
      </c>
      <c r="F1747" s="8">
        <v>4</v>
      </c>
      <c r="G1747">
        <v>14</v>
      </c>
      <c r="H1747" s="2" t="s">
        <v>2</v>
      </c>
      <c r="I1747" s="3">
        <v>4.41</v>
      </c>
      <c r="J1747" s="3">
        <v>204</v>
      </c>
      <c r="L1747" s="3">
        <v>33.200000000000003</v>
      </c>
    </row>
    <row r="1748" spans="1:31" x14ac:dyDescent="0.15">
      <c r="A1748" s="38">
        <v>39639</v>
      </c>
      <c r="B1748" s="8">
        <f t="shared" si="719"/>
        <v>2008</v>
      </c>
      <c r="C1748" s="8">
        <f t="shared" si="720"/>
        <v>7</v>
      </c>
      <c r="D1748" s="8">
        <f t="shared" si="721"/>
        <v>10</v>
      </c>
      <c r="E1748" s="8" t="s">
        <v>31</v>
      </c>
      <c r="F1748" s="8">
        <v>4</v>
      </c>
      <c r="G1748">
        <v>15</v>
      </c>
      <c r="H1748" s="2" t="s">
        <v>2</v>
      </c>
      <c r="I1748" s="3">
        <v>5.01</v>
      </c>
      <c r="J1748" s="3">
        <v>27.3</v>
      </c>
      <c r="L1748" s="3">
        <v>13.75</v>
      </c>
    </row>
    <row r="1749" spans="1:31" x14ac:dyDescent="0.15">
      <c r="A1749" s="38">
        <v>39639</v>
      </c>
      <c r="B1749" s="8">
        <f t="shared" si="719"/>
        <v>2008</v>
      </c>
      <c r="C1749" s="8">
        <f t="shared" si="720"/>
        <v>7</v>
      </c>
      <c r="D1749" s="8">
        <f t="shared" si="721"/>
        <v>10</v>
      </c>
      <c r="E1749" s="8" t="s">
        <v>31</v>
      </c>
      <c r="F1749" s="8">
        <v>4</v>
      </c>
      <c r="G1749">
        <v>15</v>
      </c>
      <c r="H1749" s="2" t="s">
        <v>1</v>
      </c>
      <c r="I1749" s="3">
        <v>5.14</v>
      </c>
      <c r="J1749" s="3">
        <v>23.9</v>
      </c>
      <c r="L1749" s="3">
        <v>26.17</v>
      </c>
    </row>
    <row r="1750" spans="1:31" x14ac:dyDescent="0.15">
      <c r="A1750" s="38">
        <v>39890</v>
      </c>
      <c r="B1750" s="8">
        <f t="shared" si="719"/>
        <v>2009</v>
      </c>
      <c r="C1750" s="8">
        <f t="shared" si="720"/>
        <v>3</v>
      </c>
      <c r="D1750" s="8">
        <f t="shared" si="721"/>
        <v>18</v>
      </c>
      <c r="E1750" s="8" t="s">
        <v>31</v>
      </c>
      <c r="F1750" s="8">
        <v>4</v>
      </c>
      <c r="G1750">
        <v>15</v>
      </c>
      <c r="H1750" s="2" t="s">
        <v>0</v>
      </c>
      <c r="I1750" s="3">
        <v>5.0599999999999996</v>
      </c>
      <c r="J1750" s="3">
        <v>16.399999999999999</v>
      </c>
      <c r="L1750" s="3">
        <v>39.43</v>
      </c>
      <c r="M1750" s="3">
        <v>0.43</v>
      </c>
      <c r="N1750" s="3">
        <v>0.22</v>
      </c>
      <c r="O1750" s="3">
        <v>4.5999999999999996</v>
      </c>
      <c r="P1750" s="3">
        <v>0.81</v>
      </c>
      <c r="Q1750" s="3">
        <v>0.13</v>
      </c>
      <c r="R1750" s="3">
        <v>0.28000000000000003</v>
      </c>
      <c r="S1750" s="3">
        <v>0.57999999999999996</v>
      </c>
      <c r="T1750" s="3">
        <v>0</v>
      </c>
      <c r="U1750" s="6">
        <f t="shared" ref="U1750:U1770" si="722">(N1750/M1750)</f>
        <v>0.51162790697674421</v>
      </c>
      <c r="W1750" s="6">
        <f t="shared" ref="W1750:W1770" si="723">(M1750/35.45)*1000</f>
        <v>12.129760225669957</v>
      </c>
      <c r="X1750" s="6">
        <f t="shared" ref="X1750:X1770" si="724">(N1750/62)*1000</f>
        <v>3.5483870967741939</v>
      </c>
      <c r="Y1750" s="6">
        <f t="shared" ref="Y1750:Y1770" si="725">(O1750/96)*1000*2</f>
        <v>95.833333333333329</v>
      </c>
      <c r="Z1750" s="6">
        <f t="shared" ref="Z1750:Z1770" si="726">(P1750/40)*1000*2</f>
        <v>40.5</v>
      </c>
      <c r="AA1750" s="6">
        <f t="shared" ref="AA1750:AA1770" si="727">(Q1750/24.3)*1000*2</f>
        <v>10.699588477366255</v>
      </c>
      <c r="AB1750" s="6">
        <f t="shared" ref="AB1750:AB1770" si="728">(R1750/23)*1000</f>
        <v>12.173913043478262</v>
      </c>
      <c r="AC1750" s="6">
        <f t="shared" ref="AC1750:AC1770" si="729">(S1750/39.09)*1000</f>
        <v>14.837554361729341</v>
      </c>
      <c r="AD1750" s="6">
        <f t="shared" ref="AD1750:AD1770" si="730">(T1750/18)*1000</f>
        <v>0</v>
      </c>
      <c r="AE1750" s="6">
        <f t="shared" ref="AE1750:AE1770" si="731">(X1750/W1750)</f>
        <v>0.2925356339084772</v>
      </c>
    </row>
    <row r="1751" spans="1:31" x14ac:dyDescent="0.15">
      <c r="A1751" s="38">
        <v>39890</v>
      </c>
      <c r="B1751" s="8">
        <f t="shared" si="719"/>
        <v>2009</v>
      </c>
      <c r="C1751" s="8">
        <f t="shared" si="720"/>
        <v>3</v>
      </c>
      <c r="D1751" s="8">
        <f t="shared" si="721"/>
        <v>18</v>
      </c>
      <c r="E1751" s="8" t="s">
        <v>32</v>
      </c>
      <c r="F1751" s="8">
        <v>3</v>
      </c>
      <c r="G1751">
        <v>11</v>
      </c>
      <c r="H1751" s="2" t="s">
        <v>1</v>
      </c>
      <c r="I1751" s="3">
        <v>4.8099999999999996</v>
      </c>
      <c r="J1751" s="3">
        <v>27.1</v>
      </c>
      <c r="L1751" s="3">
        <v>25.03</v>
      </c>
      <c r="M1751" s="3">
        <v>0.4</v>
      </c>
      <c r="N1751" s="3">
        <v>0.22</v>
      </c>
      <c r="O1751" s="3">
        <v>9.11</v>
      </c>
      <c r="P1751" s="3">
        <v>0.86</v>
      </c>
      <c r="Q1751" s="3">
        <v>0.22</v>
      </c>
      <c r="R1751" s="3">
        <v>0.25</v>
      </c>
      <c r="S1751" s="3">
        <v>0.17</v>
      </c>
      <c r="T1751" s="3">
        <v>0</v>
      </c>
      <c r="U1751" s="6">
        <f t="shared" si="722"/>
        <v>0.54999999999999993</v>
      </c>
      <c r="W1751" s="6">
        <f t="shared" si="723"/>
        <v>11.283497884344147</v>
      </c>
      <c r="X1751" s="6">
        <f t="shared" si="724"/>
        <v>3.5483870967741939</v>
      </c>
      <c r="Y1751" s="6">
        <f t="shared" si="725"/>
        <v>189.79166666666666</v>
      </c>
      <c r="Z1751" s="6">
        <f t="shared" si="726"/>
        <v>43</v>
      </c>
      <c r="AA1751" s="6">
        <f t="shared" si="727"/>
        <v>18.10699588477366</v>
      </c>
      <c r="AB1751" s="6">
        <f t="shared" si="728"/>
        <v>10.869565217391305</v>
      </c>
      <c r="AC1751" s="6">
        <f t="shared" si="729"/>
        <v>4.3489383474034282</v>
      </c>
      <c r="AD1751" s="6">
        <f t="shared" si="730"/>
        <v>0</v>
      </c>
      <c r="AE1751" s="6">
        <f t="shared" si="731"/>
        <v>0.31447580645161294</v>
      </c>
    </row>
    <row r="1752" spans="1:31" x14ac:dyDescent="0.15">
      <c r="A1752" s="38">
        <v>39890</v>
      </c>
      <c r="B1752" s="8">
        <f t="shared" si="719"/>
        <v>2009</v>
      </c>
      <c r="C1752" s="8">
        <f t="shared" si="720"/>
        <v>3</v>
      </c>
      <c r="D1752" s="8">
        <f t="shared" si="721"/>
        <v>18</v>
      </c>
      <c r="E1752" s="8" t="s">
        <v>31</v>
      </c>
      <c r="F1752" s="8">
        <v>4</v>
      </c>
      <c r="G1752">
        <v>15</v>
      </c>
      <c r="H1752" s="2" t="s">
        <v>2</v>
      </c>
      <c r="I1752" s="3">
        <v>5.0599999999999996</v>
      </c>
      <c r="J1752" s="3">
        <v>25.6</v>
      </c>
      <c r="L1752" s="3">
        <v>19</v>
      </c>
      <c r="M1752" s="3">
        <v>0.38</v>
      </c>
      <c r="N1752" s="3">
        <v>0.31</v>
      </c>
      <c r="O1752" s="3">
        <v>8.33</v>
      </c>
      <c r="P1752" s="3">
        <v>1.18</v>
      </c>
      <c r="Q1752" s="3">
        <v>0.15</v>
      </c>
      <c r="R1752" s="3">
        <v>0.19</v>
      </c>
      <c r="S1752" s="3">
        <v>0.83</v>
      </c>
      <c r="T1752" s="3">
        <v>0</v>
      </c>
      <c r="U1752" s="6">
        <f t="shared" si="722"/>
        <v>0.81578947368421051</v>
      </c>
      <c r="W1752" s="6">
        <f t="shared" si="723"/>
        <v>10.719322990126939</v>
      </c>
      <c r="X1752" s="6">
        <f t="shared" si="724"/>
        <v>5</v>
      </c>
      <c r="Y1752" s="6">
        <f t="shared" si="725"/>
        <v>173.54166666666669</v>
      </c>
      <c r="Z1752" s="6">
        <f t="shared" si="726"/>
        <v>59</v>
      </c>
      <c r="AA1752" s="6">
        <f t="shared" si="727"/>
        <v>12.345679012345679</v>
      </c>
      <c r="AB1752" s="6">
        <f t="shared" si="728"/>
        <v>8.2608695652173907</v>
      </c>
      <c r="AC1752" s="6">
        <f t="shared" si="729"/>
        <v>21.233051931440265</v>
      </c>
      <c r="AD1752" s="6">
        <f t="shared" si="730"/>
        <v>0</v>
      </c>
      <c r="AE1752" s="6">
        <f t="shared" si="731"/>
        <v>0.46644736842105267</v>
      </c>
    </row>
    <row r="1753" spans="1:31" x14ac:dyDescent="0.15">
      <c r="A1753" s="38">
        <v>39890</v>
      </c>
      <c r="B1753" s="8">
        <f t="shared" si="719"/>
        <v>2009</v>
      </c>
      <c r="C1753" s="8">
        <f t="shared" si="720"/>
        <v>3</v>
      </c>
      <c r="D1753" s="8">
        <f t="shared" si="721"/>
        <v>18</v>
      </c>
      <c r="E1753" s="8" t="s">
        <v>31</v>
      </c>
      <c r="F1753" s="8">
        <v>2</v>
      </c>
      <c r="G1753">
        <v>5</v>
      </c>
      <c r="H1753" s="2" t="s">
        <v>1</v>
      </c>
      <c r="I1753" s="3">
        <v>5.04</v>
      </c>
      <c r="J1753" s="3">
        <v>21.6</v>
      </c>
      <c r="L1753" s="3">
        <v>37.29</v>
      </c>
      <c r="M1753" s="3">
        <v>0.33</v>
      </c>
      <c r="N1753" s="3">
        <v>0.27</v>
      </c>
      <c r="O1753" s="3">
        <v>6.84</v>
      </c>
      <c r="P1753" s="3">
        <v>0.75</v>
      </c>
      <c r="Q1753" s="3">
        <v>0.08</v>
      </c>
      <c r="R1753" s="3">
        <v>0.41</v>
      </c>
      <c r="S1753" s="3">
        <v>0.22</v>
      </c>
      <c r="T1753" s="3">
        <v>0</v>
      </c>
      <c r="U1753" s="6">
        <f t="shared" si="722"/>
        <v>0.81818181818181823</v>
      </c>
      <c r="W1753" s="6">
        <f t="shared" si="723"/>
        <v>9.3088857545839208</v>
      </c>
      <c r="X1753" s="6">
        <f t="shared" si="724"/>
        <v>4.3548387096774199</v>
      </c>
      <c r="Y1753" s="6">
        <f t="shared" si="725"/>
        <v>142.5</v>
      </c>
      <c r="Z1753" s="6">
        <f t="shared" si="726"/>
        <v>37.5</v>
      </c>
      <c r="AA1753" s="6">
        <f t="shared" si="727"/>
        <v>6.5843621399176957</v>
      </c>
      <c r="AB1753" s="6">
        <f t="shared" si="728"/>
        <v>17.826086956521738</v>
      </c>
      <c r="AC1753" s="6">
        <f t="shared" si="729"/>
        <v>5.6280378613456117</v>
      </c>
      <c r="AD1753" s="6">
        <f t="shared" si="730"/>
        <v>0</v>
      </c>
      <c r="AE1753" s="6">
        <f t="shared" si="731"/>
        <v>0.46781524926686224</v>
      </c>
    </row>
    <row r="1754" spans="1:31" x14ac:dyDescent="0.15">
      <c r="A1754" s="38">
        <v>39890</v>
      </c>
      <c r="B1754" s="8">
        <f t="shared" si="719"/>
        <v>2009</v>
      </c>
      <c r="C1754" s="8">
        <f t="shared" si="720"/>
        <v>3</v>
      </c>
      <c r="D1754" s="8">
        <f t="shared" si="721"/>
        <v>18</v>
      </c>
      <c r="E1754" s="8" t="s">
        <v>31</v>
      </c>
      <c r="F1754" s="8">
        <v>3</v>
      </c>
      <c r="G1754">
        <v>12</v>
      </c>
      <c r="H1754" s="2" t="s">
        <v>2</v>
      </c>
      <c r="I1754" s="3">
        <v>4.97</v>
      </c>
      <c r="J1754" s="3">
        <v>24.5</v>
      </c>
      <c r="L1754" s="3">
        <v>22.18</v>
      </c>
      <c r="M1754" s="3">
        <v>0.48</v>
      </c>
      <c r="N1754" s="3">
        <v>0.44</v>
      </c>
      <c r="O1754" s="3">
        <v>7.33</v>
      </c>
      <c r="P1754" s="3">
        <v>1.1399999999999999</v>
      </c>
      <c r="Q1754" s="3">
        <v>0.17</v>
      </c>
      <c r="R1754" s="3">
        <v>0.25</v>
      </c>
      <c r="S1754" s="3">
        <v>0.35</v>
      </c>
      <c r="T1754" s="3">
        <v>0</v>
      </c>
      <c r="U1754" s="6">
        <f t="shared" si="722"/>
        <v>0.91666666666666674</v>
      </c>
      <c r="W1754" s="6">
        <f t="shared" si="723"/>
        <v>13.540197461212975</v>
      </c>
      <c r="X1754" s="6">
        <f t="shared" si="724"/>
        <v>7.0967741935483879</v>
      </c>
      <c r="Y1754" s="6">
        <f t="shared" si="725"/>
        <v>152.70833333333334</v>
      </c>
      <c r="Z1754" s="6">
        <f t="shared" si="726"/>
        <v>56.999999999999993</v>
      </c>
      <c r="AA1754" s="6">
        <f t="shared" si="727"/>
        <v>13.991769547325102</v>
      </c>
      <c r="AB1754" s="6">
        <f t="shared" si="728"/>
        <v>10.869565217391305</v>
      </c>
      <c r="AC1754" s="6">
        <f t="shared" si="729"/>
        <v>8.9536965975952914</v>
      </c>
      <c r="AD1754" s="6">
        <f t="shared" si="730"/>
        <v>0</v>
      </c>
      <c r="AE1754" s="6">
        <f t="shared" si="731"/>
        <v>0.52412634408602166</v>
      </c>
    </row>
    <row r="1755" spans="1:31" x14ac:dyDescent="0.15">
      <c r="A1755" s="38">
        <v>39890</v>
      </c>
      <c r="B1755" s="8">
        <f t="shared" si="719"/>
        <v>2009</v>
      </c>
      <c r="C1755" s="8">
        <f t="shared" si="720"/>
        <v>3</v>
      </c>
      <c r="D1755" s="8">
        <f t="shared" si="721"/>
        <v>18</v>
      </c>
      <c r="E1755" s="8" t="s">
        <v>31</v>
      </c>
      <c r="F1755" s="8">
        <v>4</v>
      </c>
      <c r="G1755">
        <v>15</v>
      </c>
      <c r="H1755" s="2" t="s">
        <v>1</v>
      </c>
      <c r="I1755" s="3">
        <v>5.12</v>
      </c>
      <c r="J1755" s="3">
        <v>20.5</v>
      </c>
      <c r="L1755" s="3">
        <v>29.71</v>
      </c>
      <c r="M1755" s="3">
        <v>0.55000000000000004</v>
      </c>
      <c r="N1755" s="3">
        <v>0.53</v>
      </c>
      <c r="O1755" s="3">
        <v>6.02</v>
      </c>
      <c r="P1755" s="3">
        <v>1.1499999999999999</v>
      </c>
      <c r="Q1755" s="3">
        <v>0.1</v>
      </c>
      <c r="R1755" s="3">
        <v>0.18</v>
      </c>
      <c r="S1755" s="3">
        <v>0.24</v>
      </c>
      <c r="T1755" s="3">
        <v>0</v>
      </c>
      <c r="U1755" s="6">
        <f t="shared" si="722"/>
        <v>0.96363636363636362</v>
      </c>
      <c r="W1755" s="6">
        <f t="shared" si="723"/>
        <v>15.514809590973202</v>
      </c>
      <c r="X1755" s="6">
        <f t="shared" si="724"/>
        <v>8.5483870967741939</v>
      </c>
      <c r="Y1755" s="6">
        <f t="shared" si="725"/>
        <v>125.41666666666664</v>
      </c>
      <c r="Z1755" s="6">
        <f t="shared" si="726"/>
        <v>57.499999999999993</v>
      </c>
      <c r="AA1755" s="6">
        <f t="shared" si="727"/>
        <v>8.2304526748971192</v>
      </c>
      <c r="AB1755" s="6">
        <f t="shared" si="728"/>
        <v>7.8260869565217384</v>
      </c>
      <c r="AC1755" s="6">
        <f t="shared" si="729"/>
        <v>6.139677666922486</v>
      </c>
      <c r="AD1755" s="6">
        <f t="shared" si="730"/>
        <v>0</v>
      </c>
      <c r="AE1755" s="6">
        <f t="shared" si="731"/>
        <v>0.55098240469208215</v>
      </c>
    </row>
    <row r="1756" spans="1:31" x14ac:dyDescent="0.15">
      <c r="A1756" s="38">
        <v>39890</v>
      </c>
      <c r="B1756" s="8">
        <f t="shared" si="719"/>
        <v>2009</v>
      </c>
      <c r="C1756" s="8">
        <f t="shared" si="720"/>
        <v>3</v>
      </c>
      <c r="D1756" s="8">
        <f t="shared" si="721"/>
        <v>18</v>
      </c>
      <c r="E1756" s="8" t="s">
        <v>32</v>
      </c>
      <c r="F1756" s="8">
        <v>4</v>
      </c>
      <c r="G1756">
        <v>16</v>
      </c>
      <c r="H1756" s="2" t="s">
        <v>1</v>
      </c>
      <c r="I1756" s="3">
        <v>5.29</v>
      </c>
      <c r="J1756" s="3">
        <v>25.2</v>
      </c>
      <c r="L1756" s="3">
        <v>16.72</v>
      </c>
      <c r="M1756" s="3">
        <v>0.53</v>
      </c>
      <c r="N1756" s="3">
        <v>0.71</v>
      </c>
      <c r="O1756" s="3">
        <v>8.17</v>
      </c>
      <c r="P1756" s="3">
        <v>1.24</v>
      </c>
      <c r="Q1756" s="3">
        <v>0.38</v>
      </c>
      <c r="R1756" s="3">
        <v>0.33</v>
      </c>
      <c r="S1756" s="3">
        <v>0.34</v>
      </c>
      <c r="T1756" s="3">
        <v>0</v>
      </c>
      <c r="U1756" s="6">
        <f t="shared" si="722"/>
        <v>1.3396226415094339</v>
      </c>
      <c r="W1756" s="6">
        <f t="shared" si="723"/>
        <v>14.950634696755994</v>
      </c>
      <c r="X1756" s="6">
        <f t="shared" si="724"/>
        <v>11.451612903225806</v>
      </c>
      <c r="Y1756" s="6">
        <f t="shared" si="725"/>
        <v>170.20833333333331</v>
      </c>
      <c r="Z1756" s="6">
        <f t="shared" si="726"/>
        <v>62</v>
      </c>
      <c r="AA1756" s="6">
        <f t="shared" si="727"/>
        <v>31.275720164609055</v>
      </c>
      <c r="AB1756" s="6">
        <f t="shared" si="728"/>
        <v>14.347826086956523</v>
      </c>
      <c r="AC1756" s="6">
        <f t="shared" si="729"/>
        <v>8.6978766948068564</v>
      </c>
      <c r="AD1756" s="6">
        <f t="shared" si="730"/>
        <v>0</v>
      </c>
      <c r="AE1756" s="6">
        <f t="shared" si="731"/>
        <v>0.76596165550821671</v>
      </c>
    </row>
    <row r="1757" spans="1:31" x14ac:dyDescent="0.15">
      <c r="A1757" s="38">
        <v>39890</v>
      </c>
      <c r="B1757" s="8">
        <f t="shared" si="719"/>
        <v>2009</v>
      </c>
      <c r="C1757" s="8">
        <f t="shared" si="720"/>
        <v>3</v>
      </c>
      <c r="D1757" s="8">
        <f t="shared" si="721"/>
        <v>18</v>
      </c>
      <c r="E1757" s="8" t="s">
        <v>31</v>
      </c>
      <c r="F1757" s="8">
        <v>3</v>
      </c>
      <c r="G1757">
        <v>12</v>
      </c>
      <c r="H1757" s="2" t="s">
        <v>0</v>
      </c>
      <c r="I1757" s="3">
        <v>5.0599999999999996</v>
      </c>
      <c r="J1757" s="3">
        <v>19.600000000000001</v>
      </c>
      <c r="L1757" s="3">
        <v>23.89</v>
      </c>
      <c r="M1757" s="3">
        <v>0.28999999999999998</v>
      </c>
      <c r="N1757" s="3">
        <v>0.44</v>
      </c>
      <c r="O1757" s="3">
        <v>5.73</v>
      </c>
      <c r="P1757" s="3">
        <v>0.94</v>
      </c>
      <c r="Q1757" s="3">
        <v>0.12</v>
      </c>
      <c r="R1757" s="3">
        <v>0.22</v>
      </c>
      <c r="S1757" s="3">
        <v>0.28999999999999998</v>
      </c>
      <c r="T1757" s="3">
        <v>0</v>
      </c>
      <c r="U1757" s="6">
        <f t="shared" si="722"/>
        <v>1.517241379310345</v>
      </c>
      <c r="W1757" s="6">
        <f t="shared" si="723"/>
        <v>8.1805359661495043</v>
      </c>
      <c r="X1757" s="6">
        <f t="shared" si="724"/>
        <v>7.0967741935483879</v>
      </c>
      <c r="Y1757" s="6">
        <f t="shared" si="725"/>
        <v>119.37500000000001</v>
      </c>
      <c r="Z1757" s="6">
        <f t="shared" si="726"/>
        <v>47</v>
      </c>
      <c r="AA1757" s="6">
        <f t="shared" si="727"/>
        <v>9.8765432098765427</v>
      </c>
      <c r="AB1757" s="6">
        <f t="shared" si="728"/>
        <v>9.5652173913043477</v>
      </c>
      <c r="AC1757" s="6">
        <f t="shared" si="729"/>
        <v>7.4187771808646703</v>
      </c>
      <c r="AD1757" s="6">
        <f t="shared" si="730"/>
        <v>0</v>
      </c>
      <c r="AE1757" s="6">
        <f t="shared" si="731"/>
        <v>0.86751946607341524</v>
      </c>
    </row>
    <row r="1758" spans="1:31" x14ac:dyDescent="0.15">
      <c r="A1758" s="38">
        <v>39890</v>
      </c>
      <c r="B1758" s="8">
        <f t="shared" si="719"/>
        <v>2009</v>
      </c>
      <c r="C1758" s="8">
        <f t="shared" si="720"/>
        <v>3</v>
      </c>
      <c r="D1758" s="8">
        <f t="shared" si="721"/>
        <v>18</v>
      </c>
      <c r="E1758" s="8" t="s">
        <v>31</v>
      </c>
      <c r="F1758" s="8">
        <v>2</v>
      </c>
      <c r="G1758">
        <v>5</v>
      </c>
      <c r="H1758" s="2" t="s">
        <v>2</v>
      </c>
      <c r="I1758" s="3">
        <v>5.67</v>
      </c>
      <c r="J1758" s="3">
        <v>17.8</v>
      </c>
      <c r="L1758" s="3">
        <v>63.55</v>
      </c>
      <c r="M1758" s="3">
        <v>0.38</v>
      </c>
      <c r="N1758" s="3">
        <v>0.75</v>
      </c>
      <c r="O1758" s="3">
        <v>4.8</v>
      </c>
      <c r="P1758" s="3">
        <v>1.32</v>
      </c>
      <c r="Q1758" s="3">
        <v>0.2</v>
      </c>
      <c r="R1758" s="3">
        <v>0.47</v>
      </c>
      <c r="S1758" s="3">
        <v>0.1</v>
      </c>
      <c r="T1758" s="3">
        <v>0</v>
      </c>
      <c r="U1758" s="6">
        <f t="shared" si="722"/>
        <v>1.9736842105263157</v>
      </c>
      <c r="W1758" s="6">
        <f t="shared" si="723"/>
        <v>10.719322990126939</v>
      </c>
      <c r="X1758" s="6">
        <f t="shared" si="724"/>
        <v>12.096774193548386</v>
      </c>
      <c r="Y1758" s="6">
        <f t="shared" si="725"/>
        <v>99.999999999999986</v>
      </c>
      <c r="Z1758" s="6">
        <f t="shared" si="726"/>
        <v>66</v>
      </c>
      <c r="AA1758" s="6">
        <f t="shared" si="727"/>
        <v>16.460905349794238</v>
      </c>
      <c r="AB1758" s="6">
        <f t="shared" si="728"/>
        <v>20.434782608695652</v>
      </c>
      <c r="AC1758" s="6">
        <f t="shared" si="729"/>
        <v>2.5581990278843696</v>
      </c>
      <c r="AD1758" s="6">
        <f t="shared" si="730"/>
        <v>0</v>
      </c>
      <c r="AE1758" s="6">
        <f t="shared" si="731"/>
        <v>1.1285016977928692</v>
      </c>
    </row>
    <row r="1759" spans="1:31" x14ac:dyDescent="0.15">
      <c r="A1759" s="38">
        <v>39890</v>
      </c>
      <c r="B1759" s="8">
        <f t="shared" si="719"/>
        <v>2009</v>
      </c>
      <c r="C1759" s="8">
        <f t="shared" si="720"/>
        <v>3</v>
      </c>
      <c r="D1759" s="8">
        <f t="shared" si="721"/>
        <v>18</v>
      </c>
      <c r="E1759" s="8" t="s">
        <v>31</v>
      </c>
      <c r="F1759" s="8">
        <v>2</v>
      </c>
      <c r="G1759">
        <v>5</v>
      </c>
      <c r="H1759" s="2" t="s">
        <v>0</v>
      </c>
      <c r="I1759" s="3">
        <v>5.26</v>
      </c>
      <c r="J1759" s="3">
        <v>18</v>
      </c>
      <c r="L1759" s="3">
        <v>42.47</v>
      </c>
      <c r="M1759" s="3">
        <v>0.24</v>
      </c>
      <c r="N1759" s="3">
        <v>0.57999999999999996</v>
      </c>
      <c r="O1759" s="3">
        <v>5.48</v>
      </c>
      <c r="P1759" s="3">
        <v>1.2</v>
      </c>
      <c r="Q1759" s="3">
        <v>0.15</v>
      </c>
      <c r="R1759" s="3">
        <v>0.15</v>
      </c>
      <c r="S1759" s="3">
        <v>0.06</v>
      </c>
      <c r="T1759" s="3">
        <v>0.01</v>
      </c>
      <c r="U1759" s="6">
        <f t="shared" si="722"/>
        <v>2.4166666666666665</v>
      </c>
      <c r="W1759" s="6">
        <f t="shared" si="723"/>
        <v>6.7700987306064873</v>
      </c>
      <c r="X1759" s="6">
        <f t="shared" si="724"/>
        <v>9.3548387096774182</v>
      </c>
      <c r="Y1759" s="6">
        <f t="shared" si="725"/>
        <v>114.16666666666669</v>
      </c>
      <c r="Z1759" s="6">
        <f t="shared" si="726"/>
        <v>60</v>
      </c>
      <c r="AA1759" s="6">
        <f t="shared" si="727"/>
        <v>12.345679012345679</v>
      </c>
      <c r="AB1759" s="6">
        <f t="shared" si="728"/>
        <v>6.5217391304347823</v>
      </c>
      <c r="AC1759" s="6">
        <f t="shared" si="729"/>
        <v>1.5349194167306215</v>
      </c>
      <c r="AD1759" s="6">
        <f t="shared" si="730"/>
        <v>0.55555555555555558</v>
      </c>
      <c r="AE1759" s="6">
        <f t="shared" si="731"/>
        <v>1.3817876344086022</v>
      </c>
    </row>
    <row r="1760" spans="1:31" x14ac:dyDescent="0.15">
      <c r="A1760" s="38">
        <v>39890</v>
      </c>
      <c r="B1760" s="8">
        <f t="shared" si="719"/>
        <v>2009</v>
      </c>
      <c r="C1760" s="8">
        <f t="shared" si="720"/>
        <v>3</v>
      </c>
      <c r="D1760" s="8">
        <f t="shared" si="721"/>
        <v>18</v>
      </c>
      <c r="E1760" s="8" t="s">
        <v>32</v>
      </c>
      <c r="F1760" s="8">
        <v>1</v>
      </c>
      <c r="G1760">
        <v>4</v>
      </c>
      <c r="H1760" s="2" t="s">
        <v>2</v>
      </c>
      <c r="I1760" s="3">
        <v>5.61</v>
      </c>
      <c r="J1760" s="3">
        <v>27.7</v>
      </c>
      <c r="L1760" s="3">
        <v>73.430000000000007</v>
      </c>
      <c r="M1760" s="3">
        <v>0.42</v>
      </c>
      <c r="N1760" s="3">
        <v>1.33</v>
      </c>
      <c r="O1760" s="3">
        <v>8.48</v>
      </c>
      <c r="P1760" s="3">
        <v>2.69</v>
      </c>
      <c r="Q1760" s="3">
        <v>0.42</v>
      </c>
      <c r="R1760" s="3">
        <v>0.23</v>
      </c>
      <c r="S1760" s="3">
        <v>0.36</v>
      </c>
      <c r="T1760" s="3">
        <v>0</v>
      </c>
      <c r="U1760" s="6">
        <f t="shared" si="722"/>
        <v>3.166666666666667</v>
      </c>
      <c r="W1760" s="6">
        <f t="shared" si="723"/>
        <v>11.847672778561353</v>
      </c>
      <c r="X1760" s="6">
        <f t="shared" si="724"/>
        <v>21.451612903225808</v>
      </c>
      <c r="Y1760" s="6">
        <f t="shared" si="725"/>
        <v>176.66666666666666</v>
      </c>
      <c r="Z1760" s="6">
        <f t="shared" si="726"/>
        <v>134.5</v>
      </c>
      <c r="AA1760" s="6">
        <f t="shared" si="727"/>
        <v>34.567901234567898</v>
      </c>
      <c r="AB1760" s="6">
        <f t="shared" si="728"/>
        <v>10</v>
      </c>
      <c r="AC1760" s="6">
        <f t="shared" si="729"/>
        <v>9.209516500383728</v>
      </c>
      <c r="AD1760" s="6">
        <f t="shared" si="730"/>
        <v>0</v>
      </c>
      <c r="AE1760" s="6">
        <f t="shared" si="731"/>
        <v>1.8106182795698926</v>
      </c>
    </row>
    <row r="1761" spans="1:31" x14ac:dyDescent="0.15">
      <c r="A1761" s="38">
        <v>39890</v>
      </c>
      <c r="B1761" s="8">
        <f t="shared" si="719"/>
        <v>2009</v>
      </c>
      <c r="C1761" s="8">
        <f t="shared" si="720"/>
        <v>3</v>
      </c>
      <c r="D1761" s="8">
        <f t="shared" si="721"/>
        <v>18</v>
      </c>
      <c r="E1761" s="8" t="s">
        <v>31</v>
      </c>
      <c r="F1761" s="8">
        <v>1</v>
      </c>
      <c r="G1761">
        <v>3</v>
      </c>
      <c r="H1761" s="2" t="s">
        <v>0</v>
      </c>
      <c r="I1761" s="3">
        <v>5.68</v>
      </c>
      <c r="J1761" s="3">
        <v>19.5</v>
      </c>
      <c r="L1761" s="3">
        <v>65.48</v>
      </c>
      <c r="M1761" s="3">
        <v>0.4</v>
      </c>
      <c r="N1761" s="3">
        <v>2.12</v>
      </c>
      <c r="O1761" s="3">
        <v>4.6399999999999997</v>
      </c>
      <c r="P1761" s="3">
        <v>1.52</v>
      </c>
      <c r="Q1761" s="3">
        <v>0.34</v>
      </c>
      <c r="R1761" s="3">
        <v>0.22</v>
      </c>
      <c r="S1761" s="3">
        <v>0.17</v>
      </c>
      <c r="T1761" s="3">
        <v>0</v>
      </c>
      <c r="U1761" s="6">
        <f t="shared" si="722"/>
        <v>5.3</v>
      </c>
      <c r="W1761" s="6">
        <f t="shared" si="723"/>
        <v>11.283497884344147</v>
      </c>
      <c r="X1761" s="6">
        <f t="shared" si="724"/>
        <v>34.193548387096776</v>
      </c>
      <c r="Y1761" s="6">
        <f t="shared" si="725"/>
        <v>96.666666666666671</v>
      </c>
      <c r="Z1761" s="6">
        <f t="shared" si="726"/>
        <v>76</v>
      </c>
      <c r="AA1761" s="6">
        <f t="shared" si="727"/>
        <v>27.983539094650205</v>
      </c>
      <c r="AB1761" s="6">
        <f t="shared" si="728"/>
        <v>9.5652173913043477</v>
      </c>
      <c r="AC1761" s="6">
        <f t="shared" si="729"/>
        <v>4.3489383474034282</v>
      </c>
      <c r="AD1761" s="6">
        <f t="shared" si="730"/>
        <v>0</v>
      </c>
      <c r="AE1761" s="6">
        <f t="shared" si="731"/>
        <v>3.0304032258064515</v>
      </c>
    </row>
    <row r="1762" spans="1:31" x14ac:dyDescent="0.15">
      <c r="A1762" s="38">
        <v>39890</v>
      </c>
      <c r="B1762" s="8">
        <f t="shared" si="719"/>
        <v>2009</v>
      </c>
      <c r="C1762" s="8">
        <f t="shared" si="720"/>
        <v>3</v>
      </c>
      <c r="D1762" s="8">
        <f t="shared" si="721"/>
        <v>18</v>
      </c>
      <c r="E1762" s="8" t="s">
        <v>31</v>
      </c>
      <c r="F1762" s="8">
        <v>1</v>
      </c>
      <c r="G1762">
        <v>3</v>
      </c>
      <c r="H1762" s="2" t="s">
        <v>1</v>
      </c>
      <c r="I1762" s="3">
        <v>5.28</v>
      </c>
      <c r="J1762" s="3">
        <v>27.2</v>
      </c>
      <c r="L1762" s="3">
        <v>76.72</v>
      </c>
      <c r="M1762" s="3">
        <v>0.45</v>
      </c>
      <c r="N1762" s="3">
        <v>4.21</v>
      </c>
      <c r="O1762" s="3">
        <v>5.77</v>
      </c>
      <c r="P1762" s="3">
        <v>2.02</v>
      </c>
      <c r="Q1762" s="3">
        <v>0.52</v>
      </c>
      <c r="R1762" s="3">
        <v>0.25</v>
      </c>
      <c r="S1762" s="3">
        <v>0.4</v>
      </c>
      <c r="T1762" s="3">
        <v>0</v>
      </c>
      <c r="U1762" s="6">
        <f t="shared" si="722"/>
        <v>9.3555555555555561</v>
      </c>
      <c r="W1762" s="6">
        <f t="shared" si="723"/>
        <v>12.693935119887165</v>
      </c>
      <c r="X1762" s="6">
        <f t="shared" si="724"/>
        <v>67.903225806451616</v>
      </c>
      <c r="Y1762" s="6">
        <f t="shared" si="725"/>
        <v>120.20833333333331</v>
      </c>
      <c r="Z1762" s="6">
        <f t="shared" si="726"/>
        <v>101</v>
      </c>
      <c r="AA1762" s="6">
        <f t="shared" si="727"/>
        <v>42.798353909465021</v>
      </c>
      <c r="AB1762" s="6">
        <f t="shared" si="728"/>
        <v>10.869565217391305</v>
      </c>
      <c r="AC1762" s="6">
        <f t="shared" si="729"/>
        <v>10.232796111537478</v>
      </c>
      <c r="AD1762" s="6">
        <f t="shared" si="730"/>
        <v>0</v>
      </c>
      <c r="AE1762" s="6">
        <f t="shared" si="731"/>
        <v>5.3492652329749104</v>
      </c>
    </row>
    <row r="1763" spans="1:31" x14ac:dyDescent="0.15">
      <c r="A1763" s="38">
        <v>39890</v>
      </c>
      <c r="B1763" s="8">
        <f t="shared" si="719"/>
        <v>2009</v>
      </c>
      <c r="C1763" s="8">
        <f t="shared" si="720"/>
        <v>3</v>
      </c>
      <c r="D1763" s="8">
        <f t="shared" si="721"/>
        <v>18</v>
      </c>
      <c r="E1763" s="8" t="s">
        <v>29</v>
      </c>
      <c r="F1763" s="8">
        <v>4</v>
      </c>
      <c r="G1763">
        <v>13</v>
      </c>
      <c r="H1763" s="2" t="s">
        <v>2</v>
      </c>
      <c r="I1763" s="3">
        <v>4.3099999999999996</v>
      </c>
      <c r="J1763" s="3">
        <v>144</v>
      </c>
      <c r="L1763" s="3">
        <v>10.62</v>
      </c>
      <c r="M1763" s="3">
        <v>0.38</v>
      </c>
      <c r="N1763" s="3">
        <v>4.38</v>
      </c>
      <c r="O1763" s="3">
        <v>63.8</v>
      </c>
      <c r="P1763" s="3">
        <v>0.97</v>
      </c>
      <c r="Q1763" s="3">
        <v>0.09</v>
      </c>
      <c r="R1763" s="3">
        <v>0.24</v>
      </c>
      <c r="S1763" s="3">
        <v>0.73</v>
      </c>
      <c r="T1763" s="3">
        <v>0.03</v>
      </c>
      <c r="U1763" s="6">
        <f t="shared" si="722"/>
        <v>11.526315789473683</v>
      </c>
      <c r="W1763" s="6">
        <f t="shared" si="723"/>
        <v>10.719322990126939</v>
      </c>
      <c r="X1763" s="6">
        <f t="shared" si="724"/>
        <v>70.645161290322577</v>
      </c>
      <c r="Y1763" s="6">
        <f t="shared" si="725"/>
        <v>1329.1666666666665</v>
      </c>
      <c r="Z1763" s="6">
        <f t="shared" si="726"/>
        <v>48.5</v>
      </c>
      <c r="AA1763" s="6">
        <f t="shared" si="727"/>
        <v>7.4074074074074066</v>
      </c>
      <c r="AB1763" s="6">
        <f t="shared" si="728"/>
        <v>10.434782608695651</v>
      </c>
      <c r="AC1763" s="6">
        <f t="shared" si="729"/>
        <v>18.674852903555895</v>
      </c>
      <c r="AD1763" s="6">
        <f t="shared" si="730"/>
        <v>1.6666666666666665</v>
      </c>
      <c r="AE1763" s="6">
        <f t="shared" si="731"/>
        <v>6.5904499151103568</v>
      </c>
    </row>
    <row r="1764" spans="1:31" x14ac:dyDescent="0.15">
      <c r="A1764" s="38">
        <v>39890</v>
      </c>
      <c r="B1764" s="8">
        <f t="shared" si="719"/>
        <v>2009</v>
      </c>
      <c r="C1764" s="8">
        <f t="shared" si="720"/>
        <v>3</v>
      </c>
      <c r="D1764" s="8">
        <f t="shared" si="721"/>
        <v>18</v>
      </c>
      <c r="E1764" s="8" t="s">
        <v>30</v>
      </c>
      <c r="F1764" s="8">
        <v>2</v>
      </c>
      <c r="G1764">
        <v>7</v>
      </c>
      <c r="H1764" s="2" t="s">
        <v>2</v>
      </c>
      <c r="I1764" s="3">
        <v>4.2699999999999996</v>
      </c>
      <c r="J1764" s="3">
        <v>199</v>
      </c>
      <c r="L1764" s="3">
        <v>32.26</v>
      </c>
      <c r="M1764" s="3">
        <v>1.1100000000000001</v>
      </c>
      <c r="N1764" s="3">
        <v>33.65</v>
      </c>
      <c r="O1764" s="3">
        <v>66.7</v>
      </c>
      <c r="P1764" s="3">
        <v>1.96</v>
      </c>
      <c r="Q1764" s="3">
        <v>0.63</v>
      </c>
      <c r="R1764" s="3">
        <v>0.39</v>
      </c>
      <c r="S1764" s="3">
        <v>0.76</v>
      </c>
      <c r="T1764" s="3">
        <v>0</v>
      </c>
      <c r="U1764" s="6">
        <f t="shared" si="722"/>
        <v>30.31531531531531</v>
      </c>
      <c r="W1764" s="6">
        <f t="shared" si="723"/>
        <v>31.311706629055003</v>
      </c>
      <c r="X1764" s="6">
        <f t="shared" si="724"/>
        <v>542.74193548387098</v>
      </c>
      <c r="Y1764" s="6">
        <f t="shared" si="725"/>
        <v>1389.5833333333335</v>
      </c>
      <c r="Z1764" s="6">
        <f t="shared" si="726"/>
        <v>98</v>
      </c>
      <c r="AA1764" s="6">
        <f t="shared" si="727"/>
        <v>51.851851851851848</v>
      </c>
      <c r="AB1764" s="6">
        <f t="shared" si="728"/>
        <v>16.956521739130437</v>
      </c>
      <c r="AC1764" s="6">
        <f t="shared" si="729"/>
        <v>19.442312611921203</v>
      </c>
      <c r="AD1764" s="6">
        <f t="shared" si="730"/>
        <v>0</v>
      </c>
      <c r="AE1764" s="6">
        <f t="shared" si="731"/>
        <v>17.333514966579486</v>
      </c>
    </row>
    <row r="1765" spans="1:31" x14ac:dyDescent="0.15">
      <c r="A1765" s="38">
        <v>39890</v>
      </c>
      <c r="B1765" s="8">
        <f t="shared" si="719"/>
        <v>2009</v>
      </c>
      <c r="C1765" s="8">
        <f t="shared" si="720"/>
        <v>3</v>
      </c>
      <c r="D1765" s="8">
        <f t="shared" si="721"/>
        <v>18</v>
      </c>
      <c r="E1765" s="8" t="s">
        <v>29</v>
      </c>
      <c r="F1765" s="8">
        <v>3</v>
      </c>
      <c r="G1765">
        <v>10</v>
      </c>
      <c r="H1765" s="2" t="s">
        <v>1</v>
      </c>
      <c r="I1765" s="3">
        <v>4.24</v>
      </c>
      <c r="J1765" s="3">
        <v>174</v>
      </c>
      <c r="L1765" s="3">
        <v>10.87</v>
      </c>
      <c r="M1765" s="3">
        <v>0.67</v>
      </c>
      <c r="N1765" s="3">
        <v>32.32</v>
      </c>
      <c r="O1765" s="3">
        <v>55.2</v>
      </c>
      <c r="P1765" s="3">
        <v>1.1399999999999999</v>
      </c>
      <c r="Q1765" s="3">
        <v>0.2</v>
      </c>
      <c r="R1765" s="3">
        <v>0.22</v>
      </c>
      <c r="S1765" s="3">
        <v>1.4</v>
      </c>
      <c r="T1765" s="3">
        <v>0.17</v>
      </c>
      <c r="U1765" s="6">
        <f t="shared" si="722"/>
        <v>48.238805970149251</v>
      </c>
      <c r="W1765" s="6">
        <f t="shared" si="723"/>
        <v>18.899858956276447</v>
      </c>
      <c r="X1765" s="6">
        <f t="shared" si="724"/>
        <v>521.29032258064512</v>
      </c>
      <c r="Y1765" s="6">
        <f t="shared" si="725"/>
        <v>1150.0000000000002</v>
      </c>
      <c r="Z1765" s="6">
        <f t="shared" si="726"/>
        <v>56.999999999999993</v>
      </c>
      <c r="AA1765" s="6">
        <f t="shared" si="727"/>
        <v>16.460905349794238</v>
      </c>
      <c r="AB1765" s="6">
        <f t="shared" si="728"/>
        <v>9.5652173913043477</v>
      </c>
      <c r="AC1765" s="6">
        <f t="shared" si="729"/>
        <v>35.814786390381165</v>
      </c>
      <c r="AD1765" s="6">
        <f t="shared" si="730"/>
        <v>9.4444444444444446</v>
      </c>
      <c r="AE1765" s="6">
        <f t="shared" si="731"/>
        <v>27.581704381319206</v>
      </c>
    </row>
    <row r="1766" spans="1:31" x14ac:dyDescent="0.15">
      <c r="A1766" s="38">
        <v>39890</v>
      </c>
      <c r="B1766" s="8">
        <f t="shared" si="719"/>
        <v>2009</v>
      </c>
      <c r="C1766" s="8">
        <f t="shared" si="720"/>
        <v>3</v>
      </c>
      <c r="D1766" s="8">
        <f t="shared" si="721"/>
        <v>18</v>
      </c>
      <c r="E1766" s="8" t="s">
        <v>29</v>
      </c>
      <c r="F1766" s="8">
        <v>2</v>
      </c>
      <c r="G1766">
        <v>6</v>
      </c>
      <c r="H1766" s="2" t="s">
        <v>0</v>
      </c>
      <c r="I1766" s="3">
        <v>4.4400000000000004</v>
      </c>
      <c r="J1766" s="3">
        <v>96.1</v>
      </c>
      <c r="L1766" s="3">
        <v>40.56</v>
      </c>
      <c r="M1766" s="3">
        <v>0.51</v>
      </c>
      <c r="N1766" s="3">
        <v>24.7</v>
      </c>
      <c r="O1766" s="3">
        <v>24.62</v>
      </c>
      <c r="P1766" s="3">
        <v>1.28</v>
      </c>
      <c r="Q1766" s="3">
        <v>0.17</v>
      </c>
      <c r="R1766" s="3">
        <v>0.31</v>
      </c>
      <c r="S1766" s="3">
        <v>0.16</v>
      </c>
      <c r="T1766" s="3">
        <v>0</v>
      </c>
      <c r="U1766" s="6">
        <f t="shared" si="722"/>
        <v>48.431372549019606</v>
      </c>
      <c r="W1766" s="6">
        <f t="shared" si="723"/>
        <v>14.386459802538786</v>
      </c>
      <c r="X1766" s="6">
        <f t="shared" si="724"/>
        <v>398.38709677419354</v>
      </c>
      <c r="Y1766" s="6">
        <f t="shared" si="725"/>
        <v>512.91666666666674</v>
      </c>
      <c r="Z1766" s="6">
        <f t="shared" si="726"/>
        <v>64</v>
      </c>
      <c r="AA1766" s="6">
        <f t="shared" si="727"/>
        <v>13.991769547325102</v>
      </c>
      <c r="AB1766" s="6">
        <f t="shared" si="728"/>
        <v>13.478260869565217</v>
      </c>
      <c r="AC1766" s="6">
        <f t="shared" si="729"/>
        <v>4.0931184446149906</v>
      </c>
      <c r="AD1766" s="6">
        <f t="shared" si="730"/>
        <v>0</v>
      </c>
      <c r="AE1766" s="6">
        <f t="shared" si="731"/>
        <v>27.691808981657179</v>
      </c>
    </row>
    <row r="1767" spans="1:31" x14ac:dyDescent="0.15">
      <c r="A1767" s="38">
        <v>39890</v>
      </c>
      <c r="B1767" s="8">
        <f t="shared" si="719"/>
        <v>2009</v>
      </c>
      <c r="C1767" s="8">
        <f t="shared" si="720"/>
        <v>3</v>
      </c>
      <c r="D1767" s="8">
        <f t="shared" si="721"/>
        <v>18</v>
      </c>
      <c r="E1767" s="8" t="s">
        <v>30</v>
      </c>
      <c r="F1767" s="8">
        <v>4</v>
      </c>
      <c r="G1767">
        <v>14</v>
      </c>
      <c r="H1767" s="2" t="s">
        <v>2</v>
      </c>
      <c r="I1767" s="3">
        <v>4.38</v>
      </c>
      <c r="J1767" s="3">
        <v>247</v>
      </c>
      <c r="L1767" s="3">
        <v>15.69</v>
      </c>
      <c r="M1767" s="3">
        <v>0.96</v>
      </c>
      <c r="N1767" s="3">
        <v>54.01</v>
      </c>
      <c r="O1767" s="3">
        <v>71.599999999999994</v>
      </c>
      <c r="P1767" s="3">
        <v>12.9</v>
      </c>
      <c r="Q1767" s="3">
        <v>5.58</v>
      </c>
      <c r="R1767" s="3">
        <v>0.44</v>
      </c>
      <c r="S1767" s="3">
        <v>0.33</v>
      </c>
      <c r="T1767" s="3">
        <v>0</v>
      </c>
      <c r="U1767" s="6">
        <f t="shared" si="722"/>
        <v>56.260416666666664</v>
      </c>
      <c r="W1767" s="6">
        <f t="shared" si="723"/>
        <v>27.080394922425949</v>
      </c>
      <c r="X1767" s="6">
        <f t="shared" si="724"/>
        <v>871.12903225806451</v>
      </c>
      <c r="Y1767" s="6">
        <f t="shared" si="725"/>
        <v>1491.6666666666665</v>
      </c>
      <c r="Z1767" s="6">
        <f t="shared" si="726"/>
        <v>645</v>
      </c>
      <c r="AA1767" s="6">
        <f t="shared" si="727"/>
        <v>459.25925925925924</v>
      </c>
      <c r="AB1767" s="6">
        <f t="shared" si="728"/>
        <v>19.130434782608695</v>
      </c>
      <c r="AC1767" s="6">
        <f t="shared" si="729"/>
        <v>8.4420567920184197</v>
      </c>
      <c r="AD1767" s="6">
        <f t="shared" si="730"/>
        <v>0</v>
      </c>
      <c r="AE1767" s="6">
        <f t="shared" si="731"/>
        <v>32.168254368279577</v>
      </c>
    </row>
    <row r="1768" spans="1:31" x14ac:dyDescent="0.15">
      <c r="A1768" s="38">
        <v>39890</v>
      </c>
      <c r="B1768" s="8">
        <f t="shared" si="719"/>
        <v>2009</v>
      </c>
      <c r="C1768" s="8">
        <f t="shared" si="720"/>
        <v>3</v>
      </c>
      <c r="D1768" s="8">
        <f t="shared" si="721"/>
        <v>18</v>
      </c>
      <c r="E1768" s="8" t="s">
        <v>29</v>
      </c>
      <c r="F1768" s="8">
        <v>3</v>
      </c>
      <c r="G1768">
        <v>10</v>
      </c>
      <c r="H1768" s="2" t="s">
        <v>0</v>
      </c>
      <c r="I1768" s="3">
        <v>4.22</v>
      </c>
      <c r="J1768" s="3">
        <v>216</v>
      </c>
      <c r="L1768" s="3">
        <v>5.5</v>
      </c>
      <c r="M1768" s="3">
        <v>1.42</v>
      </c>
      <c r="N1768" s="3">
        <v>81.459999999999994</v>
      </c>
      <c r="O1768" s="3">
        <v>28.8</v>
      </c>
      <c r="P1768" s="3">
        <v>2.4500000000000002</v>
      </c>
      <c r="Q1768" s="3">
        <v>0.46</v>
      </c>
      <c r="R1768" s="3">
        <v>0.37</v>
      </c>
      <c r="S1768" s="3">
        <v>1.54</v>
      </c>
      <c r="T1768" s="3">
        <v>0</v>
      </c>
      <c r="U1768" s="6">
        <f t="shared" si="722"/>
        <v>57.366197183098592</v>
      </c>
      <c r="W1768" s="6">
        <f t="shared" si="723"/>
        <v>40.056417489421719</v>
      </c>
      <c r="X1768" s="6">
        <f t="shared" si="724"/>
        <v>1313.8709677419354</v>
      </c>
      <c r="Y1768" s="6">
        <f t="shared" si="725"/>
        <v>600</v>
      </c>
      <c r="Z1768" s="6">
        <f t="shared" si="726"/>
        <v>122.50000000000001</v>
      </c>
      <c r="AA1768" s="6">
        <f t="shared" si="727"/>
        <v>37.860082304526749</v>
      </c>
      <c r="AB1768" s="6">
        <f t="shared" si="728"/>
        <v>16.086956521739129</v>
      </c>
      <c r="AC1768" s="6">
        <f t="shared" si="729"/>
        <v>39.396265029419283</v>
      </c>
      <c r="AD1768" s="6">
        <f t="shared" si="730"/>
        <v>0</v>
      </c>
      <c r="AE1768" s="6">
        <f t="shared" si="731"/>
        <v>32.800511131303949</v>
      </c>
    </row>
    <row r="1769" spans="1:31" x14ac:dyDescent="0.15">
      <c r="A1769" s="38">
        <v>39890</v>
      </c>
      <c r="B1769" s="8">
        <f t="shared" si="719"/>
        <v>2009</v>
      </c>
      <c r="C1769" s="8">
        <f t="shared" si="720"/>
        <v>3</v>
      </c>
      <c r="D1769" s="8">
        <f t="shared" si="721"/>
        <v>18</v>
      </c>
      <c r="E1769" s="8" t="s">
        <v>30</v>
      </c>
      <c r="F1769" s="8">
        <v>1</v>
      </c>
      <c r="G1769">
        <v>2</v>
      </c>
      <c r="H1769" s="2" t="s">
        <v>1</v>
      </c>
      <c r="I1769" s="3">
        <v>4.2699999999999996</v>
      </c>
      <c r="J1769" s="3">
        <v>231</v>
      </c>
      <c r="L1769" s="3">
        <v>39.130000000000003</v>
      </c>
      <c r="M1769" s="3">
        <v>0.97</v>
      </c>
      <c r="N1769" s="3">
        <v>74.819999999999993</v>
      </c>
      <c r="O1769" s="3">
        <v>45.5</v>
      </c>
      <c r="P1769" s="3">
        <v>3.01</v>
      </c>
      <c r="Q1769" s="3">
        <v>1.53</v>
      </c>
      <c r="R1769" s="3">
        <v>0.37</v>
      </c>
      <c r="S1769" s="3">
        <v>1.26</v>
      </c>
      <c r="T1769" s="3">
        <v>0</v>
      </c>
      <c r="U1769" s="6">
        <f t="shared" si="722"/>
        <v>77.13402061855669</v>
      </c>
      <c r="W1769" s="6">
        <f t="shared" si="723"/>
        <v>27.362482369534554</v>
      </c>
      <c r="X1769" s="6">
        <f t="shared" si="724"/>
        <v>1206.7741935483868</v>
      </c>
      <c r="Y1769" s="6">
        <f t="shared" si="725"/>
        <v>947.91666666666663</v>
      </c>
      <c r="Z1769" s="6">
        <f t="shared" si="726"/>
        <v>150.5</v>
      </c>
      <c r="AA1769" s="6">
        <f t="shared" si="727"/>
        <v>125.92592592592591</v>
      </c>
      <c r="AB1769" s="6">
        <f t="shared" si="728"/>
        <v>16.086956521739129</v>
      </c>
      <c r="AC1769" s="6">
        <f t="shared" si="729"/>
        <v>32.233307751343055</v>
      </c>
      <c r="AD1769" s="6">
        <f t="shared" si="730"/>
        <v>0</v>
      </c>
      <c r="AE1769" s="6">
        <f t="shared" si="731"/>
        <v>44.103242434319917</v>
      </c>
    </row>
    <row r="1770" spans="1:31" x14ac:dyDescent="0.15">
      <c r="A1770" s="38">
        <v>39890</v>
      </c>
      <c r="B1770" s="8">
        <f t="shared" si="719"/>
        <v>2009</v>
      </c>
      <c r="C1770" s="8">
        <f t="shared" si="720"/>
        <v>3</v>
      </c>
      <c r="D1770" s="8">
        <f t="shared" si="721"/>
        <v>18</v>
      </c>
      <c r="E1770" s="8" t="s">
        <v>30</v>
      </c>
      <c r="F1770" s="8">
        <v>2</v>
      </c>
      <c r="G1770">
        <v>7</v>
      </c>
      <c r="H1770" s="2" t="s">
        <v>1</v>
      </c>
      <c r="I1770" s="3">
        <v>4.2300000000000004</v>
      </c>
      <c r="J1770" s="3">
        <v>241</v>
      </c>
      <c r="L1770" s="3">
        <v>25.26</v>
      </c>
      <c r="M1770" s="3">
        <v>0.83</v>
      </c>
      <c r="N1770" s="3">
        <v>81.010000000000005</v>
      </c>
      <c r="O1770" s="3">
        <v>42.3</v>
      </c>
      <c r="P1770" s="3">
        <v>3.11</v>
      </c>
      <c r="Q1770" s="3">
        <v>0.75</v>
      </c>
      <c r="R1770" s="3">
        <v>0.32</v>
      </c>
      <c r="S1770" s="3">
        <v>1.6</v>
      </c>
      <c r="T1770" s="3">
        <v>0</v>
      </c>
      <c r="U1770" s="6">
        <f t="shared" si="722"/>
        <v>97.602409638554221</v>
      </c>
      <c r="W1770" s="6">
        <f t="shared" si="723"/>
        <v>23.413258110014102</v>
      </c>
      <c r="X1770" s="6">
        <f t="shared" si="724"/>
        <v>1306.6129032258066</v>
      </c>
      <c r="Y1770" s="6">
        <f t="shared" si="725"/>
        <v>881.25</v>
      </c>
      <c r="Z1770" s="6">
        <f t="shared" si="726"/>
        <v>155.5</v>
      </c>
      <c r="AA1770" s="6">
        <f t="shared" si="727"/>
        <v>61.728395061728392</v>
      </c>
      <c r="AB1770" s="6">
        <f t="shared" si="728"/>
        <v>13.913043478260871</v>
      </c>
      <c r="AC1770" s="6">
        <f t="shared" si="729"/>
        <v>40.931184446149913</v>
      </c>
      <c r="AD1770" s="6">
        <f t="shared" si="730"/>
        <v>0</v>
      </c>
      <c r="AE1770" s="6">
        <f t="shared" si="731"/>
        <v>55.806539059463674</v>
      </c>
    </row>
    <row r="1771" spans="1:31" x14ac:dyDescent="0.15">
      <c r="A1771" s="38">
        <v>39890</v>
      </c>
      <c r="B1771" s="8">
        <f t="shared" si="719"/>
        <v>2009</v>
      </c>
      <c r="C1771" s="8">
        <f t="shared" si="720"/>
        <v>3</v>
      </c>
      <c r="D1771" s="8">
        <f t="shared" si="721"/>
        <v>18</v>
      </c>
      <c r="E1771" s="8" t="s">
        <v>29</v>
      </c>
      <c r="F1771" s="8">
        <v>1</v>
      </c>
      <c r="G1771">
        <v>1</v>
      </c>
      <c r="H1771" s="2" t="s">
        <v>0</v>
      </c>
      <c r="I1771" s="3">
        <v>4.21</v>
      </c>
      <c r="J1771" s="3">
        <v>265</v>
      </c>
      <c r="L1771" s="3">
        <v>79.510000000000005</v>
      </c>
    </row>
    <row r="1772" spans="1:31" x14ac:dyDescent="0.15">
      <c r="A1772" s="38">
        <v>39890</v>
      </c>
      <c r="B1772" s="8">
        <f t="shared" si="719"/>
        <v>2009</v>
      </c>
      <c r="C1772" s="8">
        <f t="shared" si="720"/>
        <v>3</v>
      </c>
      <c r="D1772" s="8">
        <f t="shared" si="721"/>
        <v>18</v>
      </c>
      <c r="E1772" s="8" t="s">
        <v>29</v>
      </c>
      <c r="F1772" s="8">
        <v>1</v>
      </c>
      <c r="G1772">
        <v>1</v>
      </c>
      <c r="H1772" s="2" t="s">
        <v>2</v>
      </c>
      <c r="I1772" s="3">
        <v>4.4800000000000004</v>
      </c>
      <c r="J1772" s="3">
        <v>112</v>
      </c>
      <c r="L1772" s="3">
        <v>77.78</v>
      </c>
    </row>
    <row r="1773" spans="1:31" x14ac:dyDescent="0.15">
      <c r="A1773" s="38">
        <v>39890</v>
      </c>
      <c r="B1773" s="8">
        <f t="shared" si="719"/>
        <v>2009</v>
      </c>
      <c r="C1773" s="8">
        <f t="shared" si="720"/>
        <v>3</v>
      </c>
      <c r="D1773" s="8">
        <f t="shared" si="721"/>
        <v>18</v>
      </c>
      <c r="E1773" s="8" t="s">
        <v>30</v>
      </c>
      <c r="F1773" s="8">
        <v>1</v>
      </c>
      <c r="G1773">
        <v>2</v>
      </c>
      <c r="H1773" s="2" t="s">
        <v>0</v>
      </c>
      <c r="I1773" s="3">
        <v>4.96</v>
      </c>
      <c r="J1773" s="3">
        <v>68.5</v>
      </c>
      <c r="L1773" s="3">
        <v>54.69</v>
      </c>
    </row>
    <row r="1774" spans="1:31" x14ac:dyDescent="0.15">
      <c r="A1774" s="38">
        <v>39890</v>
      </c>
      <c r="B1774" s="8">
        <f t="shared" si="719"/>
        <v>2009</v>
      </c>
      <c r="C1774" s="8">
        <f t="shared" si="720"/>
        <v>3</v>
      </c>
      <c r="D1774" s="8">
        <f t="shared" si="721"/>
        <v>18</v>
      </c>
      <c r="E1774" s="8" t="s">
        <v>30</v>
      </c>
      <c r="F1774" s="8">
        <v>1</v>
      </c>
      <c r="G1774">
        <v>2</v>
      </c>
      <c r="H1774" s="2" t="s">
        <v>2</v>
      </c>
      <c r="I1774" s="3">
        <v>4.87</v>
      </c>
      <c r="J1774" s="3">
        <v>30.5</v>
      </c>
      <c r="L1774" s="3">
        <v>60.67</v>
      </c>
    </row>
    <row r="1775" spans="1:31" x14ac:dyDescent="0.15">
      <c r="A1775" s="38">
        <v>39890</v>
      </c>
      <c r="B1775" s="8">
        <f t="shared" si="719"/>
        <v>2009</v>
      </c>
      <c r="C1775" s="8">
        <f t="shared" si="720"/>
        <v>3</v>
      </c>
      <c r="D1775" s="8">
        <f t="shared" si="721"/>
        <v>18</v>
      </c>
      <c r="E1775" s="8" t="s">
        <v>31</v>
      </c>
      <c r="F1775" s="8">
        <v>1</v>
      </c>
      <c r="G1775">
        <v>3</v>
      </c>
      <c r="H1775" s="2" t="s">
        <v>2</v>
      </c>
      <c r="I1775" s="3">
        <v>5.35</v>
      </c>
      <c r="J1775" s="3">
        <v>21.5</v>
      </c>
      <c r="L1775" s="3">
        <v>70.27</v>
      </c>
    </row>
    <row r="1776" spans="1:31" x14ac:dyDescent="0.15">
      <c r="A1776" s="38">
        <v>39890</v>
      </c>
      <c r="B1776" s="8">
        <f t="shared" si="719"/>
        <v>2009</v>
      </c>
      <c r="C1776" s="8">
        <f t="shared" si="720"/>
        <v>3</v>
      </c>
      <c r="D1776" s="8">
        <f t="shared" si="721"/>
        <v>18</v>
      </c>
      <c r="E1776" s="8" t="s">
        <v>32</v>
      </c>
      <c r="F1776" s="8">
        <v>1</v>
      </c>
      <c r="G1776">
        <v>4</v>
      </c>
      <c r="H1776" s="2" t="s">
        <v>0</v>
      </c>
      <c r="I1776" s="3">
        <v>5.91</v>
      </c>
      <c r="J1776" s="3">
        <v>40</v>
      </c>
      <c r="L1776" s="3">
        <v>82.81</v>
      </c>
    </row>
    <row r="1777" spans="1:31" x14ac:dyDescent="0.15">
      <c r="A1777" s="38">
        <v>39890</v>
      </c>
      <c r="B1777" s="8">
        <f t="shared" si="719"/>
        <v>2009</v>
      </c>
      <c r="C1777" s="8">
        <f t="shared" si="720"/>
        <v>3</v>
      </c>
      <c r="D1777" s="8">
        <f t="shared" si="721"/>
        <v>18</v>
      </c>
      <c r="E1777" s="8" t="s">
        <v>30</v>
      </c>
      <c r="F1777" s="8">
        <v>2</v>
      </c>
      <c r="G1777">
        <v>7</v>
      </c>
      <c r="H1777" s="2" t="s">
        <v>0</v>
      </c>
      <c r="I1777" s="3">
        <v>4.37</v>
      </c>
      <c r="J1777" s="3">
        <v>123.8</v>
      </c>
      <c r="L1777" s="3">
        <v>65.62</v>
      </c>
    </row>
    <row r="1778" spans="1:31" x14ac:dyDescent="0.15">
      <c r="A1778" s="38">
        <v>39890</v>
      </c>
      <c r="B1778" s="8">
        <f t="shared" si="719"/>
        <v>2009</v>
      </c>
      <c r="C1778" s="8">
        <f t="shared" si="720"/>
        <v>3</v>
      </c>
      <c r="D1778" s="8">
        <f t="shared" si="721"/>
        <v>18</v>
      </c>
      <c r="E1778" s="8" t="s">
        <v>32</v>
      </c>
      <c r="F1778" s="8">
        <v>2</v>
      </c>
      <c r="G1778">
        <v>8</v>
      </c>
      <c r="H1778" s="2" t="s">
        <v>2</v>
      </c>
      <c r="I1778" s="3">
        <v>4.96</v>
      </c>
      <c r="J1778" s="3">
        <v>22.9</v>
      </c>
      <c r="L1778" s="3">
        <v>66.77</v>
      </c>
    </row>
    <row r="1779" spans="1:31" x14ac:dyDescent="0.15">
      <c r="A1779" s="38">
        <v>39890</v>
      </c>
      <c r="B1779" s="8">
        <f t="shared" si="719"/>
        <v>2009</v>
      </c>
      <c r="C1779" s="8">
        <f t="shared" si="720"/>
        <v>3</v>
      </c>
      <c r="D1779" s="8">
        <f t="shared" si="721"/>
        <v>18</v>
      </c>
      <c r="E1779" s="8" t="s">
        <v>30</v>
      </c>
      <c r="F1779" s="8">
        <v>3</v>
      </c>
      <c r="G1779">
        <v>9</v>
      </c>
      <c r="H1779" s="2" t="s">
        <v>2</v>
      </c>
      <c r="I1779" s="3">
        <v>4.1900000000000004</v>
      </c>
      <c r="J1779" s="3">
        <v>246</v>
      </c>
    </row>
    <row r="1780" spans="1:31" x14ac:dyDescent="0.15">
      <c r="A1780" s="38">
        <v>39890</v>
      </c>
      <c r="B1780" s="8">
        <f t="shared" si="719"/>
        <v>2009</v>
      </c>
      <c r="C1780" s="8">
        <f t="shared" si="720"/>
        <v>3</v>
      </c>
      <c r="D1780" s="8">
        <f t="shared" si="721"/>
        <v>18</v>
      </c>
      <c r="E1780" s="8" t="s">
        <v>31</v>
      </c>
      <c r="F1780" s="8">
        <v>3</v>
      </c>
      <c r="G1780">
        <v>12</v>
      </c>
      <c r="H1780" s="2" t="s">
        <v>1</v>
      </c>
      <c r="I1780" s="3">
        <v>5.0199999999999996</v>
      </c>
      <c r="J1780" s="3">
        <v>20.100000000000001</v>
      </c>
      <c r="L1780" s="3">
        <v>23.22</v>
      </c>
    </row>
    <row r="1781" spans="1:31" x14ac:dyDescent="0.15">
      <c r="A1781" s="38">
        <v>39965</v>
      </c>
      <c r="B1781" s="8">
        <f t="shared" si="719"/>
        <v>2009</v>
      </c>
      <c r="C1781" s="8">
        <f t="shared" si="720"/>
        <v>6</v>
      </c>
      <c r="D1781" s="8">
        <f t="shared" si="721"/>
        <v>1</v>
      </c>
      <c r="E1781" s="8" t="s">
        <v>31</v>
      </c>
      <c r="F1781" s="8">
        <v>4</v>
      </c>
      <c r="G1781">
        <v>15</v>
      </c>
      <c r="H1781" s="2" t="s">
        <v>0</v>
      </c>
      <c r="I1781" s="3">
        <v>4.5599999999999996</v>
      </c>
      <c r="J1781" s="3">
        <v>28.3</v>
      </c>
      <c r="L1781" s="3">
        <v>56.76</v>
      </c>
      <c r="M1781" s="3">
        <v>0.88</v>
      </c>
      <c r="N1781" s="3">
        <v>0.35</v>
      </c>
      <c r="O1781" s="3">
        <v>4.8099999999999996</v>
      </c>
      <c r="P1781" s="3">
        <v>0.79</v>
      </c>
      <c r="Q1781" s="3">
        <v>0.18</v>
      </c>
      <c r="R1781" s="3">
        <v>0.33</v>
      </c>
      <c r="S1781" s="3">
        <v>0.56999999999999995</v>
      </c>
      <c r="T1781" s="3">
        <v>0</v>
      </c>
      <c r="U1781" s="6">
        <f>(N1781/M1781)</f>
        <v>0.39772727272727271</v>
      </c>
      <c r="W1781" s="6">
        <f>(M1781/35.45)*1000</f>
        <v>24.82369534555712</v>
      </c>
      <c r="X1781" s="6">
        <f>(N1781/62)*1000</f>
        <v>5.6451612903225801</v>
      </c>
      <c r="Y1781" s="6">
        <f>(O1781/96)*1000*2</f>
        <v>100.20833333333333</v>
      </c>
      <c r="Z1781" s="6">
        <f>(P1781/40)*1000*2</f>
        <v>39.5</v>
      </c>
      <c r="AA1781" s="6">
        <f>(Q1781/24.3)*1000*2</f>
        <v>14.814814814814813</v>
      </c>
      <c r="AB1781" s="6">
        <f>(R1781/23)*1000</f>
        <v>14.347826086956523</v>
      </c>
      <c r="AC1781" s="6">
        <f>(S1781/39.09)*1000</f>
        <v>14.581734458940904</v>
      </c>
      <c r="AD1781" s="6">
        <f>(T1781/18)*1000</f>
        <v>0</v>
      </c>
      <c r="AE1781" s="6">
        <f>(X1781/W1781)</f>
        <v>0.22741019061583578</v>
      </c>
    </row>
    <row r="1782" spans="1:31" x14ac:dyDescent="0.15">
      <c r="A1782" s="38">
        <v>39965</v>
      </c>
      <c r="B1782" s="8">
        <f t="shared" si="719"/>
        <v>2009</v>
      </c>
      <c r="C1782" s="8">
        <f t="shared" si="720"/>
        <v>6</v>
      </c>
      <c r="D1782" s="8">
        <f t="shared" si="721"/>
        <v>1</v>
      </c>
      <c r="E1782" s="8" t="s">
        <v>31</v>
      </c>
      <c r="F1782" s="8">
        <v>4</v>
      </c>
      <c r="G1782">
        <v>15</v>
      </c>
      <c r="H1782" s="2" t="s">
        <v>1</v>
      </c>
      <c r="I1782" s="3">
        <v>5.1100000000000003</v>
      </c>
      <c r="J1782" s="3">
        <v>21.8</v>
      </c>
      <c r="L1782" s="3">
        <v>50.88</v>
      </c>
      <c r="M1782" s="3">
        <v>0.77</v>
      </c>
      <c r="N1782" s="3">
        <v>0.53</v>
      </c>
      <c r="O1782" s="3">
        <v>6.19</v>
      </c>
      <c r="P1782" s="3">
        <v>1.1100000000000001</v>
      </c>
      <c r="Q1782" s="3">
        <v>0.16</v>
      </c>
      <c r="R1782" s="3">
        <v>0.24</v>
      </c>
      <c r="S1782" s="3">
        <v>0.39</v>
      </c>
      <c r="T1782" s="3">
        <v>0</v>
      </c>
      <c r="U1782" s="6">
        <f>(N1782/M1782)</f>
        <v>0.68831168831168832</v>
      </c>
      <c r="W1782" s="6">
        <f>(M1782/35.45)*1000</f>
        <v>21.720733427362482</v>
      </c>
      <c r="X1782" s="6">
        <f>(N1782/62)*1000</f>
        <v>8.5483870967741939</v>
      </c>
      <c r="Y1782" s="6">
        <f>(O1782/96)*1000*2</f>
        <v>128.95833333333334</v>
      </c>
      <c r="Z1782" s="6">
        <f>(P1782/40)*1000*2</f>
        <v>55.500000000000007</v>
      </c>
      <c r="AA1782" s="6">
        <f>(Q1782/24.3)*1000*2</f>
        <v>13.168724279835391</v>
      </c>
      <c r="AB1782" s="6">
        <f>(R1782/23)*1000</f>
        <v>10.434782608695651</v>
      </c>
      <c r="AC1782" s="6">
        <f>(S1782/39.09)*1000</f>
        <v>9.9769762087490417</v>
      </c>
      <c r="AD1782" s="6">
        <f>(T1782/18)*1000</f>
        <v>0</v>
      </c>
      <c r="AE1782" s="6">
        <f>(X1782/W1782)</f>
        <v>0.39355886049434441</v>
      </c>
    </row>
    <row r="1783" spans="1:31" x14ac:dyDescent="0.15">
      <c r="A1783" s="38">
        <v>39965</v>
      </c>
      <c r="B1783" s="8">
        <f t="shared" si="719"/>
        <v>2009</v>
      </c>
      <c r="C1783" s="8">
        <f t="shared" si="720"/>
        <v>6</v>
      </c>
      <c r="D1783" s="8">
        <f t="shared" si="721"/>
        <v>1</v>
      </c>
      <c r="E1783" s="8" t="s">
        <v>29</v>
      </c>
      <c r="F1783" s="8">
        <v>3</v>
      </c>
      <c r="G1783">
        <v>10</v>
      </c>
      <c r="H1783" s="2" t="s">
        <v>1</v>
      </c>
      <c r="I1783" s="3">
        <v>4.3899999999999997</v>
      </c>
      <c r="J1783" s="3">
        <v>138</v>
      </c>
      <c r="L1783" s="3">
        <v>76.150000000000006</v>
      </c>
      <c r="M1783" s="3">
        <v>1.2</v>
      </c>
      <c r="N1783" s="3">
        <v>21.91</v>
      </c>
      <c r="O1783" s="3">
        <v>47.9</v>
      </c>
      <c r="P1783" s="3">
        <v>1.51</v>
      </c>
      <c r="Q1783" s="3">
        <v>0.22</v>
      </c>
      <c r="R1783" s="3">
        <v>0.26</v>
      </c>
      <c r="S1783" s="3">
        <v>1.35</v>
      </c>
      <c r="T1783" s="3">
        <v>0</v>
      </c>
      <c r="U1783" s="6">
        <f>(N1783/M1783)</f>
        <v>18.258333333333333</v>
      </c>
      <c r="W1783" s="6">
        <f>(M1783/35.45)*1000</f>
        <v>33.850493653032437</v>
      </c>
      <c r="X1783" s="6">
        <f>(N1783/62)*1000</f>
        <v>353.38709677419354</v>
      </c>
      <c r="Y1783" s="6">
        <f>(O1783/96)*1000*2</f>
        <v>997.91666666666663</v>
      </c>
      <c r="Z1783" s="6">
        <f>(P1783/40)*1000*2</f>
        <v>75.5</v>
      </c>
      <c r="AA1783" s="6">
        <f>(Q1783/24.3)*1000*2</f>
        <v>18.10699588477366</v>
      </c>
      <c r="AB1783" s="6">
        <f>(R1783/23)*1000</f>
        <v>11.304347826086957</v>
      </c>
      <c r="AC1783" s="6">
        <f>(S1783/39.09)*1000</f>
        <v>34.535686876438987</v>
      </c>
      <c r="AD1783" s="6">
        <f>(T1783/18)*1000</f>
        <v>0</v>
      </c>
      <c r="AE1783" s="6">
        <f>(X1783/W1783)</f>
        <v>10.439643817204301</v>
      </c>
    </row>
    <row r="1784" spans="1:31" x14ac:dyDescent="0.15">
      <c r="A1784" s="38">
        <v>39965</v>
      </c>
      <c r="B1784" s="8">
        <f t="shared" si="719"/>
        <v>2009</v>
      </c>
      <c r="C1784" s="8">
        <f t="shared" si="720"/>
        <v>6</v>
      </c>
      <c r="D1784" s="8">
        <f t="shared" si="721"/>
        <v>1</v>
      </c>
      <c r="E1784" s="8" t="s">
        <v>29</v>
      </c>
      <c r="F1784" s="8">
        <v>1</v>
      </c>
      <c r="G1784">
        <v>1</v>
      </c>
      <c r="H1784" s="2" t="s">
        <v>1</v>
      </c>
      <c r="I1784" s="3">
        <v>5.54</v>
      </c>
      <c r="J1784" s="3">
        <v>30.6</v>
      </c>
      <c r="L1784" s="3">
        <v>98.38</v>
      </c>
    </row>
    <row r="1785" spans="1:31" x14ac:dyDescent="0.15">
      <c r="A1785" s="38">
        <v>39965</v>
      </c>
      <c r="B1785" s="8">
        <f t="shared" si="719"/>
        <v>2009</v>
      </c>
      <c r="C1785" s="8">
        <f t="shared" si="720"/>
        <v>6</v>
      </c>
      <c r="D1785" s="8">
        <f t="shared" si="721"/>
        <v>1</v>
      </c>
      <c r="E1785" s="8" t="s">
        <v>30</v>
      </c>
      <c r="F1785" s="8">
        <v>1</v>
      </c>
      <c r="G1785">
        <v>2</v>
      </c>
      <c r="H1785" s="2" t="s">
        <v>0</v>
      </c>
      <c r="I1785" s="3">
        <v>3.92</v>
      </c>
      <c r="J1785" s="3">
        <v>109.5</v>
      </c>
    </row>
    <row r="1786" spans="1:31" x14ac:dyDescent="0.15">
      <c r="A1786" s="38">
        <v>39965</v>
      </c>
      <c r="B1786" s="8">
        <f t="shared" si="719"/>
        <v>2009</v>
      </c>
      <c r="C1786" s="8">
        <f t="shared" si="720"/>
        <v>6</v>
      </c>
      <c r="D1786" s="8">
        <f t="shared" si="721"/>
        <v>1</v>
      </c>
      <c r="E1786" s="8" t="s">
        <v>31</v>
      </c>
      <c r="F1786" s="8">
        <v>1</v>
      </c>
      <c r="G1786">
        <v>3</v>
      </c>
      <c r="H1786" s="2" t="s">
        <v>2</v>
      </c>
      <c r="I1786" s="3">
        <v>5.08</v>
      </c>
      <c r="J1786" s="3">
        <v>22.2</v>
      </c>
      <c r="L1786" s="3">
        <v>70.430000000000007</v>
      </c>
    </row>
    <row r="1787" spans="1:31" x14ac:dyDescent="0.15">
      <c r="A1787" s="38">
        <v>39965</v>
      </c>
      <c r="B1787" s="8">
        <f t="shared" si="719"/>
        <v>2009</v>
      </c>
      <c r="C1787" s="8">
        <f t="shared" si="720"/>
        <v>6</v>
      </c>
      <c r="D1787" s="8">
        <f t="shared" si="721"/>
        <v>1</v>
      </c>
      <c r="E1787" s="8" t="s">
        <v>31</v>
      </c>
      <c r="F1787" s="8">
        <v>1</v>
      </c>
      <c r="G1787">
        <v>3</v>
      </c>
      <c r="H1787" s="2" t="s">
        <v>1</v>
      </c>
      <c r="I1787" s="3">
        <v>5.09</v>
      </c>
      <c r="J1787" s="3">
        <v>28.4</v>
      </c>
      <c r="L1787" s="3">
        <v>67.709999999999994</v>
      </c>
    </row>
    <row r="1788" spans="1:31" x14ac:dyDescent="0.15">
      <c r="A1788" s="38">
        <v>39965</v>
      </c>
      <c r="B1788" s="8">
        <f t="shared" si="719"/>
        <v>2009</v>
      </c>
      <c r="C1788" s="8">
        <f t="shared" si="720"/>
        <v>6</v>
      </c>
      <c r="D1788" s="8">
        <f t="shared" si="721"/>
        <v>1</v>
      </c>
      <c r="E1788" s="8" t="s">
        <v>30</v>
      </c>
      <c r="F1788" s="8">
        <v>2</v>
      </c>
      <c r="G1788">
        <v>7</v>
      </c>
      <c r="H1788" s="2" t="s">
        <v>0</v>
      </c>
      <c r="I1788" s="3">
        <v>4.46</v>
      </c>
      <c r="J1788" s="3">
        <v>109</v>
      </c>
      <c r="L1788" s="3">
        <v>59.96</v>
      </c>
    </row>
    <row r="1789" spans="1:31" x14ac:dyDescent="0.15">
      <c r="A1789" s="38">
        <v>39965</v>
      </c>
      <c r="B1789" s="8">
        <f t="shared" si="719"/>
        <v>2009</v>
      </c>
      <c r="C1789" s="8">
        <f t="shared" si="720"/>
        <v>6</v>
      </c>
      <c r="D1789" s="8">
        <f t="shared" si="721"/>
        <v>1</v>
      </c>
      <c r="E1789" s="8" t="s">
        <v>31</v>
      </c>
      <c r="F1789" s="8">
        <v>3</v>
      </c>
      <c r="G1789">
        <v>12</v>
      </c>
      <c r="H1789" s="2" t="s">
        <v>2</v>
      </c>
      <c r="I1789" s="3">
        <v>4.91</v>
      </c>
      <c r="J1789" s="3">
        <v>24.9</v>
      </c>
      <c r="L1789" s="3">
        <v>67.3</v>
      </c>
    </row>
    <row r="1790" spans="1:31" x14ac:dyDescent="0.15">
      <c r="A1790" s="38">
        <v>39965</v>
      </c>
      <c r="B1790" s="8">
        <f t="shared" si="719"/>
        <v>2009</v>
      </c>
      <c r="C1790" s="8">
        <f t="shared" si="720"/>
        <v>6</v>
      </c>
      <c r="D1790" s="8">
        <f t="shared" si="721"/>
        <v>1</v>
      </c>
      <c r="E1790" s="8" t="s">
        <v>30</v>
      </c>
      <c r="F1790" s="8">
        <v>4</v>
      </c>
      <c r="G1790">
        <v>14</v>
      </c>
      <c r="H1790" s="2" t="s">
        <v>2</v>
      </c>
      <c r="I1790" s="3">
        <v>4.3499999999999996</v>
      </c>
      <c r="J1790" s="3">
        <v>225</v>
      </c>
      <c r="L1790" s="3">
        <v>48.84</v>
      </c>
    </row>
    <row r="1791" spans="1:31" x14ac:dyDescent="0.15">
      <c r="A1791" s="38">
        <v>40000</v>
      </c>
      <c r="B1791" s="8">
        <f t="shared" si="719"/>
        <v>2009</v>
      </c>
      <c r="C1791" s="8">
        <f t="shared" si="720"/>
        <v>7</v>
      </c>
      <c r="D1791" s="8">
        <f t="shared" si="721"/>
        <v>6</v>
      </c>
      <c r="E1791" s="8" t="s">
        <v>31</v>
      </c>
      <c r="F1791" s="8">
        <v>3</v>
      </c>
      <c r="G1791">
        <v>12</v>
      </c>
      <c r="H1791" s="2" t="s">
        <v>1</v>
      </c>
      <c r="I1791" s="3">
        <v>5.17</v>
      </c>
      <c r="J1791" s="3">
        <v>19.3</v>
      </c>
      <c r="L1791" s="3">
        <v>46.09</v>
      </c>
      <c r="M1791" s="3">
        <v>1.24</v>
      </c>
      <c r="N1791" s="3">
        <v>0.4</v>
      </c>
      <c r="O1791" s="3">
        <v>6.27</v>
      </c>
      <c r="P1791" s="3">
        <v>0.52</v>
      </c>
      <c r="Q1791" s="3">
        <v>0.11</v>
      </c>
      <c r="R1791" s="3">
        <v>0.25</v>
      </c>
      <c r="S1791" s="3">
        <v>0.2</v>
      </c>
      <c r="T1791" s="3">
        <v>0</v>
      </c>
      <c r="U1791" s="6">
        <f>(N1791/M1791)</f>
        <v>0.32258064516129037</v>
      </c>
      <c r="W1791" s="6">
        <f>(M1791/35.45)*1000</f>
        <v>34.97884344146685</v>
      </c>
      <c r="X1791" s="6">
        <f>(N1791/62)*1000</f>
        <v>6.4516129032258061</v>
      </c>
      <c r="Y1791" s="6">
        <f>(O1791/96)*1000*2</f>
        <v>130.625</v>
      </c>
      <c r="Z1791" s="6">
        <f>(P1791/40)*1000*2</f>
        <v>26.000000000000004</v>
      </c>
      <c r="AA1791" s="6">
        <f>(Q1791/24.3)*1000*2</f>
        <v>9.05349794238683</v>
      </c>
      <c r="AB1791" s="6">
        <f>(R1791/23)*1000</f>
        <v>10.869565217391305</v>
      </c>
      <c r="AC1791" s="6">
        <f>(S1791/39.09)*1000</f>
        <v>5.1163980557687392</v>
      </c>
      <c r="AD1791" s="6">
        <f>(T1791/18)*1000</f>
        <v>0</v>
      </c>
      <c r="AE1791" s="6">
        <f>(X1791/W1791)</f>
        <v>0.1844432882414152</v>
      </c>
    </row>
    <row r="1792" spans="1:31" x14ac:dyDescent="0.15">
      <c r="A1792" s="38">
        <v>40000</v>
      </c>
      <c r="B1792" s="8">
        <f t="shared" si="719"/>
        <v>2009</v>
      </c>
      <c r="C1792" s="8">
        <f t="shared" si="720"/>
        <v>7</v>
      </c>
      <c r="D1792" s="8">
        <f t="shared" si="721"/>
        <v>6</v>
      </c>
      <c r="E1792" s="8" t="s">
        <v>31</v>
      </c>
      <c r="F1792" s="8">
        <v>4</v>
      </c>
      <c r="G1792">
        <v>15</v>
      </c>
      <c r="H1792" s="2" t="s">
        <v>2</v>
      </c>
      <c r="I1792" s="3">
        <v>5.42</v>
      </c>
      <c r="J1792" s="3">
        <v>25</v>
      </c>
      <c r="L1792" s="3">
        <v>72.23</v>
      </c>
      <c r="M1792" s="3">
        <v>1.24</v>
      </c>
      <c r="N1792" s="3">
        <v>0.44</v>
      </c>
      <c r="O1792" s="3">
        <v>7.66</v>
      </c>
      <c r="P1792" s="3">
        <v>1.01</v>
      </c>
      <c r="Q1792" s="3">
        <v>0.22</v>
      </c>
      <c r="R1792" s="3">
        <v>0.28000000000000003</v>
      </c>
      <c r="S1792" s="3">
        <v>0.56999999999999995</v>
      </c>
      <c r="T1792" s="3">
        <v>0</v>
      </c>
      <c r="U1792" s="6">
        <f>(N1792/M1792)</f>
        <v>0.35483870967741937</v>
      </c>
      <c r="W1792" s="6">
        <f>(M1792/35.45)*1000</f>
        <v>34.97884344146685</v>
      </c>
      <c r="X1792" s="6">
        <f>(N1792/62)*1000</f>
        <v>7.0967741935483879</v>
      </c>
      <c r="Y1792" s="6">
        <f>(O1792/96)*1000*2</f>
        <v>159.58333333333331</v>
      </c>
      <c r="Z1792" s="6">
        <f>(P1792/40)*1000*2</f>
        <v>50.5</v>
      </c>
      <c r="AA1792" s="6">
        <f>(Q1792/24.3)*1000*2</f>
        <v>18.10699588477366</v>
      </c>
      <c r="AB1792" s="6">
        <f>(R1792/23)*1000</f>
        <v>12.173913043478262</v>
      </c>
      <c r="AC1792" s="6">
        <f>(S1792/39.09)*1000</f>
        <v>14.581734458940904</v>
      </c>
      <c r="AD1792" s="6">
        <f>(T1792/18)*1000</f>
        <v>0</v>
      </c>
      <c r="AE1792" s="6">
        <f>(X1792/W1792)</f>
        <v>0.20288761706555677</v>
      </c>
    </row>
    <row r="1793" spans="1:31" x14ac:dyDescent="0.15">
      <c r="A1793" s="38">
        <v>40000</v>
      </c>
      <c r="B1793" s="8">
        <f t="shared" si="719"/>
        <v>2009</v>
      </c>
      <c r="C1793" s="8">
        <f t="shared" si="720"/>
        <v>7</v>
      </c>
      <c r="D1793" s="8">
        <f t="shared" si="721"/>
        <v>6</v>
      </c>
      <c r="E1793" s="8" t="s">
        <v>31</v>
      </c>
      <c r="F1793" s="8">
        <v>3</v>
      </c>
      <c r="G1793">
        <v>12</v>
      </c>
      <c r="H1793" s="2" t="s">
        <v>2</v>
      </c>
      <c r="I1793" s="3">
        <v>5.2</v>
      </c>
      <c r="J1793" s="3">
        <v>20.7</v>
      </c>
      <c r="L1793" s="3">
        <v>48.34</v>
      </c>
      <c r="M1793" s="3">
        <v>1.5</v>
      </c>
      <c r="N1793" s="3">
        <v>0.57999999999999996</v>
      </c>
      <c r="O1793" s="3">
        <v>6.06</v>
      </c>
      <c r="P1793" s="3">
        <v>0.92</v>
      </c>
      <c r="Q1793" s="3">
        <v>0.14000000000000001</v>
      </c>
      <c r="R1793" s="3">
        <v>0.28999999999999998</v>
      </c>
      <c r="S1793" s="3">
        <v>0.33</v>
      </c>
      <c r="T1793" s="3">
        <v>0</v>
      </c>
      <c r="U1793" s="6">
        <f>(N1793/M1793)</f>
        <v>0.38666666666666666</v>
      </c>
      <c r="W1793" s="6">
        <f>(M1793/35.45)*1000</f>
        <v>42.313117066290545</v>
      </c>
      <c r="X1793" s="6">
        <f>(N1793/62)*1000</f>
        <v>9.3548387096774182</v>
      </c>
      <c r="Y1793" s="6">
        <f>(O1793/96)*1000*2</f>
        <v>126.25</v>
      </c>
      <c r="Z1793" s="6">
        <f>(P1793/40)*1000*2</f>
        <v>46</v>
      </c>
      <c r="AA1793" s="6">
        <f>(Q1793/24.3)*1000*2</f>
        <v>11.522633744855968</v>
      </c>
      <c r="AB1793" s="6">
        <f>(R1793/23)*1000</f>
        <v>12.608695652173912</v>
      </c>
      <c r="AC1793" s="6">
        <f>(S1793/39.09)*1000</f>
        <v>8.4420567920184197</v>
      </c>
      <c r="AD1793" s="6">
        <f>(T1793/18)*1000</f>
        <v>0</v>
      </c>
      <c r="AE1793" s="6">
        <f>(X1793/W1793)</f>
        <v>0.22108602150537635</v>
      </c>
    </row>
    <row r="1794" spans="1:31" x14ac:dyDescent="0.15">
      <c r="A1794" s="38">
        <v>40000</v>
      </c>
      <c r="B1794" s="8">
        <f t="shared" si="719"/>
        <v>2009</v>
      </c>
      <c r="C1794" s="8">
        <f t="shared" si="720"/>
        <v>7</v>
      </c>
      <c r="D1794" s="8">
        <f t="shared" si="721"/>
        <v>6</v>
      </c>
      <c r="E1794" s="8" t="s">
        <v>30</v>
      </c>
      <c r="F1794" s="8">
        <v>4</v>
      </c>
      <c r="G1794">
        <v>14</v>
      </c>
      <c r="H1794" s="2" t="s">
        <v>2</v>
      </c>
      <c r="I1794" s="3">
        <v>4.42</v>
      </c>
      <c r="J1794" s="3">
        <v>201</v>
      </c>
      <c r="L1794" s="3">
        <v>55.26</v>
      </c>
      <c r="M1794" s="3">
        <v>2.57</v>
      </c>
      <c r="N1794" s="3">
        <v>42.06</v>
      </c>
      <c r="O1794" s="3">
        <v>58.8</v>
      </c>
      <c r="P1794" s="3">
        <v>10.45</v>
      </c>
      <c r="Q1794" s="3">
        <v>4.2699999999999996</v>
      </c>
      <c r="R1794" s="3">
        <v>0.62</v>
      </c>
      <c r="S1794" s="3">
        <v>0.47</v>
      </c>
      <c r="T1794" s="3">
        <v>0</v>
      </c>
      <c r="U1794" s="6">
        <f>(N1794/M1794)</f>
        <v>16.365758754863815</v>
      </c>
      <c r="W1794" s="6">
        <f>(M1794/35.45)*1000</f>
        <v>72.496473906911135</v>
      </c>
      <c r="X1794" s="6">
        <f>(N1794/62)*1000</f>
        <v>678.38709677419365</v>
      </c>
      <c r="Y1794" s="6">
        <f>(O1794/96)*1000*2</f>
        <v>1224.9999999999998</v>
      </c>
      <c r="Z1794" s="6">
        <f>(P1794/40)*1000*2</f>
        <v>522.5</v>
      </c>
      <c r="AA1794" s="6">
        <f>(Q1794/24.3)*1000*2</f>
        <v>351.44032921810697</v>
      </c>
      <c r="AB1794" s="6">
        <f>(R1794/23)*1000</f>
        <v>26.956521739130434</v>
      </c>
      <c r="AC1794" s="6">
        <f>(S1794/39.09)*1000</f>
        <v>12.023535431056535</v>
      </c>
      <c r="AD1794" s="6">
        <f>(T1794/18)*1000</f>
        <v>0</v>
      </c>
      <c r="AE1794" s="6">
        <f>(X1794/W1794)</f>
        <v>9.3575185138697154</v>
      </c>
    </row>
    <row r="1795" spans="1:31" x14ac:dyDescent="0.15">
      <c r="A1795" s="38">
        <v>40000</v>
      </c>
      <c r="B1795" s="8">
        <f t="shared" si="719"/>
        <v>2009</v>
      </c>
      <c r="C1795" s="8">
        <f t="shared" si="720"/>
        <v>7</v>
      </c>
      <c r="D1795" s="8">
        <f t="shared" si="721"/>
        <v>6</v>
      </c>
      <c r="E1795" s="8" t="s">
        <v>29</v>
      </c>
      <c r="F1795" s="8">
        <v>1</v>
      </c>
      <c r="G1795">
        <v>1</v>
      </c>
      <c r="H1795" s="2" t="s">
        <v>1</v>
      </c>
      <c r="I1795" s="3">
        <v>4.2699999999999996</v>
      </c>
      <c r="J1795" s="3">
        <v>208</v>
      </c>
    </row>
    <row r="1796" spans="1:31" x14ac:dyDescent="0.15">
      <c r="A1796" s="38">
        <v>40000</v>
      </c>
      <c r="B1796" s="8">
        <f t="shared" si="719"/>
        <v>2009</v>
      </c>
      <c r="C1796" s="8">
        <f t="shared" si="720"/>
        <v>7</v>
      </c>
      <c r="D1796" s="8">
        <f t="shared" si="721"/>
        <v>6</v>
      </c>
      <c r="E1796" s="8" t="s">
        <v>30</v>
      </c>
      <c r="F1796" s="8">
        <v>1</v>
      </c>
      <c r="G1796">
        <v>2</v>
      </c>
      <c r="H1796" s="2" t="s">
        <v>0</v>
      </c>
      <c r="I1796" s="3">
        <v>4.79</v>
      </c>
      <c r="J1796" s="3">
        <v>56.2</v>
      </c>
      <c r="L1796" s="3">
        <v>52.65</v>
      </c>
    </row>
    <row r="1797" spans="1:31" x14ac:dyDescent="0.15">
      <c r="A1797" s="38">
        <v>40000</v>
      </c>
      <c r="B1797" s="8">
        <f t="shared" si="719"/>
        <v>2009</v>
      </c>
      <c r="C1797" s="8">
        <f t="shared" si="720"/>
        <v>7</v>
      </c>
      <c r="D1797" s="8">
        <f t="shared" si="721"/>
        <v>6</v>
      </c>
      <c r="E1797" s="8" t="s">
        <v>30</v>
      </c>
      <c r="F1797" s="8">
        <v>1</v>
      </c>
      <c r="G1797">
        <v>2</v>
      </c>
      <c r="H1797" s="2" t="s">
        <v>2</v>
      </c>
      <c r="I1797" s="3">
        <v>4.91</v>
      </c>
      <c r="J1797" s="3">
        <v>33.6</v>
      </c>
    </row>
    <row r="1798" spans="1:31" x14ac:dyDescent="0.15">
      <c r="A1798" s="38">
        <v>40000</v>
      </c>
      <c r="B1798" s="8">
        <f t="shared" si="719"/>
        <v>2009</v>
      </c>
      <c r="C1798" s="8">
        <f t="shared" si="720"/>
        <v>7</v>
      </c>
      <c r="D1798" s="8">
        <f t="shared" si="721"/>
        <v>6</v>
      </c>
      <c r="E1798" s="8" t="s">
        <v>30</v>
      </c>
      <c r="F1798" s="8">
        <v>1</v>
      </c>
      <c r="G1798">
        <v>2</v>
      </c>
      <c r="H1798" s="2" t="s">
        <v>1</v>
      </c>
      <c r="I1798" s="3">
        <v>4.43</v>
      </c>
      <c r="J1798" s="3">
        <v>168</v>
      </c>
    </row>
    <row r="1799" spans="1:31" x14ac:dyDescent="0.15">
      <c r="A1799" s="38">
        <v>40000</v>
      </c>
      <c r="B1799" s="8">
        <f t="shared" si="719"/>
        <v>2009</v>
      </c>
      <c r="C1799" s="8">
        <f t="shared" si="720"/>
        <v>7</v>
      </c>
      <c r="D1799" s="8">
        <f t="shared" si="721"/>
        <v>6</v>
      </c>
      <c r="E1799" s="8" t="s">
        <v>31</v>
      </c>
      <c r="F1799" s="8">
        <v>1</v>
      </c>
      <c r="G1799">
        <v>3</v>
      </c>
      <c r="H1799" s="2" t="s">
        <v>2</v>
      </c>
      <c r="I1799" s="3">
        <v>5.64</v>
      </c>
      <c r="J1799" s="3">
        <v>24.5</v>
      </c>
    </row>
    <row r="1800" spans="1:31" x14ac:dyDescent="0.15">
      <c r="A1800" s="38">
        <v>40000</v>
      </c>
      <c r="B1800" s="8">
        <f t="shared" si="719"/>
        <v>2009</v>
      </c>
      <c r="C1800" s="8">
        <f t="shared" si="720"/>
        <v>7</v>
      </c>
      <c r="D1800" s="8">
        <f t="shared" si="721"/>
        <v>6</v>
      </c>
      <c r="E1800" s="8" t="s">
        <v>31</v>
      </c>
      <c r="F1800" s="8">
        <v>1</v>
      </c>
      <c r="G1800">
        <v>3</v>
      </c>
      <c r="H1800" s="2" t="s">
        <v>1</v>
      </c>
      <c r="I1800" s="3">
        <v>4.4400000000000004</v>
      </c>
      <c r="J1800" s="3">
        <v>42.3</v>
      </c>
      <c r="L1800" s="3">
        <v>70.77</v>
      </c>
    </row>
    <row r="1801" spans="1:31" x14ac:dyDescent="0.15">
      <c r="A1801" s="38">
        <v>40000</v>
      </c>
      <c r="B1801" s="8">
        <f t="shared" si="719"/>
        <v>2009</v>
      </c>
      <c r="C1801" s="8">
        <f t="shared" si="720"/>
        <v>7</v>
      </c>
      <c r="D1801" s="8">
        <f t="shared" si="721"/>
        <v>6</v>
      </c>
      <c r="E1801" s="8" t="s">
        <v>29</v>
      </c>
      <c r="F1801" s="8">
        <v>3</v>
      </c>
      <c r="G1801">
        <v>10</v>
      </c>
      <c r="H1801" s="2" t="s">
        <v>1</v>
      </c>
      <c r="I1801" s="3">
        <v>4.46</v>
      </c>
      <c r="J1801" s="3">
        <v>118.7</v>
      </c>
      <c r="L1801" s="3">
        <v>70.180000000000007</v>
      </c>
    </row>
    <row r="1802" spans="1:31" x14ac:dyDescent="0.15">
      <c r="A1802" s="38">
        <v>40000</v>
      </c>
      <c r="B1802" s="8">
        <f t="shared" ref="B1802:B1865" si="732">YEAR(A1802)</f>
        <v>2009</v>
      </c>
      <c r="C1802" s="8">
        <f t="shared" ref="C1802:C1865" si="733">MONTH(A1802)</f>
        <v>7</v>
      </c>
      <c r="D1802" s="8">
        <f t="shared" ref="D1802:D1865" si="734">DAY(A1802)</f>
        <v>6</v>
      </c>
      <c r="E1802" s="8" t="s">
        <v>31</v>
      </c>
      <c r="F1802" s="8">
        <v>3</v>
      </c>
      <c r="G1802">
        <v>12</v>
      </c>
      <c r="H1802" s="2" t="s">
        <v>0</v>
      </c>
      <c r="I1802" s="3">
        <v>5.26</v>
      </c>
      <c r="J1802" s="3">
        <v>21.3</v>
      </c>
      <c r="L1802" s="3">
        <v>66.64</v>
      </c>
    </row>
    <row r="1803" spans="1:31" x14ac:dyDescent="0.15">
      <c r="A1803" s="38">
        <v>40346</v>
      </c>
      <c r="B1803" s="8">
        <f t="shared" si="732"/>
        <v>2010</v>
      </c>
      <c r="C1803" s="8">
        <f t="shared" si="733"/>
        <v>6</v>
      </c>
      <c r="D1803" s="8">
        <f t="shared" si="734"/>
        <v>17</v>
      </c>
      <c r="E1803" s="8" t="s">
        <v>31</v>
      </c>
      <c r="F1803" s="8">
        <v>3</v>
      </c>
      <c r="G1803">
        <v>12</v>
      </c>
      <c r="H1803" s="2" t="s">
        <v>2</v>
      </c>
      <c r="I1803" s="3">
        <v>4.96</v>
      </c>
      <c r="J1803" s="3">
        <v>21.9</v>
      </c>
      <c r="L1803" s="3">
        <v>-21.72</v>
      </c>
      <c r="M1803" s="3">
        <v>0.59</v>
      </c>
      <c r="N1803" s="3">
        <v>0.27</v>
      </c>
      <c r="O1803" s="3">
        <v>6.77</v>
      </c>
      <c r="P1803" s="3">
        <v>0.91</v>
      </c>
      <c r="Q1803" s="3">
        <v>0.13</v>
      </c>
      <c r="R1803" s="3">
        <v>0.3</v>
      </c>
      <c r="S1803" s="3">
        <v>0.26</v>
      </c>
      <c r="T1803" s="3">
        <v>0</v>
      </c>
      <c r="U1803" s="6">
        <f t="shared" ref="U1803:U1818" si="735">(N1803/M1803)</f>
        <v>0.45762711864406785</v>
      </c>
      <c r="W1803" s="6">
        <f t="shared" ref="W1803:W1818" si="736">(M1803/35.45)*1000</f>
        <v>16.643159379407614</v>
      </c>
      <c r="X1803" s="6">
        <f t="shared" ref="X1803:X1818" si="737">(N1803/62)*1000</f>
        <v>4.3548387096774199</v>
      </c>
      <c r="Y1803" s="6">
        <f t="shared" ref="Y1803:Y1818" si="738">(O1803/96)*1000*2</f>
        <v>141.04166666666666</v>
      </c>
      <c r="Z1803" s="6">
        <f t="shared" ref="Z1803:Z1818" si="739">(P1803/40)*1000*2</f>
        <v>45.5</v>
      </c>
      <c r="AA1803" s="6">
        <f t="shared" ref="AA1803:AA1818" si="740">(Q1803/24.3)*1000*2</f>
        <v>10.699588477366255</v>
      </c>
      <c r="AB1803" s="6">
        <f t="shared" ref="AB1803:AB1818" si="741">(R1803/23)*1000</f>
        <v>13.043478260869565</v>
      </c>
      <c r="AC1803" s="6">
        <f t="shared" ref="AC1803:AC1818" si="742">(S1803/39.09)*1000</f>
        <v>6.6513174724993602</v>
      </c>
      <c r="AD1803" s="6">
        <f t="shared" ref="AD1803:AD1818" si="743">(T1803/18)*1000</f>
        <v>0</v>
      </c>
      <c r="AE1803" s="6">
        <f t="shared" ref="AE1803:AE1818" si="744">(X1803/W1803)</f>
        <v>0.26165937670858402</v>
      </c>
    </row>
    <row r="1804" spans="1:31" x14ac:dyDescent="0.15">
      <c r="A1804" s="38">
        <v>40346</v>
      </c>
      <c r="B1804" s="8">
        <f t="shared" si="732"/>
        <v>2010</v>
      </c>
      <c r="C1804" s="8">
        <f t="shared" si="733"/>
        <v>6</v>
      </c>
      <c r="D1804" s="8">
        <f t="shared" si="734"/>
        <v>17</v>
      </c>
      <c r="E1804" s="8" t="s">
        <v>31</v>
      </c>
      <c r="F1804" s="8">
        <v>1</v>
      </c>
      <c r="G1804">
        <v>3</v>
      </c>
      <c r="H1804" s="2" t="s">
        <v>2</v>
      </c>
      <c r="I1804" s="3">
        <v>5.3</v>
      </c>
      <c r="J1804" s="3">
        <v>21.6</v>
      </c>
      <c r="L1804" s="3">
        <v>31.02</v>
      </c>
      <c r="M1804" s="3">
        <v>0.66</v>
      </c>
      <c r="N1804" s="3">
        <v>0.35</v>
      </c>
      <c r="O1804" s="3">
        <v>6.16</v>
      </c>
      <c r="P1804" s="3">
        <v>1.3</v>
      </c>
      <c r="Q1804" s="3">
        <v>0.17</v>
      </c>
      <c r="R1804" s="3">
        <v>0.5</v>
      </c>
      <c r="S1804" s="3">
        <v>0.28999999999999998</v>
      </c>
      <c r="T1804" s="3">
        <v>0</v>
      </c>
      <c r="U1804" s="6">
        <f t="shared" si="735"/>
        <v>0.53030303030303028</v>
      </c>
      <c r="W1804" s="6">
        <f t="shared" si="736"/>
        <v>18.617771509167842</v>
      </c>
      <c r="X1804" s="6">
        <f t="shared" si="737"/>
        <v>5.6451612903225801</v>
      </c>
      <c r="Y1804" s="6">
        <f t="shared" si="738"/>
        <v>128.33333333333331</v>
      </c>
      <c r="Z1804" s="6">
        <f t="shared" si="739"/>
        <v>65</v>
      </c>
      <c r="AA1804" s="6">
        <f t="shared" si="740"/>
        <v>13.991769547325102</v>
      </c>
      <c r="AB1804" s="6">
        <f t="shared" si="741"/>
        <v>21.739130434782609</v>
      </c>
      <c r="AC1804" s="6">
        <f t="shared" si="742"/>
        <v>7.4187771808646703</v>
      </c>
      <c r="AD1804" s="6">
        <f t="shared" si="743"/>
        <v>0</v>
      </c>
      <c r="AE1804" s="6">
        <f t="shared" si="744"/>
        <v>0.30321358748778099</v>
      </c>
    </row>
    <row r="1805" spans="1:31" x14ac:dyDescent="0.15">
      <c r="A1805" s="38">
        <v>40346</v>
      </c>
      <c r="B1805" s="8">
        <f t="shared" si="732"/>
        <v>2010</v>
      </c>
      <c r="C1805" s="8">
        <f t="shared" si="733"/>
        <v>6</v>
      </c>
      <c r="D1805" s="8">
        <f t="shared" si="734"/>
        <v>17</v>
      </c>
      <c r="E1805" s="8" t="s">
        <v>32</v>
      </c>
      <c r="F1805" s="8">
        <v>1</v>
      </c>
      <c r="G1805">
        <v>4</v>
      </c>
      <c r="H1805" s="2" t="s">
        <v>2</v>
      </c>
      <c r="I1805" s="3">
        <v>5.77</v>
      </c>
      <c r="J1805" s="3">
        <v>30.2</v>
      </c>
      <c r="L1805" s="3">
        <v>79.17</v>
      </c>
      <c r="M1805" s="3">
        <v>1.57</v>
      </c>
      <c r="N1805" s="3">
        <v>1.1100000000000001</v>
      </c>
      <c r="O1805" s="3">
        <v>8.2799999999999994</v>
      </c>
      <c r="P1805" s="3">
        <v>2.46</v>
      </c>
      <c r="Q1805" s="3">
        <v>0.45</v>
      </c>
      <c r="R1805" s="3">
        <v>0.35</v>
      </c>
      <c r="S1805" s="3">
        <v>0.43</v>
      </c>
      <c r="T1805" s="3">
        <v>0</v>
      </c>
      <c r="U1805" s="6">
        <f t="shared" si="735"/>
        <v>0.70700636942675166</v>
      </c>
      <c r="W1805" s="6">
        <f t="shared" si="736"/>
        <v>44.287729196050769</v>
      </c>
      <c r="X1805" s="6">
        <f t="shared" si="737"/>
        <v>17.903225806451616</v>
      </c>
      <c r="Y1805" s="6">
        <f t="shared" si="738"/>
        <v>172.5</v>
      </c>
      <c r="Z1805" s="6">
        <f t="shared" si="739"/>
        <v>123</v>
      </c>
      <c r="AA1805" s="6">
        <f t="shared" si="740"/>
        <v>37.037037037037038</v>
      </c>
      <c r="AB1805" s="6">
        <f t="shared" si="741"/>
        <v>15.217391304347824</v>
      </c>
      <c r="AC1805" s="6">
        <f t="shared" si="742"/>
        <v>11.000255819902787</v>
      </c>
      <c r="AD1805" s="6">
        <f t="shared" si="743"/>
        <v>0</v>
      </c>
      <c r="AE1805" s="6">
        <f t="shared" si="744"/>
        <v>0.40424799671255407</v>
      </c>
    </row>
    <row r="1806" spans="1:31" x14ac:dyDescent="0.15">
      <c r="A1806" s="38">
        <v>40346</v>
      </c>
      <c r="B1806" s="8">
        <f t="shared" si="732"/>
        <v>2010</v>
      </c>
      <c r="C1806" s="8">
        <f t="shared" si="733"/>
        <v>6</v>
      </c>
      <c r="D1806" s="8">
        <f t="shared" si="734"/>
        <v>17</v>
      </c>
      <c r="E1806" s="8" t="s">
        <v>31</v>
      </c>
      <c r="F1806" s="8">
        <v>1</v>
      </c>
      <c r="G1806">
        <v>3</v>
      </c>
      <c r="H1806" s="2" t="s">
        <v>0</v>
      </c>
      <c r="I1806" s="3">
        <v>5.62</v>
      </c>
      <c r="J1806" s="3">
        <v>20.100000000000001</v>
      </c>
      <c r="L1806" s="3">
        <v>67.23</v>
      </c>
      <c r="M1806" s="3">
        <v>0.56000000000000005</v>
      </c>
      <c r="N1806" s="3">
        <v>0.4</v>
      </c>
      <c r="O1806" s="3">
        <v>5.23</v>
      </c>
      <c r="P1806" s="3">
        <v>1.44</v>
      </c>
      <c r="Q1806" s="3">
        <v>0.26</v>
      </c>
      <c r="R1806" s="3">
        <v>0.3</v>
      </c>
      <c r="S1806" s="3">
        <v>0.26</v>
      </c>
      <c r="T1806" s="3">
        <v>0</v>
      </c>
      <c r="U1806" s="6">
        <f t="shared" si="735"/>
        <v>0.7142857142857143</v>
      </c>
      <c r="W1806" s="6">
        <f t="shared" si="736"/>
        <v>15.796897038081806</v>
      </c>
      <c r="X1806" s="6">
        <f t="shared" si="737"/>
        <v>6.4516129032258061</v>
      </c>
      <c r="Y1806" s="6">
        <f t="shared" si="738"/>
        <v>108.95833333333334</v>
      </c>
      <c r="Z1806" s="6">
        <f t="shared" si="739"/>
        <v>72</v>
      </c>
      <c r="AA1806" s="6">
        <f t="shared" si="740"/>
        <v>21.399176954732511</v>
      </c>
      <c r="AB1806" s="6">
        <f t="shared" si="741"/>
        <v>13.043478260869565</v>
      </c>
      <c r="AC1806" s="6">
        <f t="shared" si="742"/>
        <v>6.6513174724993602</v>
      </c>
      <c r="AD1806" s="6">
        <f t="shared" si="743"/>
        <v>0</v>
      </c>
      <c r="AE1806" s="6">
        <f t="shared" si="744"/>
        <v>0.40841013824884792</v>
      </c>
    </row>
    <row r="1807" spans="1:31" x14ac:dyDescent="0.15">
      <c r="A1807" s="38">
        <v>40346</v>
      </c>
      <c r="B1807" s="8">
        <f t="shared" si="732"/>
        <v>2010</v>
      </c>
      <c r="C1807" s="8">
        <f t="shared" si="733"/>
        <v>6</v>
      </c>
      <c r="D1807" s="8">
        <f t="shared" si="734"/>
        <v>17</v>
      </c>
      <c r="E1807" s="8" t="s">
        <v>31</v>
      </c>
      <c r="F1807" s="8">
        <v>3</v>
      </c>
      <c r="G1807">
        <v>12</v>
      </c>
      <c r="H1807" s="2" t="s">
        <v>1</v>
      </c>
      <c r="I1807" s="3">
        <v>4.8899999999999997</v>
      </c>
      <c r="J1807" s="3">
        <v>22.4</v>
      </c>
      <c r="L1807" s="3">
        <v>4.25</v>
      </c>
      <c r="M1807" s="3">
        <v>0.3</v>
      </c>
      <c r="N1807" s="3">
        <v>0.22</v>
      </c>
      <c r="O1807" s="3">
        <v>7.18</v>
      </c>
      <c r="P1807" s="3">
        <v>0.61</v>
      </c>
      <c r="Q1807" s="3">
        <v>0.1</v>
      </c>
      <c r="R1807" s="3">
        <v>0.28999999999999998</v>
      </c>
      <c r="S1807" s="3">
        <v>0.2</v>
      </c>
      <c r="T1807" s="3">
        <v>0</v>
      </c>
      <c r="U1807" s="6">
        <f t="shared" si="735"/>
        <v>0.73333333333333339</v>
      </c>
      <c r="W1807" s="6">
        <f t="shared" si="736"/>
        <v>8.4626234132581093</v>
      </c>
      <c r="X1807" s="6">
        <f t="shared" si="737"/>
        <v>3.5483870967741939</v>
      </c>
      <c r="Y1807" s="6">
        <f t="shared" si="738"/>
        <v>149.58333333333331</v>
      </c>
      <c r="Z1807" s="6">
        <f t="shared" si="739"/>
        <v>30.5</v>
      </c>
      <c r="AA1807" s="6">
        <f t="shared" si="740"/>
        <v>8.2304526748971192</v>
      </c>
      <c r="AB1807" s="6">
        <f t="shared" si="741"/>
        <v>12.608695652173912</v>
      </c>
      <c r="AC1807" s="6">
        <f t="shared" si="742"/>
        <v>5.1163980557687392</v>
      </c>
      <c r="AD1807" s="6">
        <f t="shared" si="743"/>
        <v>0</v>
      </c>
      <c r="AE1807" s="6">
        <f t="shared" si="744"/>
        <v>0.41930107526881727</v>
      </c>
    </row>
    <row r="1808" spans="1:31" x14ac:dyDescent="0.15">
      <c r="A1808" s="38">
        <v>40346</v>
      </c>
      <c r="B1808" s="8">
        <f t="shared" si="732"/>
        <v>2010</v>
      </c>
      <c r="C1808" s="8">
        <f t="shared" si="733"/>
        <v>6</v>
      </c>
      <c r="D1808" s="8">
        <f t="shared" si="734"/>
        <v>17</v>
      </c>
      <c r="E1808" s="8" t="s">
        <v>31</v>
      </c>
      <c r="F1808" s="8">
        <v>3</v>
      </c>
      <c r="G1808">
        <v>12</v>
      </c>
      <c r="H1808" s="2" t="s">
        <v>0</v>
      </c>
      <c r="I1808" s="3">
        <v>5.17</v>
      </c>
      <c r="J1808" s="3">
        <v>17.2</v>
      </c>
      <c r="L1808" s="3">
        <v>-4.8</v>
      </c>
      <c r="M1808" s="3">
        <v>0.39</v>
      </c>
      <c r="N1808" s="3">
        <v>0.35</v>
      </c>
      <c r="O1808" s="3">
        <v>5.47</v>
      </c>
      <c r="P1808" s="3">
        <v>0.78</v>
      </c>
      <c r="Q1808" s="3">
        <v>0.09</v>
      </c>
      <c r="R1808" s="3">
        <v>0.28999999999999998</v>
      </c>
      <c r="S1808" s="3">
        <v>0.28000000000000003</v>
      </c>
      <c r="T1808" s="3">
        <v>0.01</v>
      </c>
      <c r="U1808" s="6">
        <f t="shared" si="735"/>
        <v>0.89743589743589736</v>
      </c>
      <c r="W1808" s="6">
        <f t="shared" si="736"/>
        <v>11.001410437235542</v>
      </c>
      <c r="X1808" s="6">
        <f t="shared" si="737"/>
        <v>5.6451612903225801</v>
      </c>
      <c r="Y1808" s="6">
        <f t="shared" si="738"/>
        <v>113.95833333333333</v>
      </c>
      <c r="Z1808" s="6">
        <f t="shared" si="739"/>
        <v>39</v>
      </c>
      <c r="AA1808" s="6">
        <f t="shared" si="740"/>
        <v>7.4074074074074066</v>
      </c>
      <c r="AB1808" s="6">
        <f t="shared" si="741"/>
        <v>12.608695652173912</v>
      </c>
      <c r="AC1808" s="6">
        <f t="shared" si="742"/>
        <v>7.1629572780762345</v>
      </c>
      <c r="AD1808" s="6">
        <f t="shared" si="743"/>
        <v>0.55555555555555558</v>
      </c>
      <c r="AE1808" s="6">
        <f t="shared" si="744"/>
        <v>0.51313068651778326</v>
      </c>
    </row>
    <row r="1809" spans="1:31" x14ac:dyDescent="0.15">
      <c r="A1809" s="38">
        <v>40346</v>
      </c>
      <c r="B1809" s="8">
        <f t="shared" si="732"/>
        <v>2010</v>
      </c>
      <c r="C1809" s="8">
        <f t="shared" si="733"/>
        <v>6</v>
      </c>
      <c r="D1809" s="8">
        <f t="shared" si="734"/>
        <v>17</v>
      </c>
      <c r="E1809" s="8" t="s">
        <v>30</v>
      </c>
      <c r="F1809" s="8">
        <v>1</v>
      </c>
      <c r="G1809">
        <v>2</v>
      </c>
      <c r="H1809" s="2" t="s">
        <v>2</v>
      </c>
      <c r="I1809" s="3">
        <v>4.84</v>
      </c>
      <c r="J1809" s="3">
        <v>26.1</v>
      </c>
      <c r="L1809" s="3">
        <v>7.76</v>
      </c>
      <c r="M1809" s="3">
        <v>0.93</v>
      </c>
      <c r="N1809" s="3">
        <v>1.55</v>
      </c>
      <c r="O1809" s="3">
        <v>7.5</v>
      </c>
      <c r="P1809" s="3">
        <v>0.8</v>
      </c>
      <c r="Q1809" s="3">
        <v>0.17</v>
      </c>
      <c r="R1809" s="3">
        <v>0.17</v>
      </c>
      <c r="S1809" s="3">
        <v>0.36</v>
      </c>
      <c r="T1809" s="3">
        <v>0</v>
      </c>
      <c r="U1809" s="6">
        <f t="shared" si="735"/>
        <v>1.6666666666666665</v>
      </c>
      <c r="W1809" s="6">
        <f t="shared" si="736"/>
        <v>26.234132581100141</v>
      </c>
      <c r="X1809" s="6">
        <f t="shared" si="737"/>
        <v>25</v>
      </c>
      <c r="Y1809" s="6">
        <f t="shared" si="738"/>
        <v>156.25</v>
      </c>
      <c r="Z1809" s="6">
        <f t="shared" si="739"/>
        <v>40</v>
      </c>
      <c r="AA1809" s="6">
        <f t="shared" si="740"/>
        <v>13.991769547325102</v>
      </c>
      <c r="AB1809" s="6">
        <f t="shared" si="741"/>
        <v>7.3913043478260878</v>
      </c>
      <c r="AC1809" s="6">
        <f t="shared" si="742"/>
        <v>9.209516500383728</v>
      </c>
      <c r="AD1809" s="6">
        <f t="shared" si="743"/>
        <v>0</v>
      </c>
      <c r="AE1809" s="6">
        <f t="shared" si="744"/>
        <v>0.95295698924731187</v>
      </c>
    </row>
    <row r="1810" spans="1:31" x14ac:dyDescent="0.15">
      <c r="A1810" s="38">
        <v>40346</v>
      </c>
      <c r="B1810" s="8">
        <f t="shared" si="732"/>
        <v>2010</v>
      </c>
      <c r="C1810" s="8">
        <f t="shared" si="733"/>
        <v>6</v>
      </c>
      <c r="D1810" s="8">
        <f t="shared" si="734"/>
        <v>17</v>
      </c>
      <c r="E1810" s="8" t="s">
        <v>30</v>
      </c>
      <c r="F1810" s="8">
        <v>2</v>
      </c>
      <c r="G1810">
        <v>7</v>
      </c>
      <c r="H1810" s="2" t="s">
        <v>0</v>
      </c>
      <c r="I1810" s="3">
        <v>4.3600000000000003</v>
      </c>
      <c r="J1810" s="3">
        <v>86.1</v>
      </c>
      <c r="L1810" s="3">
        <v>-10.99</v>
      </c>
      <c r="M1810" s="3">
        <v>0.2</v>
      </c>
      <c r="N1810" s="3">
        <v>0.84</v>
      </c>
      <c r="O1810" s="3">
        <v>35.799999999999997</v>
      </c>
      <c r="P1810" s="3">
        <v>1.01</v>
      </c>
      <c r="Q1810" s="3">
        <v>0.12</v>
      </c>
      <c r="R1810" s="3">
        <v>0.56000000000000005</v>
      </c>
      <c r="S1810" s="3">
        <v>0.35</v>
      </c>
      <c r="T1810" s="3">
        <v>0</v>
      </c>
      <c r="U1810" s="6">
        <f t="shared" si="735"/>
        <v>4.1999999999999993</v>
      </c>
      <c r="W1810" s="6">
        <f t="shared" si="736"/>
        <v>5.6417489421720735</v>
      </c>
      <c r="X1810" s="6">
        <f t="shared" si="737"/>
        <v>13.548387096774194</v>
      </c>
      <c r="Y1810" s="6">
        <f t="shared" si="738"/>
        <v>745.83333333333326</v>
      </c>
      <c r="Z1810" s="6">
        <f t="shared" si="739"/>
        <v>50.5</v>
      </c>
      <c r="AA1810" s="6">
        <f t="shared" si="740"/>
        <v>9.8765432098765427</v>
      </c>
      <c r="AB1810" s="6">
        <f t="shared" si="741"/>
        <v>24.347826086956523</v>
      </c>
      <c r="AC1810" s="6">
        <f t="shared" si="742"/>
        <v>8.9536965975952914</v>
      </c>
      <c r="AD1810" s="6">
        <f t="shared" si="743"/>
        <v>0</v>
      </c>
      <c r="AE1810" s="6">
        <f t="shared" si="744"/>
        <v>2.4014516129032257</v>
      </c>
    </row>
    <row r="1811" spans="1:31" x14ac:dyDescent="0.15">
      <c r="A1811" s="38">
        <v>40346</v>
      </c>
      <c r="B1811" s="8">
        <f t="shared" si="732"/>
        <v>2010</v>
      </c>
      <c r="C1811" s="8">
        <f t="shared" si="733"/>
        <v>6</v>
      </c>
      <c r="D1811" s="8">
        <f t="shared" si="734"/>
        <v>17</v>
      </c>
      <c r="E1811" s="8" t="s">
        <v>32</v>
      </c>
      <c r="F1811" s="8">
        <v>1</v>
      </c>
      <c r="G1811">
        <v>4</v>
      </c>
      <c r="H1811" s="2" t="s">
        <v>0</v>
      </c>
      <c r="I1811" s="3">
        <v>5.65</v>
      </c>
      <c r="J1811" s="3">
        <v>40.299999999999997</v>
      </c>
      <c r="L1811" s="3">
        <v>48.85</v>
      </c>
      <c r="M1811" s="3">
        <v>0.72</v>
      </c>
      <c r="N1811" s="3">
        <v>5.98</v>
      </c>
      <c r="O1811" s="3">
        <v>9.42</v>
      </c>
      <c r="P1811" s="3">
        <v>2.65</v>
      </c>
      <c r="Q1811" s="3">
        <v>0.67</v>
      </c>
      <c r="R1811" s="3">
        <v>0.27</v>
      </c>
      <c r="S1811" s="3">
        <v>1.42</v>
      </c>
      <c r="T1811" s="3">
        <v>0</v>
      </c>
      <c r="U1811" s="6">
        <f t="shared" si="735"/>
        <v>8.3055555555555571</v>
      </c>
      <c r="W1811" s="6">
        <f t="shared" si="736"/>
        <v>20.310296191819461</v>
      </c>
      <c r="X1811" s="6">
        <f t="shared" si="737"/>
        <v>96.451612903225822</v>
      </c>
      <c r="Y1811" s="6">
        <f t="shared" si="738"/>
        <v>196.25</v>
      </c>
      <c r="Z1811" s="6">
        <f t="shared" si="739"/>
        <v>132.5</v>
      </c>
      <c r="AA1811" s="6">
        <f t="shared" si="740"/>
        <v>55.144032921810698</v>
      </c>
      <c r="AB1811" s="6">
        <f t="shared" si="741"/>
        <v>11.739130434782609</v>
      </c>
      <c r="AC1811" s="6">
        <f t="shared" si="742"/>
        <v>36.326426195958042</v>
      </c>
      <c r="AD1811" s="6">
        <f t="shared" si="743"/>
        <v>0</v>
      </c>
      <c r="AE1811" s="6">
        <f t="shared" si="744"/>
        <v>4.7489023297491055</v>
      </c>
    </row>
    <row r="1812" spans="1:31" x14ac:dyDescent="0.15">
      <c r="A1812" s="38">
        <v>40346</v>
      </c>
      <c r="B1812" s="8">
        <f t="shared" si="732"/>
        <v>2010</v>
      </c>
      <c r="C1812" s="8">
        <f t="shared" si="733"/>
        <v>6</v>
      </c>
      <c r="D1812" s="8">
        <f t="shared" si="734"/>
        <v>17</v>
      </c>
      <c r="E1812" s="8" t="s">
        <v>31</v>
      </c>
      <c r="F1812" s="8">
        <v>1</v>
      </c>
      <c r="G1812">
        <v>3</v>
      </c>
      <c r="H1812" s="2" t="s">
        <v>1</v>
      </c>
      <c r="I1812" s="3">
        <v>5.23</v>
      </c>
      <c r="J1812" s="3">
        <v>28.2</v>
      </c>
      <c r="L1812" s="3">
        <v>25.24</v>
      </c>
      <c r="M1812" s="3">
        <v>0.62</v>
      </c>
      <c r="N1812" s="3">
        <v>5.93</v>
      </c>
      <c r="O1812" s="3">
        <v>5.16</v>
      </c>
      <c r="P1812" s="3">
        <v>2.0699999999999998</v>
      </c>
      <c r="Q1812" s="3">
        <v>0.46</v>
      </c>
      <c r="R1812" s="3">
        <v>0.3</v>
      </c>
      <c r="S1812" s="3">
        <v>0.46</v>
      </c>
      <c r="T1812" s="3">
        <v>0</v>
      </c>
      <c r="U1812" s="6">
        <f t="shared" si="735"/>
        <v>9.564516129032258</v>
      </c>
      <c r="W1812" s="6">
        <f t="shared" si="736"/>
        <v>17.489421720733425</v>
      </c>
      <c r="X1812" s="6">
        <f t="shared" si="737"/>
        <v>95.645161290322577</v>
      </c>
      <c r="Y1812" s="6">
        <f t="shared" si="738"/>
        <v>107.5</v>
      </c>
      <c r="Z1812" s="6">
        <f t="shared" si="739"/>
        <v>103.5</v>
      </c>
      <c r="AA1812" s="6">
        <f t="shared" si="740"/>
        <v>37.860082304526749</v>
      </c>
      <c r="AB1812" s="6">
        <f t="shared" si="741"/>
        <v>13.043478260869565</v>
      </c>
      <c r="AC1812" s="6">
        <f t="shared" si="742"/>
        <v>11.767715528268099</v>
      </c>
      <c r="AD1812" s="6">
        <f t="shared" si="743"/>
        <v>0</v>
      </c>
      <c r="AE1812" s="6">
        <f t="shared" si="744"/>
        <v>5.4687434963579609</v>
      </c>
    </row>
    <row r="1813" spans="1:31" x14ac:dyDescent="0.15">
      <c r="A1813" s="38">
        <v>40346</v>
      </c>
      <c r="B1813" s="8">
        <f t="shared" si="732"/>
        <v>2010</v>
      </c>
      <c r="C1813" s="8">
        <f t="shared" si="733"/>
        <v>6</v>
      </c>
      <c r="D1813" s="8">
        <f t="shared" si="734"/>
        <v>17</v>
      </c>
      <c r="E1813" s="8" t="s">
        <v>30</v>
      </c>
      <c r="F1813" s="8">
        <v>1</v>
      </c>
      <c r="G1813">
        <v>2</v>
      </c>
      <c r="H1813" s="2" t="s">
        <v>0</v>
      </c>
      <c r="I1813" s="3">
        <v>5.01</v>
      </c>
      <c r="J1813" s="3">
        <v>65.7</v>
      </c>
      <c r="L1813" s="3">
        <v>7.03</v>
      </c>
      <c r="M1813" s="3">
        <v>0.73</v>
      </c>
      <c r="N1813" s="3">
        <v>13.15</v>
      </c>
      <c r="O1813" s="3">
        <v>17.53</v>
      </c>
      <c r="P1813" s="3">
        <v>6.69</v>
      </c>
      <c r="Q1813" s="3">
        <v>1.25</v>
      </c>
      <c r="R1813" s="3">
        <v>0.42</v>
      </c>
      <c r="S1813" s="3">
        <v>0.45</v>
      </c>
      <c r="T1813" s="3">
        <v>0</v>
      </c>
      <c r="U1813" s="6">
        <f t="shared" si="735"/>
        <v>18.013698630136986</v>
      </c>
      <c r="W1813" s="6">
        <f t="shared" si="736"/>
        <v>20.592383638928066</v>
      </c>
      <c r="X1813" s="6">
        <f t="shared" si="737"/>
        <v>212.09677419354838</v>
      </c>
      <c r="Y1813" s="6">
        <f t="shared" si="738"/>
        <v>365.20833333333337</v>
      </c>
      <c r="Z1813" s="6">
        <f t="shared" si="739"/>
        <v>334.5</v>
      </c>
      <c r="AA1813" s="6">
        <f t="shared" si="740"/>
        <v>102.88065843621399</v>
      </c>
      <c r="AB1813" s="6">
        <f t="shared" si="741"/>
        <v>18.260869565217391</v>
      </c>
      <c r="AC1813" s="6">
        <f t="shared" si="742"/>
        <v>11.511895625479662</v>
      </c>
      <c r="AD1813" s="6">
        <f t="shared" si="743"/>
        <v>0</v>
      </c>
      <c r="AE1813" s="6">
        <f t="shared" si="744"/>
        <v>10.299768007070261</v>
      </c>
    </row>
    <row r="1814" spans="1:31" x14ac:dyDescent="0.15">
      <c r="A1814" s="38">
        <v>40346</v>
      </c>
      <c r="B1814" s="8">
        <f t="shared" si="732"/>
        <v>2010</v>
      </c>
      <c r="C1814" s="8">
        <f t="shared" si="733"/>
        <v>6</v>
      </c>
      <c r="D1814" s="8">
        <f t="shared" si="734"/>
        <v>17</v>
      </c>
      <c r="E1814" s="8" t="s">
        <v>29</v>
      </c>
      <c r="F1814" s="8">
        <v>1</v>
      </c>
      <c r="G1814">
        <v>1</v>
      </c>
      <c r="H1814" s="2" t="s">
        <v>0</v>
      </c>
      <c r="I1814" s="3">
        <v>4.76</v>
      </c>
      <c r="J1814" s="3">
        <v>77.7</v>
      </c>
      <c r="L1814" s="3">
        <v>18.16</v>
      </c>
      <c r="M1814" s="3">
        <v>0.38</v>
      </c>
      <c r="N1814" s="3">
        <v>7.44</v>
      </c>
      <c r="O1814" s="3">
        <v>29.12</v>
      </c>
      <c r="P1814" s="3">
        <v>7.7</v>
      </c>
      <c r="Q1814" s="3">
        <v>0.81</v>
      </c>
      <c r="R1814" s="3">
        <v>0.23</v>
      </c>
      <c r="S1814" s="3">
        <v>0.34</v>
      </c>
      <c r="T1814" s="3">
        <v>0</v>
      </c>
      <c r="U1814" s="6">
        <f t="shared" si="735"/>
        <v>19.578947368421055</v>
      </c>
      <c r="W1814" s="6">
        <f t="shared" si="736"/>
        <v>10.719322990126939</v>
      </c>
      <c r="X1814" s="6">
        <f t="shared" si="737"/>
        <v>120.00000000000001</v>
      </c>
      <c r="Y1814" s="6">
        <f t="shared" si="738"/>
        <v>606.66666666666674</v>
      </c>
      <c r="Z1814" s="6">
        <f t="shared" si="739"/>
        <v>385</v>
      </c>
      <c r="AA1814" s="6">
        <f t="shared" si="740"/>
        <v>66.666666666666671</v>
      </c>
      <c r="AB1814" s="6">
        <f t="shared" si="741"/>
        <v>10</v>
      </c>
      <c r="AC1814" s="6">
        <f t="shared" si="742"/>
        <v>8.6978766948068564</v>
      </c>
      <c r="AD1814" s="6">
        <f t="shared" si="743"/>
        <v>0</v>
      </c>
      <c r="AE1814" s="6">
        <f t="shared" si="744"/>
        <v>11.194736842105264</v>
      </c>
    </row>
    <row r="1815" spans="1:31" x14ac:dyDescent="0.15">
      <c r="A1815" s="38">
        <v>40346</v>
      </c>
      <c r="B1815" s="8">
        <f t="shared" si="732"/>
        <v>2010</v>
      </c>
      <c r="C1815" s="8">
        <f t="shared" si="733"/>
        <v>6</v>
      </c>
      <c r="D1815" s="8">
        <f t="shared" si="734"/>
        <v>17</v>
      </c>
      <c r="E1815" s="8" t="s">
        <v>30</v>
      </c>
      <c r="F1815" s="8">
        <v>2</v>
      </c>
      <c r="G1815">
        <v>7</v>
      </c>
      <c r="H1815" s="2" t="s">
        <v>1</v>
      </c>
      <c r="I1815" s="3">
        <v>4.24</v>
      </c>
      <c r="J1815" s="3">
        <v>200</v>
      </c>
      <c r="L1815" s="3">
        <v>-4.83</v>
      </c>
      <c r="M1815" s="3">
        <v>1.74</v>
      </c>
      <c r="N1815" s="3">
        <v>65.52</v>
      </c>
      <c r="O1815" s="3">
        <v>49.5</v>
      </c>
      <c r="P1815" s="3">
        <v>2.98</v>
      </c>
      <c r="Q1815" s="3">
        <v>0.42</v>
      </c>
      <c r="R1815" s="3">
        <v>1.22</v>
      </c>
      <c r="S1815" s="3">
        <v>1.4</v>
      </c>
      <c r="T1815" s="3">
        <v>0</v>
      </c>
      <c r="U1815" s="6">
        <f t="shared" si="735"/>
        <v>37.655172413793103</v>
      </c>
      <c r="W1815" s="6">
        <f t="shared" si="736"/>
        <v>49.083215796897036</v>
      </c>
      <c r="X1815" s="6">
        <f t="shared" si="737"/>
        <v>1056.7741935483871</v>
      </c>
      <c r="Y1815" s="6">
        <f t="shared" si="738"/>
        <v>1031.25</v>
      </c>
      <c r="Z1815" s="6">
        <f t="shared" si="739"/>
        <v>149</v>
      </c>
      <c r="AA1815" s="6">
        <f t="shared" si="740"/>
        <v>34.567901234567898</v>
      </c>
      <c r="AB1815" s="6">
        <f t="shared" si="741"/>
        <v>53.04347826086957</v>
      </c>
      <c r="AC1815" s="6">
        <f t="shared" si="742"/>
        <v>35.814786390381165</v>
      </c>
      <c r="AD1815" s="6">
        <f t="shared" si="743"/>
        <v>0</v>
      </c>
      <c r="AE1815" s="6">
        <f t="shared" si="744"/>
        <v>21.530255839822026</v>
      </c>
    </row>
    <row r="1816" spans="1:31" x14ac:dyDescent="0.15">
      <c r="A1816" s="38">
        <v>40346</v>
      </c>
      <c r="B1816" s="8">
        <f t="shared" si="732"/>
        <v>2010</v>
      </c>
      <c r="C1816" s="8">
        <f t="shared" si="733"/>
        <v>6</v>
      </c>
      <c r="D1816" s="8">
        <f t="shared" si="734"/>
        <v>17</v>
      </c>
      <c r="E1816" s="8" t="s">
        <v>29</v>
      </c>
      <c r="F1816" s="8">
        <v>2</v>
      </c>
      <c r="G1816">
        <v>6</v>
      </c>
      <c r="H1816" s="2" t="s">
        <v>0</v>
      </c>
      <c r="I1816" s="3">
        <v>4.5</v>
      </c>
      <c r="J1816" s="3">
        <v>122.9</v>
      </c>
      <c r="L1816" s="3">
        <v>10.38</v>
      </c>
      <c r="M1816" s="3">
        <v>1.01</v>
      </c>
      <c r="N1816" s="3">
        <v>43.83</v>
      </c>
      <c r="O1816" s="3">
        <v>21.06</v>
      </c>
      <c r="P1816" s="3">
        <v>0.98</v>
      </c>
      <c r="Q1816" s="3">
        <v>0.16</v>
      </c>
      <c r="R1816" s="3">
        <v>0.46</v>
      </c>
      <c r="S1816" s="3">
        <v>0.69</v>
      </c>
      <c r="T1816" s="3">
        <v>0</v>
      </c>
      <c r="U1816" s="6">
        <f t="shared" si="735"/>
        <v>43.396039603960396</v>
      </c>
      <c r="W1816" s="6">
        <f t="shared" si="736"/>
        <v>28.490832157968967</v>
      </c>
      <c r="X1816" s="6">
        <f t="shared" si="737"/>
        <v>706.93548387096769</v>
      </c>
      <c r="Y1816" s="6">
        <f t="shared" si="738"/>
        <v>438.75</v>
      </c>
      <c r="Z1816" s="6">
        <f t="shared" si="739"/>
        <v>49</v>
      </c>
      <c r="AA1816" s="6">
        <f t="shared" si="740"/>
        <v>13.168724279835391</v>
      </c>
      <c r="AB1816" s="6">
        <f t="shared" si="741"/>
        <v>20</v>
      </c>
      <c r="AC1816" s="6">
        <f t="shared" si="742"/>
        <v>17.651573292402144</v>
      </c>
      <c r="AD1816" s="6">
        <f t="shared" si="743"/>
        <v>0</v>
      </c>
      <c r="AE1816" s="6">
        <f t="shared" si="744"/>
        <v>24.812735547748325</v>
      </c>
    </row>
    <row r="1817" spans="1:31" x14ac:dyDescent="0.15">
      <c r="A1817" s="38">
        <v>40346</v>
      </c>
      <c r="B1817" s="8">
        <f t="shared" si="732"/>
        <v>2010</v>
      </c>
      <c r="C1817" s="8">
        <f t="shared" si="733"/>
        <v>6</v>
      </c>
      <c r="D1817" s="8">
        <f t="shared" si="734"/>
        <v>17</v>
      </c>
      <c r="E1817" s="8" t="s">
        <v>30</v>
      </c>
      <c r="F1817" s="8">
        <v>2</v>
      </c>
      <c r="G1817">
        <v>7</v>
      </c>
      <c r="H1817" s="2" t="s">
        <v>2</v>
      </c>
      <c r="I1817" s="3">
        <v>4.37</v>
      </c>
      <c r="J1817" s="3">
        <v>150</v>
      </c>
      <c r="L1817" s="3">
        <v>6.07</v>
      </c>
      <c r="M1817" s="3">
        <v>0.4</v>
      </c>
      <c r="N1817" s="3">
        <v>23.6</v>
      </c>
      <c r="O1817" s="3">
        <v>55.3</v>
      </c>
      <c r="P1817" s="3">
        <v>2.71</v>
      </c>
      <c r="Q1817" s="3">
        <v>0.85</v>
      </c>
      <c r="R1817" s="3">
        <v>0.5</v>
      </c>
      <c r="S1817" s="3">
        <v>0.77</v>
      </c>
      <c r="T1817" s="3">
        <v>0</v>
      </c>
      <c r="U1817" s="6">
        <f t="shared" si="735"/>
        <v>59</v>
      </c>
      <c r="W1817" s="6">
        <f t="shared" si="736"/>
        <v>11.283497884344147</v>
      </c>
      <c r="X1817" s="6">
        <f t="shared" si="737"/>
        <v>380.64516129032262</v>
      </c>
      <c r="Y1817" s="6">
        <f t="shared" si="738"/>
        <v>1152.0833333333333</v>
      </c>
      <c r="Z1817" s="6">
        <f t="shared" si="739"/>
        <v>135.5</v>
      </c>
      <c r="AA1817" s="6">
        <f t="shared" si="740"/>
        <v>69.958847736625515</v>
      </c>
      <c r="AB1817" s="6">
        <f t="shared" si="741"/>
        <v>21.739130434782609</v>
      </c>
      <c r="AC1817" s="6">
        <f t="shared" si="742"/>
        <v>19.698132514709641</v>
      </c>
      <c r="AD1817" s="6">
        <f t="shared" si="743"/>
        <v>0</v>
      </c>
      <c r="AE1817" s="6">
        <f t="shared" si="744"/>
        <v>33.734677419354838</v>
      </c>
    </row>
    <row r="1818" spans="1:31" x14ac:dyDescent="0.15">
      <c r="A1818" s="38">
        <v>40346</v>
      </c>
      <c r="B1818" s="8">
        <f t="shared" si="732"/>
        <v>2010</v>
      </c>
      <c r="C1818" s="8">
        <f t="shared" si="733"/>
        <v>6</v>
      </c>
      <c r="D1818" s="8">
        <f t="shared" si="734"/>
        <v>17</v>
      </c>
      <c r="E1818" s="8" t="s">
        <v>29</v>
      </c>
      <c r="F1818" s="8">
        <v>3</v>
      </c>
      <c r="G1818">
        <v>10</v>
      </c>
      <c r="H1818" s="2" t="s">
        <v>1</v>
      </c>
      <c r="I1818" s="3">
        <v>4.3099999999999996</v>
      </c>
      <c r="J1818" s="3">
        <v>138</v>
      </c>
      <c r="L1818" s="3">
        <v>-18.72</v>
      </c>
      <c r="M1818" s="3">
        <v>0.51</v>
      </c>
      <c r="N1818" s="3">
        <v>32.67</v>
      </c>
      <c r="O1818" s="3">
        <v>40.5</v>
      </c>
      <c r="P1818" s="3">
        <v>1.35</v>
      </c>
      <c r="Q1818" s="3">
        <v>0.15</v>
      </c>
      <c r="R1818" s="3">
        <v>0.3</v>
      </c>
      <c r="S1818" s="3">
        <v>1.31</v>
      </c>
      <c r="T1818" s="3">
        <v>0</v>
      </c>
      <c r="U1818" s="6">
        <f t="shared" si="735"/>
        <v>64.058823529411768</v>
      </c>
      <c r="W1818" s="6">
        <f t="shared" si="736"/>
        <v>14.386459802538786</v>
      </c>
      <c r="X1818" s="6">
        <f t="shared" si="737"/>
        <v>526.9354838709678</v>
      </c>
      <c r="Y1818" s="6">
        <f t="shared" si="738"/>
        <v>843.75</v>
      </c>
      <c r="Z1818" s="6">
        <f t="shared" si="739"/>
        <v>67.5</v>
      </c>
      <c r="AA1818" s="6">
        <f t="shared" si="740"/>
        <v>12.345679012345679</v>
      </c>
      <c r="AB1818" s="6">
        <f t="shared" si="741"/>
        <v>13.043478260869565</v>
      </c>
      <c r="AC1818" s="6">
        <f t="shared" si="742"/>
        <v>33.51240726528524</v>
      </c>
      <c r="AD1818" s="6">
        <f t="shared" si="743"/>
        <v>0</v>
      </c>
      <c r="AE1818" s="6">
        <f t="shared" si="744"/>
        <v>36.627182163187861</v>
      </c>
    </row>
    <row r="1819" spans="1:31" x14ac:dyDescent="0.15">
      <c r="A1819" s="38">
        <v>40346</v>
      </c>
      <c r="B1819" s="8">
        <f t="shared" si="732"/>
        <v>2010</v>
      </c>
      <c r="C1819" s="8">
        <f t="shared" si="733"/>
        <v>6</v>
      </c>
      <c r="D1819" s="8">
        <f t="shared" si="734"/>
        <v>17</v>
      </c>
      <c r="E1819" s="8" t="s">
        <v>29</v>
      </c>
      <c r="F1819" s="8">
        <v>1</v>
      </c>
      <c r="G1819">
        <v>1</v>
      </c>
      <c r="H1819" s="2" t="s">
        <v>1</v>
      </c>
      <c r="I1819" s="3">
        <v>4.2300000000000004</v>
      </c>
      <c r="J1819" s="3">
        <v>172</v>
      </c>
      <c r="L1819" s="3">
        <v>12.51</v>
      </c>
    </row>
    <row r="1820" spans="1:31" x14ac:dyDescent="0.15">
      <c r="A1820" s="38">
        <v>40346</v>
      </c>
      <c r="B1820" s="8">
        <f t="shared" si="732"/>
        <v>2010</v>
      </c>
      <c r="C1820" s="8">
        <f t="shared" si="733"/>
        <v>6</v>
      </c>
      <c r="D1820" s="8">
        <f t="shared" si="734"/>
        <v>17</v>
      </c>
      <c r="E1820" s="8" t="s">
        <v>29</v>
      </c>
      <c r="F1820" s="8">
        <v>3</v>
      </c>
      <c r="G1820">
        <v>10</v>
      </c>
      <c r="H1820" s="2" t="s">
        <v>2</v>
      </c>
      <c r="I1820" s="3">
        <v>4.3</v>
      </c>
      <c r="J1820" s="3">
        <v>137</v>
      </c>
      <c r="L1820" s="3">
        <v>-35.21</v>
      </c>
    </row>
    <row r="1821" spans="1:31" x14ac:dyDescent="0.15">
      <c r="A1821" s="38">
        <v>40346</v>
      </c>
      <c r="B1821" s="8">
        <f t="shared" si="732"/>
        <v>2010</v>
      </c>
      <c r="C1821" s="8">
        <f t="shared" si="733"/>
        <v>6</v>
      </c>
      <c r="D1821" s="8">
        <f t="shared" si="734"/>
        <v>17</v>
      </c>
      <c r="E1821" s="8" t="s">
        <v>31</v>
      </c>
      <c r="F1821" s="8">
        <v>4</v>
      </c>
      <c r="G1821">
        <v>15</v>
      </c>
      <c r="H1821" s="2" t="s">
        <v>2</v>
      </c>
      <c r="I1821" s="3">
        <v>5.87</v>
      </c>
      <c r="J1821" s="3">
        <v>30.4</v>
      </c>
      <c r="L1821" s="3">
        <v>86.55</v>
      </c>
    </row>
    <row r="1822" spans="1:31" x14ac:dyDescent="0.15">
      <c r="A1822" s="38">
        <v>40455</v>
      </c>
      <c r="B1822" s="8">
        <f t="shared" si="732"/>
        <v>2010</v>
      </c>
      <c r="C1822" s="8">
        <f t="shared" si="733"/>
        <v>10</v>
      </c>
      <c r="D1822" s="8">
        <f t="shared" si="734"/>
        <v>4</v>
      </c>
      <c r="E1822" s="8" t="s">
        <v>29</v>
      </c>
      <c r="F1822" s="8">
        <v>2</v>
      </c>
      <c r="G1822" s="39">
        <v>6</v>
      </c>
      <c r="H1822" s="2" t="s">
        <v>0</v>
      </c>
      <c r="I1822" s="3">
        <v>4.54</v>
      </c>
      <c r="J1822" s="3">
        <v>132</v>
      </c>
      <c r="L1822" s="3">
        <v>33.840000000000003</v>
      </c>
      <c r="M1822" s="3">
        <v>1.26</v>
      </c>
      <c r="N1822" s="3">
        <v>49.14</v>
      </c>
      <c r="O1822" s="3">
        <v>20.83</v>
      </c>
      <c r="P1822" s="3">
        <v>1.42</v>
      </c>
      <c r="Q1822" s="3">
        <v>0.22</v>
      </c>
      <c r="R1822" s="3">
        <v>0.48</v>
      </c>
      <c r="S1822" s="3">
        <v>4.33</v>
      </c>
      <c r="T1822" s="3">
        <v>0.01</v>
      </c>
      <c r="U1822" s="6">
        <f>(N1822/M1822)</f>
        <v>39</v>
      </c>
      <c r="W1822" s="6">
        <f>(M1822/35.45)*1000</f>
        <v>35.54301833568406</v>
      </c>
      <c r="X1822" s="6">
        <f>(N1822/62)*1000</f>
        <v>792.58064516129036</v>
      </c>
      <c r="Y1822" s="6">
        <f>(O1822/96)*1000*2</f>
        <v>433.95833333333326</v>
      </c>
      <c r="Z1822" s="6">
        <f>(P1822/40)*1000*2</f>
        <v>71</v>
      </c>
      <c r="AA1822" s="6">
        <f>(Q1822/24.3)*1000*2</f>
        <v>18.10699588477366</v>
      </c>
      <c r="AB1822" s="6">
        <f>(R1822/23)*1000</f>
        <v>20.869565217391301</v>
      </c>
      <c r="AC1822" s="6">
        <f>(S1822/39.09)*1000</f>
        <v>110.77001790739318</v>
      </c>
      <c r="AD1822" s="6">
        <f>(T1822/18)*1000</f>
        <v>0.55555555555555558</v>
      </c>
      <c r="AE1822" s="6">
        <f>(X1822/W1822)</f>
        <v>22.299193548387098</v>
      </c>
    </row>
    <row r="1823" spans="1:31" x14ac:dyDescent="0.15">
      <c r="A1823" s="38">
        <v>40455</v>
      </c>
      <c r="B1823" s="8">
        <f t="shared" si="732"/>
        <v>2010</v>
      </c>
      <c r="C1823" s="8">
        <f t="shared" si="733"/>
        <v>10</v>
      </c>
      <c r="D1823" s="8">
        <f t="shared" si="734"/>
        <v>4</v>
      </c>
      <c r="E1823" s="8" t="s">
        <v>29</v>
      </c>
      <c r="F1823" s="8">
        <v>3</v>
      </c>
      <c r="G1823" s="39">
        <v>10</v>
      </c>
      <c r="H1823" s="2" t="s">
        <v>1</v>
      </c>
      <c r="I1823" s="3">
        <v>4.28</v>
      </c>
      <c r="J1823" s="3">
        <v>117.5</v>
      </c>
      <c r="L1823" s="3">
        <v>-5.52</v>
      </c>
      <c r="M1823" s="3">
        <v>0.56000000000000005</v>
      </c>
      <c r="N1823" s="3">
        <v>28.33</v>
      </c>
      <c r="O1823" s="3">
        <v>27</v>
      </c>
      <c r="P1823" s="3">
        <v>1.1100000000000001</v>
      </c>
      <c r="Q1823" s="3">
        <v>0.11</v>
      </c>
      <c r="R1823" s="3">
        <v>0.27</v>
      </c>
      <c r="S1823" s="3">
        <v>5.01</v>
      </c>
      <c r="T1823" s="3">
        <v>0</v>
      </c>
      <c r="U1823" s="6">
        <f>(N1823/M1823)</f>
        <v>50.589285714285708</v>
      </c>
      <c r="W1823" s="6">
        <f>(M1823/35.45)*1000</f>
        <v>15.796897038081806</v>
      </c>
      <c r="X1823" s="6">
        <f>(N1823/62)*1000</f>
        <v>456.93548387096774</v>
      </c>
      <c r="Y1823" s="6">
        <f>(O1823/96)*1000*2</f>
        <v>562.5</v>
      </c>
      <c r="Z1823" s="6">
        <f>(P1823/40)*1000*2</f>
        <v>55.500000000000007</v>
      </c>
      <c r="AA1823" s="6">
        <f>(Q1823/24.3)*1000*2</f>
        <v>9.05349794238683</v>
      </c>
      <c r="AB1823" s="6">
        <f>(R1823/23)*1000</f>
        <v>11.739130434782609</v>
      </c>
      <c r="AC1823" s="6">
        <f>(S1823/39.09)*1000</f>
        <v>128.1657712970069</v>
      </c>
      <c r="AD1823" s="6">
        <f>(T1823/18)*1000</f>
        <v>0</v>
      </c>
      <c r="AE1823" s="6">
        <f>(X1823/W1823)</f>
        <v>28.925648041474656</v>
      </c>
    </row>
    <row r="1824" spans="1:31" x14ac:dyDescent="0.15">
      <c r="A1824" s="38">
        <v>40455</v>
      </c>
      <c r="B1824" s="8">
        <f t="shared" si="732"/>
        <v>2010</v>
      </c>
      <c r="C1824" s="8">
        <f t="shared" si="733"/>
        <v>10</v>
      </c>
      <c r="D1824" s="8">
        <f t="shared" si="734"/>
        <v>4</v>
      </c>
      <c r="E1824" s="8" t="s">
        <v>30</v>
      </c>
      <c r="F1824" s="8">
        <v>2</v>
      </c>
      <c r="G1824" s="39">
        <v>7</v>
      </c>
      <c r="H1824" s="2" t="s">
        <v>1</v>
      </c>
      <c r="I1824" s="3">
        <v>4.3099999999999996</v>
      </c>
      <c r="J1824" s="3">
        <v>205</v>
      </c>
      <c r="L1824" s="3">
        <v>45.64</v>
      </c>
      <c r="M1824" s="3">
        <v>0.59</v>
      </c>
      <c r="N1824" s="3">
        <v>78.8</v>
      </c>
      <c r="O1824" s="3">
        <v>31.6</v>
      </c>
      <c r="P1824" s="3">
        <v>3.83</v>
      </c>
      <c r="Q1824" s="3">
        <v>0.64</v>
      </c>
      <c r="R1824" s="3">
        <v>0.79</v>
      </c>
      <c r="S1824" s="3">
        <v>3.59</v>
      </c>
      <c r="T1824" s="3">
        <v>0.01</v>
      </c>
      <c r="U1824" s="6">
        <f>(N1824/M1824)</f>
        <v>133.5593220338983</v>
      </c>
      <c r="W1824" s="6">
        <f>(M1824/35.45)*1000</f>
        <v>16.643159379407614</v>
      </c>
      <c r="X1824" s="6">
        <f>(N1824/62)*1000</f>
        <v>1270.9677419354839</v>
      </c>
      <c r="Y1824" s="6">
        <f>(O1824/96)*1000*2</f>
        <v>658.33333333333337</v>
      </c>
      <c r="Z1824" s="6">
        <f>(P1824/40)*1000*2</f>
        <v>191.5</v>
      </c>
      <c r="AA1824" s="6">
        <f>(Q1824/24.3)*1000*2</f>
        <v>52.674897119341566</v>
      </c>
      <c r="AB1824" s="6">
        <f>(R1824/23)*1000</f>
        <v>34.347826086956523</v>
      </c>
      <c r="AC1824" s="6">
        <f>(S1824/39.09)*1000</f>
        <v>91.839345101048849</v>
      </c>
      <c r="AD1824" s="6">
        <f>(T1824/18)*1000</f>
        <v>0.55555555555555558</v>
      </c>
      <c r="AE1824" s="6">
        <f>(X1824/W1824)</f>
        <v>76.365773646801543</v>
      </c>
    </row>
    <row r="1825" spans="1:12" x14ac:dyDescent="0.15">
      <c r="A1825" s="38">
        <v>40455</v>
      </c>
      <c r="B1825" s="8">
        <f t="shared" si="732"/>
        <v>2010</v>
      </c>
      <c r="C1825" s="8">
        <f t="shared" si="733"/>
        <v>10</v>
      </c>
      <c r="D1825" s="8">
        <f t="shared" si="734"/>
        <v>4</v>
      </c>
      <c r="E1825" s="8" t="s">
        <v>30</v>
      </c>
      <c r="F1825" s="8">
        <v>1</v>
      </c>
      <c r="G1825" s="39">
        <v>2</v>
      </c>
      <c r="H1825" s="2" t="s">
        <v>1</v>
      </c>
      <c r="I1825" s="3">
        <v>4.68</v>
      </c>
      <c r="J1825" s="3">
        <v>135</v>
      </c>
      <c r="L1825" s="3">
        <v>22.82</v>
      </c>
    </row>
    <row r="1826" spans="1:12" x14ac:dyDescent="0.15">
      <c r="A1826" s="38">
        <v>40455</v>
      </c>
      <c r="B1826" s="8">
        <f t="shared" si="732"/>
        <v>2010</v>
      </c>
      <c r="C1826" s="8">
        <f t="shared" si="733"/>
        <v>10</v>
      </c>
      <c r="D1826" s="8">
        <f t="shared" si="734"/>
        <v>4</v>
      </c>
      <c r="E1826" s="8" t="s">
        <v>30</v>
      </c>
      <c r="F1826" s="8">
        <v>2</v>
      </c>
      <c r="G1826" s="39">
        <v>7</v>
      </c>
      <c r="H1826" s="2" t="s">
        <v>2</v>
      </c>
      <c r="I1826" s="3">
        <v>4.53</v>
      </c>
      <c r="J1826" s="3">
        <v>145</v>
      </c>
      <c r="L1826" s="3">
        <v>67.13</v>
      </c>
    </row>
    <row r="1827" spans="1:12" x14ac:dyDescent="0.15">
      <c r="A1827" s="38">
        <v>40455</v>
      </c>
      <c r="B1827" s="8">
        <f t="shared" si="732"/>
        <v>2010</v>
      </c>
      <c r="C1827" s="8">
        <f t="shared" si="733"/>
        <v>10</v>
      </c>
      <c r="D1827" s="8">
        <f t="shared" si="734"/>
        <v>4</v>
      </c>
      <c r="E1827" s="8" t="s">
        <v>29</v>
      </c>
      <c r="F1827" s="8">
        <v>3</v>
      </c>
      <c r="G1827" s="39">
        <v>10</v>
      </c>
      <c r="H1827" s="2" t="s">
        <v>2</v>
      </c>
      <c r="I1827" s="3">
        <v>4.2699999999999996</v>
      </c>
      <c r="J1827" s="3">
        <v>114.5</v>
      </c>
      <c r="L1827" s="3">
        <v>-14.33</v>
      </c>
    </row>
    <row r="1828" spans="1:12" x14ac:dyDescent="0.15">
      <c r="A1828" s="38">
        <v>40455</v>
      </c>
      <c r="B1828" s="8">
        <f t="shared" si="732"/>
        <v>2010</v>
      </c>
      <c r="C1828" s="8">
        <f t="shared" si="733"/>
        <v>10</v>
      </c>
      <c r="D1828" s="8">
        <f t="shared" si="734"/>
        <v>4</v>
      </c>
      <c r="E1828" s="8" t="s">
        <v>31</v>
      </c>
      <c r="F1828" s="8">
        <v>3</v>
      </c>
      <c r="G1828" s="39">
        <v>12</v>
      </c>
      <c r="H1828" s="2" t="s">
        <v>2</v>
      </c>
      <c r="I1828" s="3">
        <v>5.85</v>
      </c>
      <c r="J1828" s="3">
        <v>19.899999999999999</v>
      </c>
      <c r="L1828" s="3">
        <v>105.13</v>
      </c>
    </row>
    <row r="1829" spans="1:12" x14ac:dyDescent="0.15">
      <c r="A1829" s="38">
        <v>40455</v>
      </c>
      <c r="B1829" s="8">
        <f t="shared" si="732"/>
        <v>2010</v>
      </c>
      <c r="C1829" s="8">
        <f t="shared" si="733"/>
        <v>10</v>
      </c>
      <c r="D1829" s="8">
        <f t="shared" si="734"/>
        <v>4</v>
      </c>
      <c r="E1829" s="8" t="s">
        <v>31</v>
      </c>
      <c r="F1829" s="8">
        <v>4</v>
      </c>
      <c r="G1829" s="39">
        <v>15</v>
      </c>
      <c r="H1829" s="2" t="s">
        <v>2</v>
      </c>
      <c r="I1829" s="3">
        <v>6.44</v>
      </c>
      <c r="J1829" s="3">
        <v>46.9</v>
      </c>
    </row>
    <row r="1830" spans="1:12" x14ac:dyDescent="0.15">
      <c r="A1830" s="38">
        <v>40604</v>
      </c>
      <c r="B1830" s="8">
        <f t="shared" si="732"/>
        <v>2011</v>
      </c>
      <c r="C1830" s="8">
        <f t="shared" si="733"/>
        <v>3</v>
      </c>
      <c r="D1830" s="8">
        <f t="shared" si="734"/>
        <v>2</v>
      </c>
      <c r="E1830" s="8" t="s">
        <v>29</v>
      </c>
      <c r="F1830" s="8">
        <v>1</v>
      </c>
      <c r="G1830" s="39">
        <v>1</v>
      </c>
      <c r="H1830" s="2" t="s">
        <v>0</v>
      </c>
      <c r="I1830" s="3">
        <v>4.4400000000000004</v>
      </c>
      <c r="J1830" s="3">
        <v>143</v>
      </c>
    </row>
    <row r="1831" spans="1:12" x14ac:dyDescent="0.15">
      <c r="A1831" s="38">
        <v>40604</v>
      </c>
      <c r="B1831" s="8">
        <f t="shared" si="732"/>
        <v>2011</v>
      </c>
      <c r="C1831" s="8">
        <f t="shared" si="733"/>
        <v>3</v>
      </c>
      <c r="D1831" s="8">
        <f t="shared" si="734"/>
        <v>2</v>
      </c>
      <c r="E1831" s="8" t="s">
        <v>30</v>
      </c>
      <c r="F1831" s="8">
        <v>1</v>
      </c>
      <c r="G1831" s="39">
        <v>2</v>
      </c>
      <c r="H1831" s="2" t="s">
        <v>0</v>
      </c>
      <c r="I1831" s="3">
        <v>5</v>
      </c>
      <c r="J1831" s="3">
        <v>55.5</v>
      </c>
    </row>
    <row r="1832" spans="1:12" x14ac:dyDescent="0.15">
      <c r="A1832" s="38">
        <v>40604</v>
      </c>
      <c r="B1832" s="8">
        <f t="shared" si="732"/>
        <v>2011</v>
      </c>
      <c r="C1832" s="8">
        <f t="shared" si="733"/>
        <v>3</v>
      </c>
      <c r="D1832" s="8">
        <f t="shared" si="734"/>
        <v>2</v>
      </c>
      <c r="E1832" s="8" t="s">
        <v>31</v>
      </c>
      <c r="F1832" s="8">
        <v>1</v>
      </c>
      <c r="G1832" s="39">
        <v>3</v>
      </c>
      <c r="H1832" s="2" t="s">
        <v>0</v>
      </c>
      <c r="I1832" s="3">
        <v>5.8</v>
      </c>
      <c r="J1832" s="3">
        <v>22.7</v>
      </c>
    </row>
    <row r="1833" spans="1:12" x14ac:dyDescent="0.15">
      <c r="A1833" s="38">
        <v>40604</v>
      </c>
      <c r="B1833" s="8">
        <f t="shared" si="732"/>
        <v>2011</v>
      </c>
      <c r="C1833" s="8">
        <f t="shared" si="733"/>
        <v>3</v>
      </c>
      <c r="D1833" s="8">
        <f t="shared" si="734"/>
        <v>2</v>
      </c>
      <c r="E1833" s="8" t="s">
        <v>32</v>
      </c>
      <c r="F1833" s="8">
        <v>1</v>
      </c>
      <c r="G1833" s="39">
        <v>4</v>
      </c>
      <c r="H1833" s="2" t="s">
        <v>1</v>
      </c>
      <c r="I1833" s="3">
        <v>6.17</v>
      </c>
      <c r="J1833" s="3">
        <v>26.6</v>
      </c>
    </row>
    <row r="1834" spans="1:12" x14ac:dyDescent="0.15">
      <c r="A1834" s="38">
        <v>40604</v>
      </c>
      <c r="B1834" s="8">
        <f t="shared" si="732"/>
        <v>2011</v>
      </c>
      <c r="C1834" s="8">
        <f t="shared" si="733"/>
        <v>3</v>
      </c>
      <c r="D1834" s="8">
        <f t="shared" si="734"/>
        <v>2</v>
      </c>
      <c r="E1834" s="8" t="s">
        <v>31</v>
      </c>
      <c r="F1834" s="8">
        <v>2</v>
      </c>
      <c r="G1834" s="39">
        <v>5</v>
      </c>
      <c r="H1834" s="2" t="s">
        <v>2</v>
      </c>
      <c r="I1834" s="3">
        <v>6</v>
      </c>
      <c r="J1834" s="3">
        <v>25.7</v>
      </c>
    </row>
    <row r="1835" spans="1:12" x14ac:dyDescent="0.15">
      <c r="A1835" s="38">
        <v>40604</v>
      </c>
      <c r="B1835" s="8">
        <f t="shared" si="732"/>
        <v>2011</v>
      </c>
      <c r="C1835" s="8">
        <f t="shared" si="733"/>
        <v>3</v>
      </c>
      <c r="D1835" s="8">
        <f t="shared" si="734"/>
        <v>2</v>
      </c>
      <c r="E1835" s="8" t="s">
        <v>29</v>
      </c>
      <c r="F1835" s="8">
        <v>2</v>
      </c>
      <c r="G1835" s="39">
        <v>6</v>
      </c>
      <c r="H1835" s="2" t="s">
        <v>0</v>
      </c>
      <c r="I1835" s="3">
        <v>4.53</v>
      </c>
      <c r="J1835" s="3">
        <v>170</v>
      </c>
    </row>
    <row r="1836" spans="1:12" x14ac:dyDescent="0.15">
      <c r="A1836" s="38">
        <v>40604</v>
      </c>
      <c r="B1836" s="8">
        <f t="shared" si="732"/>
        <v>2011</v>
      </c>
      <c r="C1836" s="8">
        <f t="shared" si="733"/>
        <v>3</v>
      </c>
      <c r="D1836" s="8">
        <f t="shared" si="734"/>
        <v>2</v>
      </c>
      <c r="E1836" s="8" t="s">
        <v>30</v>
      </c>
      <c r="F1836" s="8">
        <v>2</v>
      </c>
      <c r="G1836" s="39">
        <v>7</v>
      </c>
      <c r="H1836" s="2" t="s">
        <v>0</v>
      </c>
      <c r="I1836" s="3">
        <v>4.3499999999999996</v>
      </c>
      <c r="J1836" s="3">
        <v>157</v>
      </c>
    </row>
    <row r="1837" spans="1:12" x14ac:dyDescent="0.15">
      <c r="A1837" s="38">
        <v>40604</v>
      </c>
      <c r="B1837" s="8">
        <f t="shared" si="732"/>
        <v>2011</v>
      </c>
      <c r="C1837" s="8">
        <f t="shared" si="733"/>
        <v>3</v>
      </c>
      <c r="D1837" s="8">
        <f t="shared" si="734"/>
        <v>2</v>
      </c>
      <c r="E1837" s="8" t="s">
        <v>32</v>
      </c>
      <c r="F1837" s="8">
        <v>2</v>
      </c>
      <c r="G1837" s="39">
        <v>8</v>
      </c>
      <c r="H1837" s="2" t="s">
        <v>0</v>
      </c>
      <c r="I1837" s="3">
        <v>4.95</v>
      </c>
      <c r="J1837" s="3">
        <v>26.6</v>
      </c>
    </row>
    <row r="1838" spans="1:12" x14ac:dyDescent="0.15">
      <c r="A1838" s="38">
        <v>40604</v>
      </c>
      <c r="B1838" s="8">
        <f t="shared" si="732"/>
        <v>2011</v>
      </c>
      <c r="C1838" s="8">
        <f t="shared" si="733"/>
        <v>3</v>
      </c>
      <c r="D1838" s="8">
        <f t="shared" si="734"/>
        <v>2</v>
      </c>
      <c r="E1838" s="8" t="s">
        <v>29</v>
      </c>
      <c r="F1838" s="8">
        <v>3</v>
      </c>
      <c r="G1838" s="39">
        <v>10</v>
      </c>
      <c r="H1838" s="2" t="s">
        <v>0</v>
      </c>
      <c r="I1838" s="3">
        <v>4.34</v>
      </c>
      <c r="J1838" s="3">
        <v>291</v>
      </c>
    </row>
    <row r="1839" spans="1:12" x14ac:dyDescent="0.15">
      <c r="A1839" s="38">
        <v>40604</v>
      </c>
      <c r="B1839" s="8">
        <f t="shared" si="732"/>
        <v>2011</v>
      </c>
      <c r="C1839" s="8">
        <f t="shared" si="733"/>
        <v>3</v>
      </c>
      <c r="D1839" s="8">
        <f t="shared" si="734"/>
        <v>2</v>
      </c>
      <c r="E1839" s="8" t="s">
        <v>32</v>
      </c>
      <c r="F1839" s="8">
        <v>3</v>
      </c>
      <c r="G1839" s="39">
        <v>11</v>
      </c>
      <c r="H1839" s="2" t="s">
        <v>1</v>
      </c>
      <c r="I1839" s="3">
        <v>5.18</v>
      </c>
      <c r="J1839" s="3">
        <v>19.8</v>
      </c>
    </row>
    <row r="1840" spans="1:12" x14ac:dyDescent="0.15">
      <c r="A1840" s="38">
        <v>40604</v>
      </c>
      <c r="B1840" s="8">
        <f t="shared" si="732"/>
        <v>2011</v>
      </c>
      <c r="C1840" s="8">
        <f t="shared" si="733"/>
        <v>3</v>
      </c>
      <c r="D1840" s="8">
        <f t="shared" si="734"/>
        <v>2</v>
      </c>
      <c r="E1840" s="8" t="s">
        <v>31</v>
      </c>
      <c r="F1840" s="8">
        <v>3</v>
      </c>
      <c r="G1840" s="39">
        <v>12</v>
      </c>
      <c r="H1840" s="2" t="s">
        <v>0</v>
      </c>
      <c r="I1840" s="3">
        <v>5.04</v>
      </c>
      <c r="J1840" s="3">
        <v>19.7</v>
      </c>
    </row>
    <row r="1841" spans="1:31" x14ac:dyDescent="0.15">
      <c r="A1841" s="38">
        <v>40604</v>
      </c>
      <c r="B1841" s="8">
        <f t="shared" si="732"/>
        <v>2011</v>
      </c>
      <c r="C1841" s="8">
        <f t="shared" si="733"/>
        <v>3</v>
      </c>
      <c r="D1841" s="8">
        <f t="shared" si="734"/>
        <v>2</v>
      </c>
      <c r="E1841" s="8" t="s">
        <v>30</v>
      </c>
      <c r="F1841" s="8">
        <v>4</v>
      </c>
      <c r="G1841" s="39">
        <v>14</v>
      </c>
      <c r="H1841" s="2" t="s">
        <v>0</v>
      </c>
      <c r="I1841" s="3">
        <v>4.99</v>
      </c>
      <c r="J1841" s="3">
        <v>55.8</v>
      </c>
    </row>
    <row r="1842" spans="1:31" x14ac:dyDescent="0.15">
      <c r="A1842" s="38">
        <v>40604</v>
      </c>
      <c r="B1842" s="8">
        <f t="shared" si="732"/>
        <v>2011</v>
      </c>
      <c r="C1842" s="8">
        <f t="shared" si="733"/>
        <v>3</v>
      </c>
      <c r="D1842" s="8">
        <f t="shared" si="734"/>
        <v>2</v>
      </c>
      <c r="E1842" s="8" t="s">
        <v>31</v>
      </c>
      <c r="F1842" s="8">
        <v>4</v>
      </c>
      <c r="G1842" s="39">
        <v>15</v>
      </c>
      <c r="H1842" s="2" t="s">
        <v>0</v>
      </c>
      <c r="I1842" s="3">
        <v>5.32</v>
      </c>
      <c r="J1842" s="3">
        <v>23.3</v>
      </c>
    </row>
    <row r="1843" spans="1:31" x14ac:dyDescent="0.15">
      <c r="A1843" s="38">
        <v>40927</v>
      </c>
      <c r="B1843" s="8">
        <f t="shared" si="732"/>
        <v>2012</v>
      </c>
      <c r="C1843" s="8">
        <f t="shared" si="733"/>
        <v>1</v>
      </c>
      <c r="D1843" s="8">
        <f t="shared" si="734"/>
        <v>19</v>
      </c>
      <c r="E1843" s="8" t="s">
        <v>32</v>
      </c>
      <c r="F1843" s="8">
        <v>3</v>
      </c>
      <c r="G1843" s="39">
        <v>11</v>
      </c>
      <c r="H1843" s="2" t="s">
        <v>1</v>
      </c>
      <c r="I1843" s="3">
        <v>5.0199999999999996</v>
      </c>
      <c r="J1843" s="3">
        <v>27</v>
      </c>
      <c r="L1843" s="3">
        <v>28.42</v>
      </c>
      <c r="M1843" s="3">
        <v>0.3</v>
      </c>
      <c r="N1843" s="3">
        <v>0.04</v>
      </c>
      <c r="O1843" s="3">
        <v>8.9600000000000009</v>
      </c>
      <c r="P1843" s="3">
        <v>1.1299999999999999</v>
      </c>
      <c r="Q1843" s="3">
        <v>0.25</v>
      </c>
      <c r="R1843" s="3">
        <v>0.34</v>
      </c>
      <c r="S1843" s="3">
        <v>0.19</v>
      </c>
      <c r="T1843" s="3">
        <v>0</v>
      </c>
      <c r="U1843" s="6">
        <f t="shared" ref="U1843:U1856" si="745">(N1843/M1843)</f>
        <v>0.13333333333333333</v>
      </c>
      <c r="W1843" s="6">
        <f t="shared" ref="W1843:W1856" si="746">(M1843/35.45)*1000</f>
        <v>8.4626234132581093</v>
      </c>
      <c r="X1843" s="6">
        <f t="shared" ref="X1843:X1856" si="747">(N1843/62)*1000</f>
        <v>0.64516129032258063</v>
      </c>
      <c r="Y1843" s="6">
        <f t="shared" ref="Y1843:Y1856" si="748">(O1843/96)*1000*2</f>
        <v>186.66666666666669</v>
      </c>
      <c r="Z1843" s="6">
        <f t="shared" ref="Z1843:Z1856" si="749">(P1843/40)*1000*2</f>
        <v>56.499999999999993</v>
      </c>
      <c r="AA1843" s="6">
        <f t="shared" ref="AA1843:AA1856" si="750">(Q1843/24.3)*1000*2</f>
        <v>20.5761316872428</v>
      </c>
      <c r="AB1843" s="6">
        <f t="shared" ref="AB1843:AB1856" si="751">(R1843/23)*1000</f>
        <v>14.782608695652176</v>
      </c>
      <c r="AC1843" s="6">
        <f t="shared" ref="AC1843:AC1856" si="752">(S1843/39.09)*1000</f>
        <v>4.8605781529803007</v>
      </c>
      <c r="AD1843" s="6">
        <f t="shared" ref="AD1843:AD1856" si="753">(T1843/18)*1000</f>
        <v>0</v>
      </c>
      <c r="AE1843" s="6">
        <f t="shared" ref="AE1843:AE1856" si="754">(X1843/W1843)</f>
        <v>7.6236559139784957E-2</v>
      </c>
    </row>
    <row r="1844" spans="1:31" x14ac:dyDescent="0.15">
      <c r="A1844" s="38">
        <v>40927</v>
      </c>
      <c r="B1844" s="8">
        <f t="shared" si="732"/>
        <v>2012</v>
      </c>
      <c r="C1844" s="8">
        <f t="shared" si="733"/>
        <v>1</v>
      </c>
      <c r="D1844" s="8">
        <f t="shared" si="734"/>
        <v>19</v>
      </c>
      <c r="E1844" s="8" t="s">
        <v>31</v>
      </c>
      <c r="F1844" s="8">
        <v>3</v>
      </c>
      <c r="G1844" s="39">
        <v>12</v>
      </c>
      <c r="H1844" s="2" t="s">
        <v>1</v>
      </c>
      <c r="I1844" s="3">
        <v>4.8600000000000003</v>
      </c>
      <c r="J1844" s="3">
        <v>24.1</v>
      </c>
      <c r="L1844" s="3">
        <v>40.75</v>
      </c>
      <c r="M1844" s="3">
        <v>0.23</v>
      </c>
      <c r="N1844" s="3">
        <v>0.04</v>
      </c>
      <c r="O1844" s="3">
        <v>7.09</v>
      </c>
      <c r="P1844" s="3">
        <v>0.68</v>
      </c>
      <c r="Q1844" s="3">
        <v>0.17</v>
      </c>
      <c r="R1844" s="3">
        <v>0.28000000000000003</v>
      </c>
      <c r="S1844" s="3">
        <v>0.08</v>
      </c>
      <c r="T1844" s="3">
        <v>0</v>
      </c>
      <c r="U1844" s="6">
        <f t="shared" si="745"/>
        <v>0.17391304347826086</v>
      </c>
      <c r="W1844" s="6">
        <f t="shared" si="746"/>
        <v>6.488011283497884</v>
      </c>
      <c r="X1844" s="6">
        <f t="shared" si="747"/>
        <v>0.64516129032258063</v>
      </c>
      <c r="Y1844" s="6">
        <f t="shared" si="748"/>
        <v>147.70833333333334</v>
      </c>
      <c r="Z1844" s="6">
        <f t="shared" si="749"/>
        <v>34</v>
      </c>
      <c r="AA1844" s="6">
        <f t="shared" si="750"/>
        <v>13.991769547325102</v>
      </c>
      <c r="AB1844" s="6">
        <f t="shared" si="751"/>
        <v>12.173913043478262</v>
      </c>
      <c r="AC1844" s="6">
        <f t="shared" si="752"/>
        <v>2.0465592223074953</v>
      </c>
      <c r="AD1844" s="6">
        <f t="shared" si="753"/>
        <v>0</v>
      </c>
      <c r="AE1844" s="6">
        <f t="shared" si="754"/>
        <v>9.9438990182328199E-2</v>
      </c>
    </row>
    <row r="1845" spans="1:31" x14ac:dyDescent="0.15">
      <c r="A1845" s="38">
        <v>40927</v>
      </c>
      <c r="B1845" s="8">
        <f t="shared" si="732"/>
        <v>2012</v>
      </c>
      <c r="C1845" s="8">
        <f t="shared" si="733"/>
        <v>1</v>
      </c>
      <c r="D1845" s="8">
        <f t="shared" si="734"/>
        <v>19</v>
      </c>
      <c r="E1845" s="8" t="s">
        <v>31</v>
      </c>
      <c r="F1845" s="8">
        <v>1</v>
      </c>
      <c r="G1845" s="39">
        <v>3</v>
      </c>
      <c r="H1845" s="2" t="s">
        <v>0</v>
      </c>
      <c r="I1845" s="3">
        <v>5.63</v>
      </c>
      <c r="J1845" s="3">
        <v>23.1</v>
      </c>
      <c r="L1845" s="3">
        <v>81.849999999999994</v>
      </c>
      <c r="M1845" s="3">
        <v>0.6</v>
      </c>
      <c r="N1845" s="3">
        <v>0.49</v>
      </c>
      <c r="O1845" s="3">
        <v>5.53</v>
      </c>
      <c r="P1845" s="3">
        <v>1.96</v>
      </c>
      <c r="Q1845" s="3">
        <v>0.45</v>
      </c>
      <c r="R1845" s="3">
        <v>0.39</v>
      </c>
      <c r="S1845" s="3">
        <v>0.25</v>
      </c>
      <c r="T1845" s="3">
        <v>0</v>
      </c>
      <c r="U1845" s="6">
        <f t="shared" si="745"/>
        <v>0.81666666666666665</v>
      </c>
      <c r="W1845" s="6">
        <f t="shared" si="746"/>
        <v>16.925246826516219</v>
      </c>
      <c r="X1845" s="6">
        <f t="shared" si="747"/>
        <v>7.9032258064516121</v>
      </c>
      <c r="Y1845" s="6">
        <f t="shared" si="748"/>
        <v>115.20833333333334</v>
      </c>
      <c r="Z1845" s="6">
        <f t="shared" si="749"/>
        <v>98</v>
      </c>
      <c r="AA1845" s="6">
        <f t="shared" si="750"/>
        <v>37.037037037037038</v>
      </c>
      <c r="AB1845" s="6">
        <f t="shared" si="751"/>
        <v>16.956521739130437</v>
      </c>
      <c r="AC1845" s="6">
        <f t="shared" si="752"/>
        <v>6.3954975697109226</v>
      </c>
      <c r="AD1845" s="6">
        <f t="shared" si="753"/>
        <v>0</v>
      </c>
      <c r="AE1845" s="6">
        <f t="shared" si="754"/>
        <v>0.46694892473118277</v>
      </c>
    </row>
    <row r="1846" spans="1:31" x14ac:dyDescent="0.15">
      <c r="A1846" s="38">
        <v>40927</v>
      </c>
      <c r="B1846" s="8">
        <f t="shared" si="732"/>
        <v>2012</v>
      </c>
      <c r="C1846" s="8">
        <f t="shared" si="733"/>
        <v>1</v>
      </c>
      <c r="D1846" s="8">
        <f t="shared" si="734"/>
        <v>19</v>
      </c>
      <c r="E1846" s="8" t="s">
        <v>31</v>
      </c>
      <c r="F1846" s="8">
        <v>3</v>
      </c>
      <c r="G1846" s="39">
        <v>12</v>
      </c>
      <c r="H1846" s="2" t="s">
        <v>2</v>
      </c>
      <c r="I1846" s="3">
        <v>5.03</v>
      </c>
      <c r="J1846" s="3">
        <v>23.6</v>
      </c>
      <c r="L1846" s="3">
        <v>35.72</v>
      </c>
      <c r="M1846" s="3">
        <v>0.53</v>
      </c>
      <c r="N1846" s="3">
        <v>0.49</v>
      </c>
      <c r="O1846" s="3">
        <v>6.81</v>
      </c>
      <c r="P1846" s="3">
        <v>1.39</v>
      </c>
      <c r="Q1846" s="3">
        <v>0.28000000000000003</v>
      </c>
      <c r="R1846" s="3">
        <v>0.28000000000000003</v>
      </c>
      <c r="S1846" s="3">
        <v>0.16</v>
      </c>
      <c r="T1846" s="3">
        <v>0</v>
      </c>
      <c r="U1846" s="6">
        <f t="shared" si="745"/>
        <v>0.92452830188679236</v>
      </c>
      <c r="W1846" s="6">
        <f t="shared" si="746"/>
        <v>14.950634696755994</v>
      </c>
      <c r="X1846" s="6">
        <f t="shared" si="747"/>
        <v>7.9032258064516121</v>
      </c>
      <c r="Y1846" s="6">
        <f t="shared" si="748"/>
        <v>141.875</v>
      </c>
      <c r="Z1846" s="6">
        <f t="shared" si="749"/>
        <v>69.499999999999986</v>
      </c>
      <c r="AA1846" s="6">
        <f t="shared" si="750"/>
        <v>23.045267489711936</v>
      </c>
      <c r="AB1846" s="6">
        <f t="shared" si="751"/>
        <v>12.173913043478262</v>
      </c>
      <c r="AC1846" s="6">
        <f t="shared" si="752"/>
        <v>4.0931184446149906</v>
      </c>
      <c r="AD1846" s="6">
        <f t="shared" si="753"/>
        <v>0</v>
      </c>
      <c r="AE1846" s="6">
        <f t="shared" si="754"/>
        <v>0.52862142422398051</v>
      </c>
    </row>
    <row r="1847" spans="1:31" x14ac:dyDescent="0.15">
      <c r="A1847" s="38">
        <v>40927</v>
      </c>
      <c r="B1847" s="8">
        <f t="shared" si="732"/>
        <v>2012</v>
      </c>
      <c r="C1847" s="8">
        <f t="shared" si="733"/>
        <v>1</v>
      </c>
      <c r="D1847" s="8">
        <f t="shared" si="734"/>
        <v>19</v>
      </c>
      <c r="E1847" s="8" t="s">
        <v>31</v>
      </c>
      <c r="F1847" s="8">
        <v>2</v>
      </c>
      <c r="G1847" s="39">
        <v>5</v>
      </c>
      <c r="H1847" s="2" t="s">
        <v>2</v>
      </c>
      <c r="I1847" s="3">
        <v>5.77</v>
      </c>
      <c r="J1847" s="3">
        <v>20.6</v>
      </c>
      <c r="L1847" s="3">
        <v>76.260000000000005</v>
      </c>
      <c r="M1847" s="3">
        <v>0.68</v>
      </c>
      <c r="N1847" s="3">
        <v>1.1499999999999999</v>
      </c>
      <c r="O1847" s="3">
        <v>4.54</v>
      </c>
      <c r="P1847" s="3">
        <v>1.64</v>
      </c>
      <c r="Q1847" s="3">
        <v>0.25</v>
      </c>
      <c r="R1847" s="3">
        <v>0.81</v>
      </c>
      <c r="S1847" s="3">
        <v>0.21</v>
      </c>
      <c r="T1847" s="3">
        <v>0</v>
      </c>
      <c r="U1847" s="6">
        <f t="shared" si="745"/>
        <v>1.6911764705882351</v>
      </c>
      <c r="W1847" s="6">
        <f t="shared" si="746"/>
        <v>19.181946403385048</v>
      </c>
      <c r="X1847" s="6">
        <f t="shared" si="747"/>
        <v>18.548387096774192</v>
      </c>
      <c r="Y1847" s="6">
        <f t="shared" si="748"/>
        <v>94.583333333333343</v>
      </c>
      <c r="Z1847" s="6">
        <f t="shared" si="749"/>
        <v>81.999999999999986</v>
      </c>
      <c r="AA1847" s="6">
        <f t="shared" si="750"/>
        <v>20.5761316872428</v>
      </c>
      <c r="AB1847" s="6">
        <f t="shared" si="751"/>
        <v>35.217391304347828</v>
      </c>
      <c r="AC1847" s="6">
        <f t="shared" si="752"/>
        <v>5.372217958557175</v>
      </c>
      <c r="AD1847" s="6">
        <f t="shared" si="753"/>
        <v>0</v>
      </c>
      <c r="AE1847" s="6">
        <f t="shared" si="754"/>
        <v>0.96697106261859578</v>
      </c>
    </row>
    <row r="1848" spans="1:31" x14ac:dyDescent="0.15">
      <c r="A1848" s="38">
        <v>40927</v>
      </c>
      <c r="B1848" s="8">
        <f t="shared" si="732"/>
        <v>2012</v>
      </c>
      <c r="C1848" s="8">
        <f t="shared" si="733"/>
        <v>1</v>
      </c>
      <c r="D1848" s="8">
        <f t="shared" si="734"/>
        <v>19</v>
      </c>
      <c r="E1848" s="8" t="s">
        <v>31</v>
      </c>
      <c r="F1848" s="8">
        <v>4</v>
      </c>
      <c r="G1848" s="39">
        <v>15</v>
      </c>
      <c r="H1848" s="2" t="s">
        <v>2</v>
      </c>
      <c r="I1848" s="3">
        <v>5.12</v>
      </c>
      <c r="J1848" s="3">
        <v>29.1</v>
      </c>
      <c r="L1848" s="3">
        <v>56.81</v>
      </c>
      <c r="M1848" s="3">
        <v>0.55000000000000004</v>
      </c>
      <c r="N1848" s="3">
        <v>2.92</v>
      </c>
      <c r="O1848" s="3">
        <v>7.43</v>
      </c>
      <c r="P1848" s="3">
        <v>1.64</v>
      </c>
      <c r="Q1848" s="3">
        <v>0.28000000000000003</v>
      </c>
      <c r="R1848" s="3">
        <v>0.28000000000000003</v>
      </c>
      <c r="S1848" s="3">
        <v>0.33</v>
      </c>
      <c r="T1848" s="3">
        <v>0</v>
      </c>
      <c r="U1848" s="6">
        <f t="shared" si="745"/>
        <v>5.3090909090909086</v>
      </c>
      <c r="W1848" s="6">
        <f t="shared" si="746"/>
        <v>15.514809590973202</v>
      </c>
      <c r="X1848" s="6">
        <f t="shared" si="747"/>
        <v>47.096774193548384</v>
      </c>
      <c r="Y1848" s="6">
        <f t="shared" si="748"/>
        <v>154.79166666666666</v>
      </c>
      <c r="Z1848" s="6">
        <f t="shared" si="749"/>
        <v>81.999999999999986</v>
      </c>
      <c r="AA1848" s="6">
        <f t="shared" si="750"/>
        <v>23.045267489711936</v>
      </c>
      <c r="AB1848" s="6">
        <f t="shared" si="751"/>
        <v>12.173913043478262</v>
      </c>
      <c r="AC1848" s="6">
        <f t="shared" si="752"/>
        <v>8.4420567920184197</v>
      </c>
      <c r="AD1848" s="6">
        <f t="shared" si="753"/>
        <v>0</v>
      </c>
      <c r="AE1848" s="6">
        <f t="shared" si="754"/>
        <v>3.0356011730205275</v>
      </c>
    </row>
    <row r="1849" spans="1:31" x14ac:dyDescent="0.15">
      <c r="A1849" s="38">
        <v>40927</v>
      </c>
      <c r="B1849" s="8">
        <f t="shared" si="732"/>
        <v>2012</v>
      </c>
      <c r="C1849" s="8">
        <f t="shared" si="733"/>
        <v>1</v>
      </c>
      <c r="D1849" s="8">
        <f t="shared" si="734"/>
        <v>19</v>
      </c>
      <c r="E1849" s="8" t="s">
        <v>31</v>
      </c>
      <c r="F1849" s="8">
        <v>1</v>
      </c>
      <c r="G1849" s="39">
        <v>3</v>
      </c>
      <c r="H1849" s="2" t="s">
        <v>1</v>
      </c>
      <c r="I1849" s="3">
        <v>5.66</v>
      </c>
      <c r="J1849" s="3">
        <v>27.1</v>
      </c>
      <c r="M1849" s="3">
        <v>0.46</v>
      </c>
      <c r="N1849" s="3">
        <v>4.91</v>
      </c>
      <c r="O1849" s="3">
        <v>5.14</v>
      </c>
      <c r="P1849" s="3">
        <v>2.2599999999999998</v>
      </c>
      <c r="Q1849" s="3">
        <v>0.56000000000000005</v>
      </c>
      <c r="R1849" s="3">
        <v>0.37</v>
      </c>
      <c r="S1849" s="3">
        <v>0.42</v>
      </c>
      <c r="T1849" s="3">
        <v>0</v>
      </c>
      <c r="U1849" s="6">
        <f t="shared" si="745"/>
        <v>10.67391304347826</v>
      </c>
      <c r="W1849" s="6">
        <f t="shared" si="746"/>
        <v>12.976022566995768</v>
      </c>
      <c r="X1849" s="6">
        <f t="shared" si="747"/>
        <v>79.193548387096769</v>
      </c>
      <c r="Y1849" s="6">
        <f t="shared" si="748"/>
        <v>107.08333333333333</v>
      </c>
      <c r="Z1849" s="6">
        <f t="shared" si="749"/>
        <v>112.99999999999999</v>
      </c>
      <c r="AA1849" s="6">
        <f t="shared" si="750"/>
        <v>46.090534979423872</v>
      </c>
      <c r="AB1849" s="6">
        <f t="shared" si="751"/>
        <v>16.086956521739129</v>
      </c>
      <c r="AC1849" s="6">
        <f t="shared" si="752"/>
        <v>10.74443591711435</v>
      </c>
      <c r="AD1849" s="6">
        <f t="shared" si="753"/>
        <v>0</v>
      </c>
      <c r="AE1849" s="6">
        <f t="shared" si="754"/>
        <v>6.1030680224403921</v>
      </c>
    </row>
    <row r="1850" spans="1:31" x14ac:dyDescent="0.15">
      <c r="A1850" s="38">
        <v>40927</v>
      </c>
      <c r="B1850" s="8">
        <f t="shared" si="732"/>
        <v>2012</v>
      </c>
      <c r="C1850" s="8">
        <f t="shared" si="733"/>
        <v>1</v>
      </c>
      <c r="D1850" s="8">
        <f t="shared" si="734"/>
        <v>19</v>
      </c>
      <c r="E1850" s="8" t="s">
        <v>31</v>
      </c>
      <c r="F1850" s="8">
        <v>3</v>
      </c>
      <c r="G1850" s="39">
        <v>12</v>
      </c>
      <c r="H1850" s="2" t="s">
        <v>0</v>
      </c>
      <c r="I1850" s="3">
        <v>4.97</v>
      </c>
      <c r="J1850" s="3">
        <v>29.9</v>
      </c>
      <c r="L1850" s="3">
        <v>42.99</v>
      </c>
      <c r="M1850" s="3">
        <v>0.37</v>
      </c>
      <c r="N1850" s="3">
        <v>5.71</v>
      </c>
      <c r="O1850" s="3">
        <v>5.56</v>
      </c>
      <c r="P1850" s="3">
        <v>1.26</v>
      </c>
      <c r="Q1850" s="3">
        <v>0.23</v>
      </c>
      <c r="R1850" s="3">
        <v>0.32</v>
      </c>
      <c r="S1850" s="3">
        <v>0.27</v>
      </c>
      <c r="T1850" s="3">
        <v>0</v>
      </c>
      <c r="U1850" s="6">
        <f t="shared" si="745"/>
        <v>15.432432432432433</v>
      </c>
      <c r="W1850" s="6">
        <f t="shared" si="746"/>
        <v>10.437235543018335</v>
      </c>
      <c r="X1850" s="6">
        <f t="shared" si="747"/>
        <v>92.096774193548399</v>
      </c>
      <c r="Y1850" s="6">
        <f t="shared" si="748"/>
        <v>115.83333333333333</v>
      </c>
      <c r="Z1850" s="6">
        <f t="shared" si="749"/>
        <v>63</v>
      </c>
      <c r="AA1850" s="6">
        <f t="shared" si="750"/>
        <v>18.930041152263374</v>
      </c>
      <c r="AB1850" s="6">
        <f t="shared" si="751"/>
        <v>13.913043478260871</v>
      </c>
      <c r="AC1850" s="6">
        <f t="shared" si="752"/>
        <v>6.9071373752877969</v>
      </c>
      <c r="AD1850" s="6">
        <f t="shared" si="753"/>
        <v>0</v>
      </c>
      <c r="AE1850" s="6">
        <f t="shared" si="754"/>
        <v>8.82386660854403</v>
      </c>
    </row>
    <row r="1851" spans="1:31" x14ac:dyDescent="0.15">
      <c r="A1851" s="38">
        <v>40927</v>
      </c>
      <c r="B1851" s="8">
        <f t="shared" si="732"/>
        <v>2012</v>
      </c>
      <c r="C1851" s="8">
        <f t="shared" si="733"/>
        <v>1</v>
      </c>
      <c r="D1851" s="8">
        <f t="shared" si="734"/>
        <v>19</v>
      </c>
      <c r="E1851" s="8" t="s">
        <v>30</v>
      </c>
      <c r="F1851" s="8">
        <v>1</v>
      </c>
      <c r="G1851" s="39">
        <v>2</v>
      </c>
      <c r="H1851" s="2" t="s">
        <v>0</v>
      </c>
      <c r="I1851" s="3">
        <v>4.6399999999999997</v>
      </c>
      <c r="J1851" s="3">
        <v>135</v>
      </c>
      <c r="L1851" s="3">
        <v>33.04</v>
      </c>
      <c r="M1851" s="3">
        <v>0.87</v>
      </c>
      <c r="N1851" s="3">
        <v>48.25</v>
      </c>
      <c r="O1851" s="3">
        <v>13.52</v>
      </c>
      <c r="P1851" s="3">
        <v>11.69</v>
      </c>
      <c r="Q1851" s="3">
        <v>2.13</v>
      </c>
      <c r="R1851" s="3">
        <v>0.56999999999999995</v>
      </c>
      <c r="S1851" s="3">
        <v>0.56999999999999995</v>
      </c>
      <c r="T1851" s="3">
        <v>0</v>
      </c>
      <c r="U1851" s="6">
        <f t="shared" si="745"/>
        <v>55.459770114942529</v>
      </c>
      <c r="W1851" s="6">
        <f t="shared" si="746"/>
        <v>24.541607898448518</v>
      </c>
      <c r="X1851" s="6">
        <f t="shared" si="747"/>
        <v>778.22580645161293</v>
      </c>
      <c r="Y1851" s="6">
        <f t="shared" si="748"/>
        <v>281.66666666666669</v>
      </c>
      <c r="Z1851" s="6">
        <f t="shared" si="749"/>
        <v>584.5</v>
      </c>
      <c r="AA1851" s="6">
        <f t="shared" si="750"/>
        <v>175.30864197530863</v>
      </c>
      <c r="AB1851" s="6">
        <f t="shared" si="751"/>
        <v>24.782608695652172</v>
      </c>
      <c r="AC1851" s="6">
        <f t="shared" si="752"/>
        <v>14.581734458940904</v>
      </c>
      <c r="AD1851" s="6">
        <f t="shared" si="753"/>
        <v>0</v>
      </c>
      <c r="AE1851" s="6">
        <f t="shared" si="754"/>
        <v>31.710465331850205</v>
      </c>
    </row>
    <row r="1852" spans="1:31" x14ac:dyDescent="0.15">
      <c r="A1852" s="38">
        <v>40927</v>
      </c>
      <c r="B1852" s="8">
        <f t="shared" si="732"/>
        <v>2012</v>
      </c>
      <c r="C1852" s="8">
        <f t="shared" si="733"/>
        <v>1</v>
      </c>
      <c r="D1852" s="8">
        <f t="shared" si="734"/>
        <v>19</v>
      </c>
      <c r="E1852" s="8" t="s">
        <v>29</v>
      </c>
      <c r="F1852" s="8">
        <v>4</v>
      </c>
      <c r="G1852" s="39">
        <v>13</v>
      </c>
      <c r="H1852" s="2" t="s">
        <v>2</v>
      </c>
      <c r="I1852" s="3">
        <v>4.1500000000000004</v>
      </c>
      <c r="J1852" s="3">
        <v>334</v>
      </c>
      <c r="L1852" s="3">
        <v>33.08</v>
      </c>
      <c r="M1852" s="3">
        <v>1.62</v>
      </c>
      <c r="N1852" s="3">
        <v>94.3</v>
      </c>
      <c r="O1852" s="3">
        <v>100.6</v>
      </c>
      <c r="P1852" s="3">
        <v>1.74</v>
      </c>
      <c r="Q1852" s="3">
        <v>0.26</v>
      </c>
      <c r="R1852" s="3">
        <v>0.56000000000000005</v>
      </c>
      <c r="S1852" s="3">
        <v>0.3</v>
      </c>
      <c r="T1852" s="3">
        <v>0</v>
      </c>
      <c r="U1852" s="6">
        <f t="shared" si="745"/>
        <v>58.209876543209873</v>
      </c>
      <c r="W1852" s="6">
        <f t="shared" si="746"/>
        <v>45.698166431593791</v>
      </c>
      <c r="X1852" s="6">
        <f t="shared" si="747"/>
        <v>1520.9677419354839</v>
      </c>
      <c r="Y1852" s="6">
        <f t="shared" si="748"/>
        <v>2095.833333333333</v>
      </c>
      <c r="Z1852" s="6">
        <f t="shared" si="749"/>
        <v>87</v>
      </c>
      <c r="AA1852" s="6">
        <f t="shared" si="750"/>
        <v>21.399176954732511</v>
      </c>
      <c r="AB1852" s="6">
        <f t="shared" si="751"/>
        <v>24.347826086956523</v>
      </c>
      <c r="AC1852" s="6">
        <f t="shared" si="752"/>
        <v>7.674597083653107</v>
      </c>
      <c r="AD1852" s="6">
        <f t="shared" si="753"/>
        <v>0</v>
      </c>
      <c r="AE1852" s="6">
        <f t="shared" si="754"/>
        <v>33.282905217045005</v>
      </c>
    </row>
    <row r="1853" spans="1:31" x14ac:dyDescent="0.15">
      <c r="A1853" s="38">
        <v>40927</v>
      </c>
      <c r="B1853" s="8">
        <f t="shared" si="732"/>
        <v>2012</v>
      </c>
      <c r="C1853" s="8">
        <f t="shared" si="733"/>
        <v>1</v>
      </c>
      <c r="D1853" s="8">
        <f t="shared" si="734"/>
        <v>19</v>
      </c>
      <c r="E1853" s="8" t="s">
        <v>29</v>
      </c>
      <c r="F1853" s="8">
        <v>2</v>
      </c>
      <c r="G1853" s="39">
        <v>6</v>
      </c>
      <c r="H1853" s="2" t="s">
        <v>0</v>
      </c>
      <c r="I1853" s="3">
        <v>4.4800000000000004</v>
      </c>
      <c r="J1853" s="3">
        <v>119.6</v>
      </c>
      <c r="M1853" s="3">
        <v>0.49</v>
      </c>
      <c r="N1853" s="3">
        <v>32.76</v>
      </c>
      <c r="O1853" s="3">
        <v>23.1</v>
      </c>
      <c r="P1853" s="3">
        <v>1.73</v>
      </c>
      <c r="Q1853" s="3">
        <v>0.27</v>
      </c>
      <c r="R1853" s="3">
        <v>0.39</v>
      </c>
      <c r="S1853" s="3">
        <v>1.84</v>
      </c>
      <c r="T1853" s="3">
        <v>0</v>
      </c>
      <c r="U1853" s="6">
        <f t="shared" si="745"/>
        <v>66.857142857142861</v>
      </c>
      <c r="W1853" s="6">
        <f t="shared" si="746"/>
        <v>13.822284908321578</v>
      </c>
      <c r="X1853" s="6">
        <f t="shared" si="747"/>
        <v>528.38709677419354</v>
      </c>
      <c r="Y1853" s="6">
        <f t="shared" si="748"/>
        <v>481.25</v>
      </c>
      <c r="Z1853" s="6">
        <f t="shared" si="749"/>
        <v>86.5</v>
      </c>
      <c r="AA1853" s="6">
        <f t="shared" si="750"/>
        <v>22.222222222222221</v>
      </c>
      <c r="AB1853" s="6">
        <f t="shared" si="751"/>
        <v>16.956521739130437</v>
      </c>
      <c r="AC1853" s="6">
        <f t="shared" si="752"/>
        <v>47.070862113072394</v>
      </c>
      <c r="AD1853" s="6">
        <f t="shared" si="753"/>
        <v>0</v>
      </c>
      <c r="AE1853" s="6">
        <f t="shared" si="754"/>
        <v>38.227188940092169</v>
      </c>
    </row>
    <row r="1854" spans="1:31" x14ac:dyDescent="0.15">
      <c r="A1854" s="38">
        <v>40927</v>
      </c>
      <c r="B1854" s="8">
        <f t="shared" si="732"/>
        <v>2012</v>
      </c>
      <c r="C1854" s="8">
        <f t="shared" si="733"/>
        <v>1</v>
      </c>
      <c r="D1854" s="8">
        <f t="shared" si="734"/>
        <v>19</v>
      </c>
      <c r="E1854" s="8" t="s">
        <v>30</v>
      </c>
      <c r="F1854" s="8">
        <v>4</v>
      </c>
      <c r="G1854" s="39">
        <v>14</v>
      </c>
      <c r="H1854" s="2" t="s">
        <v>1</v>
      </c>
      <c r="I1854" s="3">
        <v>4.32</v>
      </c>
      <c r="J1854" s="3">
        <v>228</v>
      </c>
      <c r="L1854" s="3">
        <v>33.22</v>
      </c>
      <c r="M1854" s="3">
        <v>0.84</v>
      </c>
      <c r="N1854" s="3">
        <v>83.23</v>
      </c>
      <c r="O1854" s="3">
        <v>33.5</v>
      </c>
      <c r="P1854" s="3">
        <v>8.91</v>
      </c>
      <c r="Q1854" s="3">
        <v>3.07</v>
      </c>
      <c r="R1854" s="3">
        <v>0.61</v>
      </c>
      <c r="S1854" s="3">
        <v>2.0099999999999998</v>
      </c>
      <c r="T1854" s="3">
        <v>0</v>
      </c>
      <c r="U1854" s="6">
        <f t="shared" si="745"/>
        <v>99.083333333333343</v>
      </c>
      <c r="W1854" s="6">
        <f t="shared" si="746"/>
        <v>23.695345557122707</v>
      </c>
      <c r="X1854" s="6">
        <f t="shared" si="747"/>
        <v>1342.4193548387098</v>
      </c>
      <c r="Y1854" s="6">
        <f t="shared" si="748"/>
        <v>697.91666666666663</v>
      </c>
      <c r="Z1854" s="6">
        <f t="shared" si="749"/>
        <v>445.5</v>
      </c>
      <c r="AA1854" s="6">
        <f t="shared" si="750"/>
        <v>252.67489711934155</v>
      </c>
      <c r="AB1854" s="6">
        <f t="shared" si="751"/>
        <v>26.521739130434785</v>
      </c>
      <c r="AC1854" s="6">
        <f t="shared" si="752"/>
        <v>51.419800460475813</v>
      </c>
      <c r="AD1854" s="6">
        <f t="shared" si="753"/>
        <v>0</v>
      </c>
      <c r="AE1854" s="6">
        <f t="shared" si="754"/>
        <v>56.653293010752691</v>
      </c>
    </row>
    <row r="1855" spans="1:31" x14ac:dyDescent="0.15">
      <c r="A1855" s="38">
        <v>40927</v>
      </c>
      <c r="B1855" s="8">
        <f t="shared" si="732"/>
        <v>2012</v>
      </c>
      <c r="C1855" s="8">
        <f t="shared" si="733"/>
        <v>1</v>
      </c>
      <c r="D1855" s="8">
        <f t="shared" si="734"/>
        <v>19</v>
      </c>
      <c r="E1855" s="8" t="s">
        <v>30</v>
      </c>
      <c r="F1855" s="8">
        <v>2</v>
      </c>
      <c r="G1855" s="39">
        <v>7</v>
      </c>
      <c r="H1855" s="2" t="s">
        <v>1</v>
      </c>
      <c r="I1855" s="3">
        <v>4.2699999999999996</v>
      </c>
      <c r="J1855" s="3">
        <v>272</v>
      </c>
      <c r="L1855" s="3">
        <v>14.55</v>
      </c>
      <c r="M1855" s="3">
        <v>0.63</v>
      </c>
      <c r="N1855" s="3">
        <v>77.92</v>
      </c>
      <c r="O1855" s="3">
        <v>58.6</v>
      </c>
      <c r="P1855" s="3">
        <v>10.47</v>
      </c>
      <c r="Q1855" s="3">
        <v>1.29</v>
      </c>
      <c r="R1855" s="3">
        <v>0.42</v>
      </c>
      <c r="S1855" s="3">
        <v>1.55</v>
      </c>
      <c r="T1855" s="3">
        <v>0</v>
      </c>
      <c r="U1855" s="6">
        <f t="shared" si="745"/>
        <v>123.68253968253968</v>
      </c>
      <c r="W1855" s="6">
        <f t="shared" si="746"/>
        <v>17.77150916784203</v>
      </c>
      <c r="X1855" s="6">
        <f t="shared" si="747"/>
        <v>1256.7741935483871</v>
      </c>
      <c r="Y1855" s="6">
        <f t="shared" si="748"/>
        <v>1220.8333333333335</v>
      </c>
      <c r="Z1855" s="6">
        <f t="shared" si="749"/>
        <v>523.50000000000011</v>
      </c>
      <c r="AA1855" s="6">
        <f t="shared" si="750"/>
        <v>106.17283950617285</v>
      </c>
      <c r="AB1855" s="6">
        <f t="shared" si="751"/>
        <v>18.260869565217391</v>
      </c>
      <c r="AC1855" s="6">
        <f t="shared" si="752"/>
        <v>39.652084932207728</v>
      </c>
      <c r="AD1855" s="6">
        <f t="shared" si="753"/>
        <v>0</v>
      </c>
      <c r="AE1855" s="6">
        <f t="shared" si="754"/>
        <v>70.718484383000515</v>
      </c>
    </row>
    <row r="1856" spans="1:31" x14ac:dyDescent="0.15">
      <c r="A1856" s="38">
        <v>40927</v>
      </c>
      <c r="B1856" s="8">
        <f t="shared" si="732"/>
        <v>2012</v>
      </c>
      <c r="C1856" s="8">
        <f t="shared" si="733"/>
        <v>1</v>
      </c>
      <c r="D1856" s="8">
        <f t="shared" si="734"/>
        <v>19</v>
      </c>
      <c r="E1856" s="8" t="s">
        <v>30</v>
      </c>
      <c r="F1856" s="8">
        <v>2</v>
      </c>
      <c r="G1856" s="39">
        <v>7</v>
      </c>
      <c r="H1856" s="2" t="s">
        <v>2</v>
      </c>
      <c r="I1856" s="3">
        <v>4.33</v>
      </c>
      <c r="J1856" s="3">
        <v>221</v>
      </c>
      <c r="L1856" s="3">
        <v>39.32</v>
      </c>
      <c r="M1856" s="3">
        <v>0.56999999999999995</v>
      </c>
      <c r="N1856" s="3">
        <v>84.11</v>
      </c>
      <c r="O1856" s="3">
        <v>29.4</v>
      </c>
      <c r="P1856" s="3">
        <v>7.2</v>
      </c>
      <c r="Q1856" s="3">
        <v>1.5</v>
      </c>
      <c r="R1856" s="3">
        <v>0.43</v>
      </c>
      <c r="S1856" s="3">
        <v>1.06</v>
      </c>
      <c r="T1856" s="3">
        <v>0</v>
      </c>
      <c r="U1856" s="6">
        <f t="shared" si="745"/>
        <v>147.56140350877195</v>
      </c>
      <c r="W1856" s="6">
        <f t="shared" si="746"/>
        <v>16.078984485190407</v>
      </c>
      <c r="X1856" s="6">
        <f t="shared" si="747"/>
        <v>1356.6129032258066</v>
      </c>
      <c r="Y1856" s="6">
        <f t="shared" si="748"/>
        <v>612.49999999999989</v>
      </c>
      <c r="Z1856" s="6">
        <f t="shared" si="749"/>
        <v>360</v>
      </c>
      <c r="AA1856" s="6">
        <f t="shared" si="750"/>
        <v>123.45679012345678</v>
      </c>
      <c r="AB1856" s="6">
        <f t="shared" si="751"/>
        <v>18.695652173913043</v>
      </c>
      <c r="AC1856" s="6">
        <f t="shared" si="752"/>
        <v>27.116909695574314</v>
      </c>
      <c r="AD1856" s="6">
        <f t="shared" si="753"/>
        <v>0</v>
      </c>
      <c r="AE1856" s="6">
        <f t="shared" si="754"/>
        <v>84.371802490096229</v>
      </c>
    </row>
    <row r="1857" spans="1:31" x14ac:dyDescent="0.15">
      <c r="A1857" s="38">
        <v>40927</v>
      </c>
      <c r="B1857" s="8">
        <f t="shared" si="732"/>
        <v>2012</v>
      </c>
      <c r="C1857" s="8">
        <f t="shared" si="733"/>
        <v>1</v>
      </c>
      <c r="D1857" s="8">
        <f t="shared" si="734"/>
        <v>19</v>
      </c>
      <c r="E1857" s="8" t="s">
        <v>29</v>
      </c>
      <c r="F1857" s="8">
        <v>1</v>
      </c>
      <c r="G1857" s="39">
        <v>1</v>
      </c>
      <c r="H1857" s="2" t="s">
        <v>0</v>
      </c>
      <c r="I1857" s="3">
        <v>4.3600000000000003</v>
      </c>
      <c r="J1857" s="3">
        <v>144</v>
      </c>
      <c r="L1857" s="3">
        <v>27.9</v>
      </c>
    </row>
    <row r="1858" spans="1:31" x14ac:dyDescent="0.15">
      <c r="A1858" s="38">
        <v>40927</v>
      </c>
      <c r="B1858" s="8">
        <f t="shared" si="732"/>
        <v>2012</v>
      </c>
      <c r="C1858" s="8">
        <f t="shared" si="733"/>
        <v>1</v>
      </c>
      <c r="D1858" s="8">
        <f t="shared" si="734"/>
        <v>19</v>
      </c>
      <c r="E1858" s="8" t="s">
        <v>30</v>
      </c>
      <c r="F1858" s="8">
        <v>1</v>
      </c>
      <c r="G1858" s="39">
        <v>2</v>
      </c>
      <c r="H1858" s="2" t="s">
        <v>2</v>
      </c>
      <c r="I1858" s="3">
        <v>4.95</v>
      </c>
      <c r="J1858" s="3">
        <v>30.5</v>
      </c>
      <c r="L1858" s="3">
        <v>67.25</v>
      </c>
    </row>
    <row r="1859" spans="1:31" x14ac:dyDescent="0.15">
      <c r="A1859" s="38">
        <v>40927</v>
      </c>
      <c r="B1859" s="8">
        <f t="shared" si="732"/>
        <v>2012</v>
      </c>
      <c r="C1859" s="8">
        <f t="shared" si="733"/>
        <v>1</v>
      </c>
      <c r="D1859" s="8">
        <f t="shared" si="734"/>
        <v>19</v>
      </c>
      <c r="E1859" s="8" t="s">
        <v>30</v>
      </c>
      <c r="F1859" s="8">
        <v>1</v>
      </c>
      <c r="G1859" s="39">
        <v>2</v>
      </c>
      <c r="H1859" s="2" t="s">
        <v>1</v>
      </c>
      <c r="I1859" s="3">
        <v>4.47</v>
      </c>
      <c r="J1859" s="3">
        <v>171</v>
      </c>
      <c r="L1859" s="3">
        <v>38.74</v>
      </c>
    </row>
    <row r="1860" spans="1:31" x14ac:dyDescent="0.15">
      <c r="A1860" s="38">
        <v>40927</v>
      </c>
      <c r="B1860" s="8">
        <f t="shared" si="732"/>
        <v>2012</v>
      </c>
      <c r="C1860" s="8">
        <f t="shared" si="733"/>
        <v>1</v>
      </c>
      <c r="D1860" s="8">
        <f t="shared" si="734"/>
        <v>19</v>
      </c>
      <c r="E1860" s="8" t="s">
        <v>31</v>
      </c>
      <c r="F1860" s="8">
        <v>1</v>
      </c>
      <c r="G1860" s="39">
        <v>3</v>
      </c>
      <c r="H1860" s="2" t="s">
        <v>2</v>
      </c>
      <c r="I1860" s="3">
        <v>5.34</v>
      </c>
      <c r="J1860" s="3">
        <v>22.8</v>
      </c>
      <c r="L1860" s="3">
        <v>64.48</v>
      </c>
    </row>
    <row r="1861" spans="1:31" x14ac:dyDescent="0.15">
      <c r="A1861" s="38">
        <v>40927</v>
      </c>
      <c r="B1861" s="8">
        <f t="shared" si="732"/>
        <v>2012</v>
      </c>
      <c r="C1861" s="8">
        <f t="shared" si="733"/>
        <v>1</v>
      </c>
      <c r="D1861" s="8">
        <f t="shared" si="734"/>
        <v>19</v>
      </c>
      <c r="E1861" s="8" t="s">
        <v>30</v>
      </c>
      <c r="F1861" s="8">
        <v>2</v>
      </c>
      <c r="G1861" s="39">
        <v>7</v>
      </c>
      <c r="H1861" s="2" t="s">
        <v>0</v>
      </c>
      <c r="I1861" s="3">
        <v>4.33</v>
      </c>
      <c r="J1861" s="3">
        <v>198</v>
      </c>
      <c r="L1861" s="3">
        <v>39.08</v>
      </c>
    </row>
    <row r="1862" spans="1:31" x14ac:dyDescent="0.15">
      <c r="A1862" s="38">
        <v>40927</v>
      </c>
      <c r="B1862" s="8">
        <f t="shared" si="732"/>
        <v>2012</v>
      </c>
      <c r="C1862" s="8">
        <f t="shared" si="733"/>
        <v>1</v>
      </c>
      <c r="D1862" s="8">
        <f t="shared" si="734"/>
        <v>19</v>
      </c>
      <c r="E1862" s="8" t="s">
        <v>32</v>
      </c>
      <c r="F1862" s="8">
        <v>2</v>
      </c>
      <c r="G1862" s="39">
        <v>8</v>
      </c>
      <c r="H1862" s="2" t="s">
        <v>0</v>
      </c>
      <c r="I1862" s="3">
        <v>5.07</v>
      </c>
      <c r="J1862" s="3">
        <v>25.8</v>
      </c>
      <c r="L1862" s="3">
        <v>48.68</v>
      </c>
    </row>
    <row r="1863" spans="1:31" x14ac:dyDescent="0.15">
      <c r="A1863" s="38">
        <v>40927</v>
      </c>
      <c r="B1863" s="8">
        <f t="shared" si="732"/>
        <v>2012</v>
      </c>
      <c r="C1863" s="8">
        <f t="shared" si="733"/>
        <v>1</v>
      </c>
      <c r="D1863" s="8">
        <f t="shared" si="734"/>
        <v>19</v>
      </c>
      <c r="E1863" s="8" t="s">
        <v>29</v>
      </c>
      <c r="F1863" s="8">
        <v>3</v>
      </c>
      <c r="G1863" s="39">
        <v>10</v>
      </c>
      <c r="H1863" s="2" t="s">
        <v>1</v>
      </c>
      <c r="I1863" s="3">
        <v>4.53</v>
      </c>
      <c r="J1863" s="3">
        <v>196</v>
      </c>
    </row>
    <row r="1864" spans="1:31" x14ac:dyDescent="0.15">
      <c r="A1864" s="38">
        <v>40927</v>
      </c>
      <c r="B1864" s="8">
        <f t="shared" si="732"/>
        <v>2012</v>
      </c>
      <c r="C1864" s="8">
        <f t="shared" si="733"/>
        <v>1</v>
      </c>
      <c r="D1864" s="8">
        <f t="shared" si="734"/>
        <v>19</v>
      </c>
      <c r="E1864" s="8" t="s">
        <v>31</v>
      </c>
      <c r="F1864" s="8">
        <v>4</v>
      </c>
      <c r="G1864" s="39">
        <v>15</v>
      </c>
      <c r="H1864" s="2" t="s">
        <v>1</v>
      </c>
      <c r="I1864" s="3">
        <v>5.0999999999999996</v>
      </c>
      <c r="J1864" s="3">
        <v>29.4</v>
      </c>
      <c r="L1864" s="3">
        <v>46.04</v>
      </c>
    </row>
    <row r="1865" spans="1:31" x14ac:dyDescent="0.15">
      <c r="A1865" s="38">
        <v>41017</v>
      </c>
      <c r="B1865" s="8">
        <f t="shared" si="732"/>
        <v>2012</v>
      </c>
      <c r="C1865" s="8">
        <f t="shared" si="733"/>
        <v>4</v>
      </c>
      <c r="D1865" s="8">
        <f t="shared" si="734"/>
        <v>18</v>
      </c>
      <c r="E1865" s="8" t="s">
        <v>31</v>
      </c>
      <c r="F1865" s="8">
        <v>3</v>
      </c>
      <c r="G1865" s="39">
        <v>12</v>
      </c>
      <c r="H1865" s="2" t="s">
        <v>1</v>
      </c>
      <c r="I1865" s="3">
        <v>4.93</v>
      </c>
      <c r="J1865" s="3">
        <v>21.5</v>
      </c>
      <c r="L1865" s="3">
        <v>12.64</v>
      </c>
      <c r="M1865" s="3">
        <v>0.2</v>
      </c>
      <c r="N1865" s="3">
        <v>0.13</v>
      </c>
      <c r="O1865" s="3">
        <v>6.91</v>
      </c>
      <c r="P1865" s="3">
        <v>0.61</v>
      </c>
      <c r="Q1865" s="3">
        <v>0.17</v>
      </c>
      <c r="R1865" s="3">
        <v>0.23</v>
      </c>
      <c r="S1865" s="3">
        <v>0.09</v>
      </c>
      <c r="T1865" s="3">
        <v>0</v>
      </c>
      <c r="U1865" s="6">
        <f t="shared" ref="U1865:U1876" si="755">(N1865/M1865)</f>
        <v>0.65</v>
      </c>
      <c r="W1865" s="6">
        <f t="shared" ref="W1865:W1876" si="756">(M1865/35.45)*1000</f>
        <v>5.6417489421720735</v>
      </c>
      <c r="X1865" s="6">
        <f t="shared" ref="X1865:X1876" si="757">(N1865/62)*1000</f>
        <v>2.096774193548387</v>
      </c>
      <c r="Y1865" s="6">
        <f t="shared" ref="Y1865:Y1876" si="758">(O1865/96)*1000*2</f>
        <v>143.95833333333331</v>
      </c>
      <c r="Z1865" s="6">
        <f t="shared" ref="Z1865:Z1876" si="759">(P1865/40)*1000*2</f>
        <v>30.5</v>
      </c>
      <c r="AA1865" s="6">
        <f t="shared" ref="AA1865:AA1876" si="760">(Q1865/24.3)*1000*2</f>
        <v>13.991769547325102</v>
      </c>
      <c r="AB1865" s="6">
        <f t="shared" ref="AB1865:AB1876" si="761">(R1865/23)*1000</f>
        <v>10</v>
      </c>
      <c r="AC1865" s="6">
        <f t="shared" ref="AC1865:AC1876" si="762">(S1865/39.09)*1000</f>
        <v>2.302379125095932</v>
      </c>
      <c r="AD1865" s="6">
        <f t="shared" ref="AD1865:AD1876" si="763">(T1865/18)*1000</f>
        <v>0</v>
      </c>
      <c r="AE1865" s="6">
        <f t="shared" ref="AE1865:AE1876" si="764">(X1865/W1865)</f>
        <v>0.3716532258064516</v>
      </c>
    </row>
    <row r="1866" spans="1:31" x14ac:dyDescent="0.15">
      <c r="A1866" s="38">
        <v>41017</v>
      </c>
      <c r="B1866" s="8">
        <f t="shared" ref="B1866:B1929" si="765">YEAR(A1866)</f>
        <v>2012</v>
      </c>
      <c r="C1866" s="8">
        <f t="shared" ref="C1866:C1929" si="766">MONTH(A1866)</f>
        <v>4</v>
      </c>
      <c r="D1866" s="8">
        <f t="shared" ref="D1866:D1929" si="767">DAY(A1866)</f>
        <v>18</v>
      </c>
      <c r="E1866" s="8" t="s">
        <v>31</v>
      </c>
      <c r="F1866" s="8">
        <v>4</v>
      </c>
      <c r="G1866" s="39">
        <v>15</v>
      </c>
      <c r="H1866" s="2" t="s">
        <v>0</v>
      </c>
      <c r="I1866" s="3">
        <v>5.0999999999999996</v>
      </c>
      <c r="J1866" s="3">
        <v>17</v>
      </c>
      <c r="L1866" s="3">
        <v>10.25</v>
      </c>
      <c r="M1866" s="3">
        <v>0.48</v>
      </c>
      <c r="N1866" s="3">
        <v>0.35</v>
      </c>
      <c r="O1866" s="3">
        <v>4.67</v>
      </c>
      <c r="P1866" s="3">
        <v>0.68</v>
      </c>
      <c r="Q1866" s="3">
        <v>0.16</v>
      </c>
      <c r="R1866" s="3">
        <v>0.32</v>
      </c>
      <c r="S1866" s="3">
        <v>0.1</v>
      </c>
      <c r="T1866" s="3">
        <v>0</v>
      </c>
      <c r="U1866" s="6">
        <f t="shared" si="755"/>
        <v>0.72916666666666663</v>
      </c>
      <c r="W1866" s="6">
        <f t="shared" si="756"/>
        <v>13.540197461212975</v>
      </c>
      <c r="X1866" s="6">
        <f t="shared" si="757"/>
        <v>5.6451612903225801</v>
      </c>
      <c r="Y1866" s="6">
        <f t="shared" si="758"/>
        <v>97.291666666666671</v>
      </c>
      <c r="Z1866" s="6">
        <f t="shared" si="759"/>
        <v>34</v>
      </c>
      <c r="AA1866" s="6">
        <f t="shared" si="760"/>
        <v>13.168724279835391</v>
      </c>
      <c r="AB1866" s="6">
        <f t="shared" si="761"/>
        <v>13.913043478260871</v>
      </c>
      <c r="AC1866" s="6">
        <f t="shared" si="762"/>
        <v>2.5581990278843696</v>
      </c>
      <c r="AD1866" s="6">
        <f t="shared" si="763"/>
        <v>0</v>
      </c>
      <c r="AE1866" s="6">
        <f t="shared" si="764"/>
        <v>0.41691868279569894</v>
      </c>
    </row>
    <row r="1867" spans="1:31" x14ac:dyDescent="0.15">
      <c r="A1867" s="38">
        <v>41017</v>
      </c>
      <c r="B1867" s="8">
        <f t="shared" si="765"/>
        <v>2012</v>
      </c>
      <c r="C1867" s="8">
        <f t="shared" si="766"/>
        <v>4</v>
      </c>
      <c r="D1867" s="8">
        <f t="shared" si="767"/>
        <v>18</v>
      </c>
      <c r="E1867" s="8" t="s">
        <v>31</v>
      </c>
      <c r="F1867" s="8">
        <v>3</v>
      </c>
      <c r="G1867" s="39">
        <v>12</v>
      </c>
      <c r="H1867" s="2" t="s">
        <v>2</v>
      </c>
      <c r="I1867" s="3">
        <v>5.07</v>
      </c>
      <c r="J1867" s="3">
        <v>22.3</v>
      </c>
      <c r="M1867" s="3">
        <v>0.5</v>
      </c>
      <c r="N1867" s="3">
        <v>0.89</v>
      </c>
      <c r="O1867" s="3">
        <v>6.42</v>
      </c>
      <c r="P1867" s="3">
        <v>1.25</v>
      </c>
      <c r="Q1867" s="3">
        <v>0.28000000000000003</v>
      </c>
      <c r="R1867" s="3">
        <v>0.23</v>
      </c>
      <c r="S1867" s="3">
        <v>0.16</v>
      </c>
      <c r="T1867" s="3">
        <v>0</v>
      </c>
      <c r="U1867" s="6">
        <f t="shared" si="755"/>
        <v>1.78</v>
      </c>
      <c r="W1867" s="6">
        <f t="shared" si="756"/>
        <v>14.104372355430183</v>
      </c>
      <c r="X1867" s="6">
        <f t="shared" si="757"/>
        <v>14.35483870967742</v>
      </c>
      <c r="Y1867" s="6">
        <f t="shared" si="758"/>
        <v>133.75</v>
      </c>
      <c r="Z1867" s="6">
        <f t="shared" si="759"/>
        <v>62.5</v>
      </c>
      <c r="AA1867" s="6">
        <f t="shared" si="760"/>
        <v>23.045267489711936</v>
      </c>
      <c r="AB1867" s="6">
        <f t="shared" si="761"/>
        <v>10</v>
      </c>
      <c r="AC1867" s="6">
        <f t="shared" si="762"/>
        <v>4.0931184446149906</v>
      </c>
      <c r="AD1867" s="6">
        <f t="shared" si="763"/>
        <v>0</v>
      </c>
      <c r="AE1867" s="6">
        <f t="shared" si="764"/>
        <v>1.017758064516129</v>
      </c>
    </row>
    <row r="1868" spans="1:31" x14ac:dyDescent="0.15">
      <c r="A1868" s="38">
        <v>41017</v>
      </c>
      <c r="B1868" s="8">
        <f t="shared" si="765"/>
        <v>2012</v>
      </c>
      <c r="C1868" s="8">
        <f t="shared" si="766"/>
        <v>4</v>
      </c>
      <c r="D1868" s="8">
        <f t="shared" si="767"/>
        <v>18</v>
      </c>
      <c r="E1868" s="8" t="s">
        <v>31</v>
      </c>
      <c r="F1868" s="8">
        <v>1</v>
      </c>
      <c r="G1868" s="39">
        <v>3</v>
      </c>
      <c r="H1868" s="2" t="s">
        <v>2</v>
      </c>
      <c r="I1868" s="3">
        <v>5.65</v>
      </c>
      <c r="J1868" s="3">
        <v>24.9</v>
      </c>
      <c r="L1868" s="3">
        <v>37.78</v>
      </c>
      <c r="M1868" s="3">
        <v>0.85</v>
      </c>
      <c r="N1868" s="3">
        <v>2.17</v>
      </c>
      <c r="O1868" s="3">
        <v>5.66</v>
      </c>
      <c r="P1868" s="3">
        <v>1.9</v>
      </c>
      <c r="Q1868" s="3">
        <v>0.55000000000000004</v>
      </c>
      <c r="R1868" s="3">
        <v>0.32</v>
      </c>
      <c r="S1868" s="3">
        <v>0.31</v>
      </c>
      <c r="T1868" s="3">
        <v>0</v>
      </c>
      <c r="U1868" s="6">
        <f t="shared" si="755"/>
        <v>2.552941176470588</v>
      </c>
      <c r="W1868" s="6">
        <f t="shared" si="756"/>
        <v>23.977433004231308</v>
      </c>
      <c r="X1868" s="6">
        <f t="shared" si="757"/>
        <v>34.999999999999993</v>
      </c>
      <c r="Y1868" s="6">
        <f t="shared" si="758"/>
        <v>117.91666666666667</v>
      </c>
      <c r="Z1868" s="6">
        <f t="shared" si="759"/>
        <v>95</v>
      </c>
      <c r="AA1868" s="6">
        <f t="shared" si="760"/>
        <v>45.267489711934161</v>
      </c>
      <c r="AB1868" s="6">
        <f t="shared" si="761"/>
        <v>13.913043478260871</v>
      </c>
      <c r="AC1868" s="6">
        <f t="shared" si="762"/>
        <v>7.9304169864415437</v>
      </c>
      <c r="AD1868" s="6">
        <f t="shared" si="763"/>
        <v>0</v>
      </c>
      <c r="AE1868" s="6">
        <f t="shared" si="764"/>
        <v>1.4597058823529412</v>
      </c>
    </row>
    <row r="1869" spans="1:31" x14ac:dyDescent="0.15">
      <c r="A1869" s="38">
        <v>41017</v>
      </c>
      <c r="B1869" s="8">
        <f t="shared" si="765"/>
        <v>2012</v>
      </c>
      <c r="C1869" s="8">
        <f t="shared" si="766"/>
        <v>4</v>
      </c>
      <c r="D1869" s="8">
        <f t="shared" si="767"/>
        <v>18</v>
      </c>
      <c r="E1869" s="8" t="s">
        <v>32</v>
      </c>
      <c r="F1869" s="8">
        <v>1</v>
      </c>
      <c r="G1869" s="39">
        <v>4</v>
      </c>
      <c r="H1869" s="2" t="s">
        <v>2</v>
      </c>
      <c r="I1869" s="3">
        <v>5.61</v>
      </c>
      <c r="J1869" s="3">
        <v>34.4</v>
      </c>
      <c r="L1869" s="3">
        <v>21.85</v>
      </c>
      <c r="M1869" s="3">
        <v>0.88</v>
      </c>
      <c r="N1869" s="3">
        <v>6.68</v>
      </c>
      <c r="O1869" s="3">
        <v>6.06</v>
      </c>
      <c r="P1869" s="3">
        <v>3.52</v>
      </c>
      <c r="Q1869" s="3">
        <v>0.48</v>
      </c>
      <c r="R1869" s="3">
        <v>0.34</v>
      </c>
      <c r="S1869" s="3">
        <v>0.32</v>
      </c>
      <c r="T1869" s="3">
        <v>0</v>
      </c>
      <c r="U1869" s="6">
        <f t="shared" si="755"/>
        <v>7.5909090909090908</v>
      </c>
      <c r="W1869" s="6">
        <f t="shared" si="756"/>
        <v>24.82369534555712</v>
      </c>
      <c r="X1869" s="6">
        <f t="shared" si="757"/>
        <v>107.74193548387098</v>
      </c>
      <c r="Y1869" s="6">
        <f t="shared" si="758"/>
        <v>126.25</v>
      </c>
      <c r="Z1869" s="6">
        <f t="shared" si="759"/>
        <v>176</v>
      </c>
      <c r="AA1869" s="6">
        <f t="shared" si="760"/>
        <v>39.506172839506171</v>
      </c>
      <c r="AB1869" s="6">
        <f t="shared" si="761"/>
        <v>14.782608695652176</v>
      </c>
      <c r="AC1869" s="6">
        <f t="shared" si="762"/>
        <v>8.1862368892299813</v>
      </c>
      <c r="AD1869" s="6">
        <f t="shared" si="763"/>
        <v>0</v>
      </c>
      <c r="AE1869" s="6">
        <f t="shared" si="764"/>
        <v>4.3402859237536662</v>
      </c>
    </row>
    <row r="1870" spans="1:31" x14ac:dyDescent="0.15">
      <c r="A1870" s="38">
        <v>41017</v>
      </c>
      <c r="B1870" s="8">
        <f t="shared" si="765"/>
        <v>2012</v>
      </c>
      <c r="C1870" s="8">
        <f t="shared" si="766"/>
        <v>4</v>
      </c>
      <c r="D1870" s="8">
        <f t="shared" si="767"/>
        <v>18</v>
      </c>
      <c r="E1870" s="8" t="s">
        <v>31</v>
      </c>
      <c r="F1870" s="8">
        <v>4</v>
      </c>
      <c r="G1870" s="39">
        <v>15</v>
      </c>
      <c r="H1870" s="2" t="s">
        <v>2</v>
      </c>
      <c r="I1870" s="3">
        <v>4.1900000000000004</v>
      </c>
      <c r="J1870" s="3">
        <v>44.6</v>
      </c>
      <c r="L1870" s="3">
        <v>19.940000000000001</v>
      </c>
      <c r="M1870" s="3">
        <v>0.85</v>
      </c>
      <c r="N1870" s="3">
        <v>12.88</v>
      </c>
      <c r="O1870" s="3">
        <v>5.28</v>
      </c>
      <c r="P1870" s="3">
        <v>2.52</v>
      </c>
      <c r="Q1870" s="3">
        <v>0.44</v>
      </c>
      <c r="R1870" s="3">
        <v>0.27</v>
      </c>
      <c r="S1870" s="3">
        <v>0.38</v>
      </c>
      <c r="T1870" s="3">
        <v>0</v>
      </c>
      <c r="U1870" s="6">
        <f t="shared" si="755"/>
        <v>15.152941176470589</v>
      </c>
      <c r="W1870" s="6">
        <f t="shared" si="756"/>
        <v>23.977433004231308</v>
      </c>
      <c r="X1870" s="6">
        <f t="shared" si="757"/>
        <v>207.74193548387098</v>
      </c>
      <c r="Y1870" s="6">
        <f t="shared" si="758"/>
        <v>110</v>
      </c>
      <c r="Z1870" s="6">
        <f t="shared" si="759"/>
        <v>126</v>
      </c>
      <c r="AA1870" s="6">
        <f t="shared" si="760"/>
        <v>36.21399176954732</v>
      </c>
      <c r="AB1870" s="6">
        <f t="shared" si="761"/>
        <v>11.739130434782609</v>
      </c>
      <c r="AC1870" s="6">
        <f t="shared" si="762"/>
        <v>9.7211563059606014</v>
      </c>
      <c r="AD1870" s="6">
        <f t="shared" si="763"/>
        <v>0</v>
      </c>
      <c r="AE1870" s="6">
        <f t="shared" si="764"/>
        <v>8.6640607210626204</v>
      </c>
    </row>
    <row r="1871" spans="1:31" x14ac:dyDescent="0.15">
      <c r="A1871" s="38">
        <v>41017</v>
      </c>
      <c r="B1871" s="8">
        <f t="shared" si="765"/>
        <v>2012</v>
      </c>
      <c r="C1871" s="8">
        <f t="shared" si="766"/>
        <v>4</v>
      </c>
      <c r="D1871" s="8">
        <f t="shared" si="767"/>
        <v>18</v>
      </c>
      <c r="E1871" s="8" t="s">
        <v>31</v>
      </c>
      <c r="F1871" s="8">
        <v>3</v>
      </c>
      <c r="G1871" s="39">
        <v>12</v>
      </c>
      <c r="H1871" s="2" t="s">
        <v>0</v>
      </c>
      <c r="I1871" s="3">
        <v>4.87</v>
      </c>
      <c r="J1871" s="3">
        <v>41.1</v>
      </c>
      <c r="M1871" s="3">
        <v>0.43</v>
      </c>
      <c r="N1871" s="3">
        <v>12.53</v>
      </c>
      <c r="O1871" s="3">
        <v>5.17</v>
      </c>
      <c r="P1871" s="3">
        <v>1.62</v>
      </c>
      <c r="Q1871" s="3">
        <v>0.36</v>
      </c>
      <c r="R1871" s="3">
        <v>0.31</v>
      </c>
      <c r="S1871" s="3">
        <v>0.31</v>
      </c>
      <c r="T1871" s="3">
        <v>0</v>
      </c>
      <c r="U1871" s="6">
        <f t="shared" si="755"/>
        <v>29.13953488372093</v>
      </c>
      <c r="W1871" s="6">
        <f t="shared" si="756"/>
        <v>12.129760225669957</v>
      </c>
      <c r="X1871" s="6">
        <f t="shared" si="757"/>
        <v>202.09677419354838</v>
      </c>
      <c r="Y1871" s="6">
        <f t="shared" si="758"/>
        <v>107.70833333333334</v>
      </c>
      <c r="Z1871" s="6">
        <f t="shared" si="759"/>
        <v>81</v>
      </c>
      <c r="AA1871" s="6">
        <f t="shared" si="760"/>
        <v>29.629629629629626</v>
      </c>
      <c r="AB1871" s="6">
        <f t="shared" si="761"/>
        <v>13.478260869565217</v>
      </c>
      <c r="AC1871" s="6">
        <f t="shared" si="762"/>
        <v>7.9304169864415437</v>
      </c>
      <c r="AD1871" s="6">
        <f t="shared" si="763"/>
        <v>0</v>
      </c>
      <c r="AE1871" s="6">
        <f t="shared" si="764"/>
        <v>16.66123405851463</v>
      </c>
    </row>
    <row r="1872" spans="1:31" x14ac:dyDescent="0.15">
      <c r="A1872" s="38">
        <v>41017</v>
      </c>
      <c r="B1872" s="8">
        <f t="shared" si="765"/>
        <v>2012</v>
      </c>
      <c r="C1872" s="8">
        <f t="shared" si="766"/>
        <v>4</v>
      </c>
      <c r="D1872" s="8">
        <f t="shared" si="767"/>
        <v>18</v>
      </c>
      <c r="E1872" s="8" t="s">
        <v>30</v>
      </c>
      <c r="F1872" s="8">
        <v>1</v>
      </c>
      <c r="G1872" s="39">
        <v>2</v>
      </c>
      <c r="H1872" s="2" t="s">
        <v>2</v>
      </c>
      <c r="I1872" s="3">
        <v>4.54</v>
      </c>
      <c r="J1872" s="3">
        <v>151</v>
      </c>
      <c r="L1872" s="3">
        <v>11.23</v>
      </c>
      <c r="M1872" s="3">
        <v>0.84</v>
      </c>
      <c r="N1872" s="3">
        <v>51.35</v>
      </c>
      <c r="O1872" s="3">
        <v>24.9</v>
      </c>
      <c r="P1872" s="3">
        <v>11.94</v>
      </c>
      <c r="Q1872" s="3">
        <v>2.37</v>
      </c>
      <c r="R1872" s="3">
        <v>0.43</v>
      </c>
      <c r="S1872" s="3">
        <v>0.55000000000000004</v>
      </c>
      <c r="T1872" s="3">
        <v>0</v>
      </c>
      <c r="U1872" s="6">
        <f t="shared" si="755"/>
        <v>61.130952380952387</v>
      </c>
      <c r="W1872" s="6">
        <f t="shared" si="756"/>
        <v>23.695345557122707</v>
      </c>
      <c r="X1872" s="6">
        <f t="shared" si="757"/>
        <v>828.22580645161293</v>
      </c>
      <c r="Y1872" s="6">
        <f t="shared" si="758"/>
        <v>518.74999999999989</v>
      </c>
      <c r="Z1872" s="6">
        <f t="shared" si="759"/>
        <v>597</v>
      </c>
      <c r="AA1872" s="6">
        <f t="shared" si="760"/>
        <v>195.06172839506172</v>
      </c>
      <c r="AB1872" s="6">
        <f t="shared" si="761"/>
        <v>18.695652173913043</v>
      </c>
      <c r="AC1872" s="6">
        <f t="shared" si="762"/>
        <v>14.070094653364031</v>
      </c>
      <c r="AD1872" s="6">
        <f t="shared" si="763"/>
        <v>0</v>
      </c>
      <c r="AE1872" s="6">
        <f t="shared" si="764"/>
        <v>34.953100998463903</v>
      </c>
    </row>
    <row r="1873" spans="1:31" x14ac:dyDescent="0.15">
      <c r="A1873" s="38">
        <v>41017</v>
      </c>
      <c r="B1873" s="8">
        <f t="shared" si="765"/>
        <v>2012</v>
      </c>
      <c r="C1873" s="8">
        <f t="shared" si="766"/>
        <v>4</v>
      </c>
      <c r="D1873" s="8">
        <f t="shared" si="767"/>
        <v>18</v>
      </c>
      <c r="E1873" s="8" t="s">
        <v>29</v>
      </c>
      <c r="F1873" s="8">
        <v>1</v>
      </c>
      <c r="G1873" s="39">
        <v>1</v>
      </c>
      <c r="H1873" s="2" t="s">
        <v>2</v>
      </c>
      <c r="I1873" s="3">
        <v>4.32</v>
      </c>
      <c r="J1873" s="3">
        <v>140</v>
      </c>
      <c r="M1873" s="3">
        <v>0.38</v>
      </c>
      <c r="N1873" s="3">
        <v>36.299999999999997</v>
      </c>
      <c r="O1873" s="3">
        <v>30.5</v>
      </c>
      <c r="P1873" s="3">
        <v>2.65</v>
      </c>
      <c r="Q1873" s="3">
        <v>0.34</v>
      </c>
      <c r="R1873" s="3">
        <v>0.31</v>
      </c>
      <c r="S1873" s="3">
        <v>1.58</v>
      </c>
      <c r="T1873" s="3">
        <v>0.03</v>
      </c>
      <c r="U1873" s="6">
        <f t="shared" si="755"/>
        <v>95.526315789473671</v>
      </c>
      <c r="W1873" s="6">
        <f t="shared" si="756"/>
        <v>10.719322990126939</v>
      </c>
      <c r="X1873" s="6">
        <f t="shared" si="757"/>
        <v>585.48387096774195</v>
      </c>
      <c r="Y1873" s="6">
        <f t="shared" si="758"/>
        <v>635.41666666666663</v>
      </c>
      <c r="Z1873" s="6">
        <f t="shared" si="759"/>
        <v>132.5</v>
      </c>
      <c r="AA1873" s="6">
        <f t="shared" si="760"/>
        <v>27.983539094650205</v>
      </c>
      <c r="AB1873" s="6">
        <f t="shared" si="761"/>
        <v>13.478260869565217</v>
      </c>
      <c r="AC1873" s="6">
        <f t="shared" si="762"/>
        <v>40.419544640573037</v>
      </c>
      <c r="AD1873" s="6">
        <f t="shared" si="763"/>
        <v>1.6666666666666665</v>
      </c>
      <c r="AE1873" s="6">
        <f t="shared" si="764"/>
        <v>54.61948217317488</v>
      </c>
    </row>
    <row r="1874" spans="1:31" x14ac:dyDescent="0.15">
      <c r="A1874" s="38">
        <v>41017</v>
      </c>
      <c r="B1874" s="8">
        <f t="shared" si="765"/>
        <v>2012</v>
      </c>
      <c r="C1874" s="8">
        <f t="shared" si="766"/>
        <v>4</v>
      </c>
      <c r="D1874" s="8">
        <f t="shared" si="767"/>
        <v>18</v>
      </c>
      <c r="E1874" s="8" t="s">
        <v>30</v>
      </c>
      <c r="F1874" s="8">
        <v>2</v>
      </c>
      <c r="G1874" s="39">
        <v>7</v>
      </c>
      <c r="H1874" s="2" t="s">
        <v>2</v>
      </c>
      <c r="I1874" s="3">
        <v>4.46</v>
      </c>
      <c r="J1874" s="3">
        <v>144</v>
      </c>
      <c r="M1874" s="3">
        <v>0.37</v>
      </c>
      <c r="N1874" s="3">
        <v>40.729999999999997</v>
      </c>
      <c r="O1874" s="3">
        <v>30.4</v>
      </c>
      <c r="P1874" s="3">
        <v>5.67</v>
      </c>
      <c r="Q1874" s="3">
        <v>1.1200000000000001</v>
      </c>
      <c r="R1874" s="3">
        <v>0.27</v>
      </c>
      <c r="S1874" s="3">
        <v>0.88</v>
      </c>
      <c r="T1874" s="3">
        <v>0.03</v>
      </c>
      <c r="U1874" s="6">
        <f t="shared" si="755"/>
        <v>110.08108108108108</v>
      </c>
      <c r="W1874" s="6">
        <f t="shared" si="756"/>
        <v>10.437235543018335</v>
      </c>
      <c r="X1874" s="6">
        <f t="shared" si="757"/>
        <v>656.93548387096769</v>
      </c>
      <c r="Y1874" s="6">
        <f t="shared" si="758"/>
        <v>633.33333333333326</v>
      </c>
      <c r="Z1874" s="6">
        <f t="shared" si="759"/>
        <v>283.5</v>
      </c>
      <c r="AA1874" s="6">
        <f t="shared" si="760"/>
        <v>92.181069958847743</v>
      </c>
      <c r="AB1874" s="6">
        <f t="shared" si="761"/>
        <v>11.739130434782609</v>
      </c>
      <c r="AC1874" s="6">
        <f t="shared" si="762"/>
        <v>22.512151445382447</v>
      </c>
      <c r="AD1874" s="6">
        <f t="shared" si="763"/>
        <v>1.6666666666666665</v>
      </c>
      <c r="AE1874" s="6">
        <f t="shared" si="764"/>
        <v>62.941521360069743</v>
      </c>
    </row>
    <row r="1875" spans="1:31" x14ac:dyDescent="0.15">
      <c r="A1875" s="38">
        <v>41017</v>
      </c>
      <c r="B1875" s="8">
        <f t="shared" si="765"/>
        <v>2012</v>
      </c>
      <c r="C1875" s="8">
        <f t="shared" si="766"/>
        <v>4</v>
      </c>
      <c r="D1875" s="8">
        <f t="shared" si="767"/>
        <v>18</v>
      </c>
      <c r="E1875" s="8" t="s">
        <v>30</v>
      </c>
      <c r="F1875" s="8">
        <v>2</v>
      </c>
      <c r="G1875" s="39">
        <v>7</v>
      </c>
      <c r="H1875" s="2" t="s">
        <v>1</v>
      </c>
      <c r="I1875" s="3">
        <v>4.3499999999999996</v>
      </c>
      <c r="J1875" s="3">
        <v>228</v>
      </c>
      <c r="M1875" s="3">
        <v>0.38</v>
      </c>
      <c r="N1875" s="3">
        <v>54.89</v>
      </c>
      <c r="O1875" s="3">
        <v>65.7</v>
      </c>
      <c r="P1875" s="3">
        <v>10.43</v>
      </c>
      <c r="Q1875" s="3">
        <v>1.17</v>
      </c>
      <c r="R1875" s="3">
        <v>0.33</v>
      </c>
      <c r="S1875" s="3">
        <v>1.45</v>
      </c>
      <c r="T1875" s="3">
        <v>0</v>
      </c>
      <c r="U1875" s="6">
        <f t="shared" si="755"/>
        <v>144.44736842105263</v>
      </c>
      <c r="W1875" s="6">
        <f t="shared" si="756"/>
        <v>10.719322990126939</v>
      </c>
      <c r="X1875" s="6">
        <f t="shared" si="757"/>
        <v>885.32258064516134</v>
      </c>
      <c r="Y1875" s="6">
        <f t="shared" si="758"/>
        <v>1368.7500000000002</v>
      </c>
      <c r="Z1875" s="6">
        <f t="shared" si="759"/>
        <v>521.5</v>
      </c>
      <c r="AA1875" s="6">
        <f t="shared" si="760"/>
        <v>96.296296296296276</v>
      </c>
      <c r="AB1875" s="6">
        <f t="shared" si="761"/>
        <v>14.347826086956523</v>
      </c>
      <c r="AC1875" s="6">
        <f t="shared" si="762"/>
        <v>37.093885904323351</v>
      </c>
      <c r="AD1875" s="6">
        <f t="shared" si="763"/>
        <v>0</v>
      </c>
      <c r="AE1875" s="6">
        <f t="shared" si="764"/>
        <v>82.591277589134137</v>
      </c>
    </row>
    <row r="1876" spans="1:31" x14ac:dyDescent="0.15">
      <c r="A1876" s="38">
        <v>41017</v>
      </c>
      <c r="B1876" s="8">
        <f t="shared" si="765"/>
        <v>2012</v>
      </c>
      <c r="C1876" s="8">
        <f t="shared" si="766"/>
        <v>4</v>
      </c>
      <c r="D1876" s="8">
        <f t="shared" si="767"/>
        <v>18</v>
      </c>
      <c r="E1876" s="8" t="s">
        <v>29</v>
      </c>
      <c r="F1876" s="8">
        <v>4</v>
      </c>
      <c r="G1876" s="39">
        <v>13</v>
      </c>
      <c r="H1876" s="2" t="s">
        <v>0</v>
      </c>
      <c r="I1876" s="3">
        <v>4.2</v>
      </c>
      <c r="J1876" s="3">
        <v>243</v>
      </c>
      <c r="L1876" s="3">
        <v>-20.5</v>
      </c>
      <c r="M1876" s="3">
        <v>0.16</v>
      </c>
      <c r="N1876" s="3">
        <v>31.87</v>
      </c>
      <c r="O1876" s="3">
        <v>106.3</v>
      </c>
      <c r="P1876" s="3">
        <v>1.31</v>
      </c>
      <c r="Q1876" s="3">
        <v>0.16</v>
      </c>
      <c r="R1876" s="3">
        <v>0.3</v>
      </c>
      <c r="S1876" s="3">
        <v>0.33</v>
      </c>
      <c r="T1876" s="3">
        <v>0</v>
      </c>
      <c r="U1876" s="6">
        <f t="shared" si="755"/>
        <v>199.1875</v>
      </c>
      <c r="W1876" s="6">
        <f t="shared" si="756"/>
        <v>4.5133991537376588</v>
      </c>
      <c r="X1876" s="6">
        <f t="shared" si="757"/>
        <v>514.0322580645161</v>
      </c>
      <c r="Y1876" s="6">
        <f t="shared" si="758"/>
        <v>2214.583333333333</v>
      </c>
      <c r="Z1876" s="6">
        <f t="shared" si="759"/>
        <v>65.5</v>
      </c>
      <c r="AA1876" s="6">
        <f t="shared" si="760"/>
        <v>13.168724279835391</v>
      </c>
      <c r="AB1876" s="6">
        <f t="shared" si="761"/>
        <v>13.043478260869565</v>
      </c>
      <c r="AC1876" s="6">
        <f t="shared" si="762"/>
        <v>8.4420567920184197</v>
      </c>
      <c r="AD1876" s="6">
        <f t="shared" si="763"/>
        <v>0</v>
      </c>
      <c r="AE1876" s="6">
        <f t="shared" si="764"/>
        <v>113.89027217741935</v>
      </c>
    </row>
    <row r="1877" spans="1:31" x14ac:dyDescent="0.15">
      <c r="A1877" s="38">
        <v>41017</v>
      </c>
      <c r="B1877" s="8">
        <f t="shared" si="765"/>
        <v>2012</v>
      </c>
      <c r="C1877" s="8">
        <f t="shared" si="766"/>
        <v>4</v>
      </c>
      <c r="D1877" s="8">
        <f t="shared" si="767"/>
        <v>18</v>
      </c>
      <c r="E1877" s="8" t="s">
        <v>31</v>
      </c>
      <c r="F1877" s="8">
        <v>2</v>
      </c>
      <c r="G1877" s="39">
        <v>5</v>
      </c>
      <c r="H1877" s="2" t="s">
        <v>2</v>
      </c>
      <c r="I1877" s="3">
        <v>6.44</v>
      </c>
      <c r="J1877" s="3">
        <v>39.700000000000003</v>
      </c>
    </row>
    <row r="1878" spans="1:31" x14ac:dyDescent="0.15">
      <c r="A1878" s="38">
        <v>41017</v>
      </c>
      <c r="B1878" s="8">
        <f t="shared" si="765"/>
        <v>2012</v>
      </c>
      <c r="C1878" s="8">
        <f t="shared" si="766"/>
        <v>4</v>
      </c>
      <c r="D1878" s="8">
        <f t="shared" si="767"/>
        <v>18</v>
      </c>
      <c r="E1878" s="8" t="s">
        <v>30</v>
      </c>
      <c r="F1878" s="8">
        <v>4</v>
      </c>
      <c r="G1878" s="39">
        <v>14</v>
      </c>
      <c r="H1878" s="2" t="s">
        <v>1</v>
      </c>
      <c r="I1878" s="3">
        <v>4.6500000000000004</v>
      </c>
      <c r="J1878" s="3">
        <v>129.69999999999999</v>
      </c>
      <c r="L1878" s="3">
        <v>10.9</v>
      </c>
    </row>
    <row r="1879" spans="1:31" x14ac:dyDescent="0.15">
      <c r="A1879" s="38">
        <v>41316</v>
      </c>
      <c r="B1879" s="8">
        <f t="shared" si="765"/>
        <v>2013</v>
      </c>
      <c r="C1879" s="8">
        <f t="shared" si="766"/>
        <v>2</v>
      </c>
      <c r="D1879" s="8">
        <f t="shared" si="767"/>
        <v>11</v>
      </c>
      <c r="E1879" s="8" t="s">
        <v>31</v>
      </c>
      <c r="F1879" s="8">
        <v>3</v>
      </c>
      <c r="G1879" s="39">
        <v>12</v>
      </c>
      <c r="H1879" s="2" t="s">
        <v>73</v>
      </c>
      <c r="I1879" s="3">
        <v>5.75</v>
      </c>
      <c r="J1879" s="3">
        <v>25.8</v>
      </c>
      <c r="L1879" s="3">
        <v>43.56</v>
      </c>
      <c r="M1879" s="3">
        <v>1.08</v>
      </c>
      <c r="N1879" s="3">
        <v>1.55</v>
      </c>
      <c r="O1879" s="3">
        <v>7.1</v>
      </c>
      <c r="P1879" s="3">
        <v>1.73</v>
      </c>
      <c r="Q1879" s="3">
        <v>0.55000000000000004</v>
      </c>
      <c r="R1879" s="3">
        <v>0.28999999999999998</v>
      </c>
      <c r="S1879" s="3">
        <v>0.2</v>
      </c>
      <c r="T1879" s="3">
        <v>0.03</v>
      </c>
      <c r="U1879" s="6">
        <f>(N1879/M1879)</f>
        <v>1.4351851851851851</v>
      </c>
      <c r="W1879" s="6">
        <f>(M1879/35.45)*1000</f>
        <v>30.465444287729195</v>
      </c>
      <c r="X1879" s="6">
        <f>(N1879/62)*1000</f>
        <v>25</v>
      </c>
      <c r="Y1879" s="6">
        <f>(O1879/96)*1000*2</f>
        <v>147.91666666666666</v>
      </c>
      <c r="Z1879" s="6">
        <f>(P1879/40)*1000*2</f>
        <v>86.5</v>
      </c>
      <c r="AA1879" s="6">
        <f>(Q1879/24.3)*1000*2</f>
        <v>45.267489711934161</v>
      </c>
      <c r="AB1879" s="6">
        <f>(R1879/23)*1000</f>
        <v>12.608695652173912</v>
      </c>
      <c r="AC1879" s="6">
        <f>(S1879/39.09)*1000</f>
        <v>5.1163980557687392</v>
      </c>
      <c r="AD1879" s="6">
        <f>(T1879/18)*1000</f>
        <v>1.6666666666666665</v>
      </c>
      <c r="AE1879" s="6">
        <f>(X1879/W1879)</f>
        <v>0.82060185185185186</v>
      </c>
    </row>
    <row r="1880" spans="1:31" x14ac:dyDescent="0.15">
      <c r="A1880" s="38">
        <v>41316</v>
      </c>
      <c r="B1880" s="8">
        <f t="shared" si="765"/>
        <v>2013</v>
      </c>
      <c r="C1880" s="8">
        <f t="shared" si="766"/>
        <v>2</v>
      </c>
      <c r="D1880" s="8">
        <f t="shared" si="767"/>
        <v>11</v>
      </c>
      <c r="E1880" s="8" t="s">
        <v>31</v>
      </c>
      <c r="F1880" s="8">
        <v>1</v>
      </c>
      <c r="G1880" s="39">
        <v>3</v>
      </c>
      <c r="H1880" s="2" t="s">
        <v>73</v>
      </c>
      <c r="I1880" s="3">
        <v>5.87</v>
      </c>
      <c r="J1880" s="3">
        <v>31</v>
      </c>
      <c r="L1880" s="3">
        <v>21.2</v>
      </c>
      <c r="M1880" s="3">
        <v>0.91</v>
      </c>
      <c r="N1880" s="3">
        <v>4.34</v>
      </c>
      <c r="O1880" s="3">
        <v>5.03</v>
      </c>
      <c r="P1880" s="3">
        <v>2.02</v>
      </c>
      <c r="Q1880" s="3">
        <v>0.65</v>
      </c>
      <c r="R1880" s="3">
        <v>0.31</v>
      </c>
      <c r="S1880" s="3">
        <v>0.48</v>
      </c>
      <c r="T1880" s="3">
        <v>0</v>
      </c>
      <c r="U1880" s="6">
        <f>(N1880/M1880)</f>
        <v>4.7692307692307692</v>
      </c>
      <c r="W1880" s="6">
        <f>(M1880/35.45)*1000</f>
        <v>25.669957686882931</v>
      </c>
      <c r="X1880" s="6">
        <f>(N1880/62)*1000</f>
        <v>69.999999999999986</v>
      </c>
      <c r="Y1880" s="6">
        <f>(O1880/96)*1000*2</f>
        <v>104.79166666666667</v>
      </c>
      <c r="Z1880" s="6">
        <f>(P1880/40)*1000*2</f>
        <v>101</v>
      </c>
      <c r="AA1880" s="6">
        <f>(Q1880/24.3)*1000*2</f>
        <v>53.497942386831276</v>
      </c>
      <c r="AB1880" s="6">
        <f>(R1880/23)*1000</f>
        <v>13.478260869565217</v>
      </c>
      <c r="AC1880" s="6">
        <f>(S1880/39.09)*1000</f>
        <v>12.279355333844972</v>
      </c>
      <c r="AD1880" s="6">
        <f>(T1880/18)*1000</f>
        <v>0</v>
      </c>
      <c r="AE1880" s="6">
        <f>(X1880/W1880)</f>
        <v>2.7269230769230766</v>
      </c>
    </row>
    <row r="1881" spans="1:31" x14ac:dyDescent="0.15">
      <c r="A1881" s="38">
        <v>41316</v>
      </c>
      <c r="B1881" s="8">
        <f t="shared" si="765"/>
        <v>2013</v>
      </c>
      <c r="C1881" s="8">
        <f t="shared" si="766"/>
        <v>2</v>
      </c>
      <c r="D1881" s="8">
        <f t="shared" si="767"/>
        <v>11</v>
      </c>
      <c r="E1881" s="8" t="s">
        <v>30</v>
      </c>
      <c r="F1881" s="8">
        <v>1</v>
      </c>
      <c r="G1881" s="39">
        <v>2</v>
      </c>
      <c r="H1881" s="2" t="s">
        <v>73</v>
      </c>
      <c r="I1881" s="3">
        <v>4.55</v>
      </c>
      <c r="J1881" s="3">
        <v>256</v>
      </c>
      <c r="L1881" s="3">
        <v>23.03</v>
      </c>
      <c r="M1881" s="3">
        <v>0.84</v>
      </c>
      <c r="N1881" s="3">
        <v>117.32</v>
      </c>
      <c r="O1881" s="3">
        <v>12</v>
      </c>
      <c r="P1881" s="3">
        <v>22.8</v>
      </c>
      <c r="Q1881" s="3">
        <v>4.2699999999999996</v>
      </c>
      <c r="R1881" s="3">
        <v>0.5</v>
      </c>
      <c r="S1881" s="3">
        <v>0.75</v>
      </c>
      <c r="T1881" s="3">
        <v>0</v>
      </c>
      <c r="U1881" s="6">
        <f>(N1881/M1881)</f>
        <v>139.66666666666666</v>
      </c>
      <c r="W1881" s="6">
        <f>(M1881/35.45)*1000</f>
        <v>23.695345557122707</v>
      </c>
      <c r="X1881" s="6">
        <f>(N1881/62)*1000</f>
        <v>1892.2580645161288</v>
      </c>
      <c r="Y1881" s="6">
        <f>(O1881/96)*1000*2</f>
        <v>250</v>
      </c>
      <c r="Z1881" s="6">
        <f>(P1881/40)*1000*2</f>
        <v>1140.0000000000002</v>
      </c>
      <c r="AA1881" s="6">
        <f>(Q1881/24.3)*1000*2</f>
        <v>351.44032921810697</v>
      </c>
      <c r="AB1881" s="6">
        <f>(R1881/23)*1000</f>
        <v>21.739130434782609</v>
      </c>
      <c r="AC1881" s="6">
        <f>(S1881/39.09)*1000</f>
        <v>19.186492709132768</v>
      </c>
      <c r="AD1881" s="6">
        <f>(T1881/18)*1000</f>
        <v>0</v>
      </c>
      <c r="AE1881" s="6">
        <f>(X1881/W1881)</f>
        <v>79.857795698924733</v>
      </c>
    </row>
    <row r="1882" spans="1:31" x14ac:dyDescent="0.15">
      <c r="A1882" s="38">
        <v>41316</v>
      </c>
      <c r="B1882" s="8">
        <f t="shared" si="765"/>
        <v>2013</v>
      </c>
      <c r="C1882" s="8">
        <f t="shared" si="766"/>
        <v>2</v>
      </c>
      <c r="D1882" s="8">
        <f t="shared" si="767"/>
        <v>11</v>
      </c>
      <c r="E1882" s="8" t="s">
        <v>30</v>
      </c>
      <c r="F1882" s="8">
        <v>2</v>
      </c>
      <c r="G1882" s="39">
        <v>7</v>
      </c>
      <c r="H1882" s="2" t="s">
        <v>73</v>
      </c>
      <c r="I1882" s="3">
        <v>4.3</v>
      </c>
      <c r="J1882" s="3">
        <v>307</v>
      </c>
      <c r="L1882" s="3">
        <v>22.98</v>
      </c>
      <c r="M1882" s="3">
        <v>0.15</v>
      </c>
      <c r="N1882" s="3">
        <v>84.11</v>
      </c>
      <c r="O1882" s="3">
        <v>76.5</v>
      </c>
      <c r="P1882" s="3">
        <v>14.49</v>
      </c>
      <c r="Q1882" s="3">
        <v>1.72</v>
      </c>
      <c r="R1882" s="3">
        <v>0.41</v>
      </c>
      <c r="S1882" s="3">
        <v>1.04</v>
      </c>
      <c r="T1882" s="3">
        <v>0</v>
      </c>
      <c r="U1882" s="6">
        <f>(N1882/M1882)</f>
        <v>560.73333333333335</v>
      </c>
      <c r="W1882" s="6">
        <f>(M1882/35.45)*1000</f>
        <v>4.2313117066290546</v>
      </c>
      <c r="X1882" s="6">
        <f>(N1882/62)*1000</f>
        <v>1356.6129032258066</v>
      </c>
      <c r="Y1882" s="6">
        <f>(O1882/96)*1000*2</f>
        <v>1593.75</v>
      </c>
      <c r="Z1882" s="6">
        <f>(P1882/40)*1000*2</f>
        <v>724.5</v>
      </c>
      <c r="AA1882" s="6">
        <f>(Q1882/24.3)*1000*2</f>
        <v>141.56378600823044</v>
      </c>
      <c r="AB1882" s="6">
        <f>(R1882/23)*1000</f>
        <v>17.826086956521738</v>
      </c>
      <c r="AC1882" s="6">
        <f>(S1882/39.09)*1000</f>
        <v>26.605269889997441</v>
      </c>
      <c r="AD1882" s="6">
        <f>(T1882/18)*1000</f>
        <v>0</v>
      </c>
      <c r="AE1882" s="6">
        <f>(X1882/W1882)</f>
        <v>320.61284946236566</v>
      </c>
    </row>
    <row r="1883" spans="1:31" x14ac:dyDescent="0.15">
      <c r="A1883" s="38">
        <v>41316</v>
      </c>
      <c r="B1883" s="8">
        <f t="shared" si="765"/>
        <v>2013</v>
      </c>
      <c r="C1883" s="8">
        <f t="shared" si="766"/>
        <v>2</v>
      </c>
      <c r="D1883" s="8">
        <f t="shared" si="767"/>
        <v>11</v>
      </c>
      <c r="E1883" s="8" t="s">
        <v>29</v>
      </c>
      <c r="F1883" s="8">
        <v>3</v>
      </c>
      <c r="G1883" s="39">
        <v>10</v>
      </c>
      <c r="H1883" s="2" t="s">
        <v>73</v>
      </c>
      <c r="I1883" s="3">
        <v>4.25</v>
      </c>
      <c r="J1883" s="3">
        <v>407</v>
      </c>
      <c r="L1883" s="3">
        <v>78.67</v>
      </c>
    </row>
    <row r="1884" spans="1:31" x14ac:dyDescent="0.15">
      <c r="A1884" s="38">
        <v>41456</v>
      </c>
      <c r="B1884" s="8">
        <f t="shared" si="765"/>
        <v>2013</v>
      </c>
      <c r="C1884" s="8">
        <f t="shared" si="766"/>
        <v>7</v>
      </c>
      <c r="D1884" s="8">
        <f t="shared" si="767"/>
        <v>1</v>
      </c>
      <c r="E1884" s="8" t="s">
        <v>31</v>
      </c>
      <c r="F1884" s="8">
        <v>1</v>
      </c>
      <c r="G1884" s="39">
        <v>3</v>
      </c>
      <c r="H1884" s="2" t="s">
        <v>73</v>
      </c>
      <c r="I1884" s="11"/>
      <c r="M1884" s="3">
        <v>1.95</v>
      </c>
      <c r="N1884" s="3">
        <v>0.89</v>
      </c>
      <c r="O1884" s="3">
        <v>5.08</v>
      </c>
      <c r="P1884" s="3">
        <v>3.29</v>
      </c>
      <c r="Q1884" s="3">
        <v>0.68</v>
      </c>
      <c r="R1884" s="3">
        <v>0.28999999999999998</v>
      </c>
      <c r="S1884" s="3">
        <v>0.28000000000000003</v>
      </c>
      <c r="T1884" s="3">
        <v>0.06</v>
      </c>
      <c r="U1884" s="6">
        <f t="shared" ref="U1884:U1906" si="768">(N1884/M1884)</f>
        <v>0.45641025641025645</v>
      </c>
      <c r="W1884" s="6">
        <f t="shared" ref="W1884:W1906" si="769">(M1884/35.45)*1000</f>
        <v>55.00705218617771</v>
      </c>
      <c r="X1884" s="6">
        <f t="shared" ref="X1884:X1906" si="770">(N1884/62)*1000</f>
        <v>14.35483870967742</v>
      </c>
      <c r="Y1884" s="6">
        <f t="shared" ref="Y1884:Y1906" si="771">(O1884/96)*1000*2</f>
        <v>105.83333333333333</v>
      </c>
      <c r="Z1884" s="6">
        <f t="shared" ref="Z1884:Z1906" si="772">(P1884/40)*1000*2</f>
        <v>164.5</v>
      </c>
      <c r="AA1884" s="6">
        <f t="shared" ref="AA1884:AA1906" si="773">(Q1884/24.3)*1000*2</f>
        <v>55.967078189300409</v>
      </c>
      <c r="AB1884" s="6">
        <f t="shared" ref="AB1884:AB1906" si="774">(R1884/23)*1000</f>
        <v>12.608695652173912</v>
      </c>
      <c r="AC1884" s="6">
        <f t="shared" ref="AC1884:AC1906" si="775">(S1884/39.09)*1000</f>
        <v>7.1629572780762345</v>
      </c>
      <c r="AD1884" s="6">
        <f t="shared" ref="AD1884:AD1906" si="776">(T1884/18)*1000</f>
        <v>3.333333333333333</v>
      </c>
      <c r="AE1884" s="6">
        <f t="shared" ref="AE1884:AE1906" si="777">(X1884/W1884)</f>
        <v>0.26096360628618698</v>
      </c>
    </row>
    <row r="1885" spans="1:31" x14ac:dyDescent="0.15">
      <c r="A1885" s="38">
        <v>41456</v>
      </c>
      <c r="B1885" s="8">
        <f t="shared" si="765"/>
        <v>2013</v>
      </c>
      <c r="C1885" s="8">
        <f t="shared" si="766"/>
        <v>7</v>
      </c>
      <c r="D1885" s="8">
        <f t="shared" si="767"/>
        <v>1</v>
      </c>
      <c r="E1885" s="8" t="s">
        <v>31</v>
      </c>
      <c r="F1885" s="8">
        <v>3</v>
      </c>
      <c r="G1885" s="39">
        <v>12</v>
      </c>
      <c r="H1885" s="2" t="s">
        <v>73</v>
      </c>
      <c r="I1885" s="3">
        <v>5.0599999999999996</v>
      </c>
      <c r="L1885" s="3">
        <v>12.73</v>
      </c>
      <c r="M1885" s="3">
        <v>0.66</v>
      </c>
      <c r="N1885" s="3">
        <v>2.7</v>
      </c>
      <c r="O1885" s="3">
        <v>4.5199999999999996</v>
      </c>
      <c r="P1885" s="3">
        <v>0.78</v>
      </c>
      <c r="Q1885" s="3">
        <v>0.28000000000000003</v>
      </c>
      <c r="R1885" s="3">
        <v>0.26</v>
      </c>
      <c r="S1885" s="3">
        <v>0.27</v>
      </c>
      <c r="T1885" s="3">
        <v>0.03</v>
      </c>
      <c r="U1885" s="6">
        <f t="shared" si="768"/>
        <v>4.0909090909090908</v>
      </c>
      <c r="W1885" s="6">
        <f t="shared" si="769"/>
        <v>18.617771509167842</v>
      </c>
      <c r="X1885" s="6">
        <f t="shared" si="770"/>
        <v>43.548387096774192</v>
      </c>
      <c r="Y1885" s="6">
        <f t="shared" si="771"/>
        <v>94.166666666666657</v>
      </c>
      <c r="Z1885" s="6">
        <f t="shared" si="772"/>
        <v>39</v>
      </c>
      <c r="AA1885" s="6">
        <f t="shared" si="773"/>
        <v>23.045267489711936</v>
      </c>
      <c r="AB1885" s="6">
        <f t="shared" si="774"/>
        <v>11.304347826086957</v>
      </c>
      <c r="AC1885" s="6">
        <f t="shared" si="775"/>
        <v>6.9071373752877969</v>
      </c>
      <c r="AD1885" s="6">
        <f t="shared" si="776"/>
        <v>1.6666666666666665</v>
      </c>
      <c r="AE1885" s="6">
        <f t="shared" si="777"/>
        <v>2.3390762463343107</v>
      </c>
    </row>
    <row r="1886" spans="1:31" x14ac:dyDescent="0.15">
      <c r="A1886" s="38">
        <v>41456</v>
      </c>
      <c r="B1886" s="8">
        <f t="shared" si="765"/>
        <v>2013</v>
      </c>
      <c r="C1886" s="8">
        <f t="shared" si="766"/>
        <v>7</v>
      </c>
      <c r="D1886" s="8">
        <f t="shared" si="767"/>
        <v>1</v>
      </c>
      <c r="E1886" s="8" t="s">
        <v>31</v>
      </c>
      <c r="F1886" s="8">
        <v>4</v>
      </c>
      <c r="G1886" s="39">
        <v>15</v>
      </c>
      <c r="H1886" s="2" t="s">
        <v>73</v>
      </c>
      <c r="I1886" s="3">
        <v>4.99</v>
      </c>
      <c r="L1886" s="3">
        <v>3.37</v>
      </c>
      <c r="M1886" s="3">
        <v>1.1299999999999999</v>
      </c>
      <c r="N1886" s="3">
        <v>5.36</v>
      </c>
      <c r="O1886" s="3">
        <v>5.48</v>
      </c>
      <c r="P1886" s="3">
        <v>1.23</v>
      </c>
      <c r="Q1886" s="3">
        <v>0.31</v>
      </c>
      <c r="R1886" s="3">
        <v>0.24</v>
      </c>
      <c r="S1886" s="3">
        <v>0.27</v>
      </c>
      <c r="T1886" s="3">
        <v>0.03</v>
      </c>
      <c r="U1886" s="6">
        <f t="shared" si="768"/>
        <v>4.7433628318584082</v>
      </c>
      <c r="W1886" s="6">
        <f t="shared" si="769"/>
        <v>31.875881523272213</v>
      </c>
      <c r="X1886" s="6">
        <f t="shared" si="770"/>
        <v>86.451612903225808</v>
      </c>
      <c r="Y1886" s="6">
        <f t="shared" si="771"/>
        <v>114.16666666666669</v>
      </c>
      <c r="Z1886" s="6">
        <f t="shared" si="772"/>
        <v>61.5</v>
      </c>
      <c r="AA1886" s="6">
        <f t="shared" si="773"/>
        <v>25.514403292181068</v>
      </c>
      <c r="AB1886" s="6">
        <f t="shared" si="774"/>
        <v>10.434782608695651</v>
      </c>
      <c r="AC1886" s="6">
        <f t="shared" si="775"/>
        <v>6.9071373752877969</v>
      </c>
      <c r="AD1886" s="6">
        <f t="shared" si="776"/>
        <v>1.6666666666666665</v>
      </c>
      <c r="AE1886" s="6">
        <f t="shared" si="777"/>
        <v>2.7121324578932344</v>
      </c>
    </row>
    <row r="1887" spans="1:31" x14ac:dyDescent="0.15">
      <c r="A1887" s="38">
        <v>41456</v>
      </c>
      <c r="B1887" s="8">
        <f t="shared" si="765"/>
        <v>2013</v>
      </c>
      <c r="C1887" s="8">
        <f t="shared" si="766"/>
        <v>7</v>
      </c>
      <c r="D1887" s="8">
        <f t="shared" si="767"/>
        <v>1</v>
      </c>
      <c r="E1887" s="8" t="s">
        <v>29</v>
      </c>
      <c r="F1887" s="8">
        <v>1</v>
      </c>
      <c r="G1887" s="39">
        <v>1</v>
      </c>
      <c r="H1887" s="2" t="s">
        <v>73</v>
      </c>
      <c r="I1887" s="3">
        <v>4.3899999999999997</v>
      </c>
      <c r="J1887" s="3">
        <v>121.1</v>
      </c>
      <c r="L1887" s="3">
        <v>7.47</v>
      </c>
      <c r="M1887" s="3">
        <v>0.48</v>
      </c>
      <c r="N1887" s="3">
        <v>17.53</v>
      </c>
      <c r="O1887" s="3">
        <v>40.299999999999997</v>
      </c>
      <c r="P1887" s="3">
        <v>2.04</v>
      </c>
      <c r="Q1887" s="3">
        <v>0.45</v>
      </c>
      <c r="R1887" s="3">
        <v>0.26</v>
      </c>
      <c r="S1887" s="3">
        <v>1.73</v>
      </c>
      <c r="T1887" s="3">
        <v>0</v>
      </c>
      <c r="U1887" s="6">
        <f t="shared" si="768"/>
        <v>36.520833333333336</v>
      </c>
      <c r="W1887" s="6">
        <f t="shared" si="769"/>
        <v>13.540197461212975</v>
      </c>
      <c r="X1887" s="6">
        <f t="shared" si="770"/>
        <v>282.74193548387098</v>
      </c>
      <c r="Y1887" s="6">
        <f t="shared" si="771"/>
        <v>839.58333333333326</v>
      </c>
      <c r="Z1887" s="6">
        <f t="shared" si="772"/>
        <v>102.00000000000001</v>
      </c>
      <c r="AA1887" s="6">
        <f t="shared" si="773"/>
        <v>37.037037037037038</v>
      </c>
      <c r="AB1887" s="6">
        <f t="shared" si="774"/>
        <v>11.304347826086957</v>
      </c>
      <c r="AC1887" s="6">
        <f t="shared" si="775"/>
        <v>44.256843182399585</v>
      </c>
      <c r="AD1887" s="6">
        <f t="shared" si="776"/>
        <v>0</v>
      </c>
      <c r="AE1887" s="6">
        <f t="shared" si="777"/>
        <v>20.881670026881725</v>
      </c>
    </row>
    <row r="1888" spans="1:31" x14ac:dyDescent="0.15">
      <c r="A1888" s="38">
        <v>41456</v>
      </c>
      <c r="B1888" s="8">
        <f t="shared" si="765"/>
        <v>2013</v>
      </c>
      <c r="C1888" s="8">
        <f t="shared" si="766"/>
        <v>7</v>
      </c>
      <c r="D1888" s="8">
        <f t="shared" si="767"/>
        <v>1</v>
      </c>
      <c r="E1888" s="8" t="s">
        <v>30</v>
      </c>
      <c r="F1888" s="8">
        <v>1</v>
      </c>
      <c r="G1888" s="39">
        <v>2</v>
      </c>
      <c r="H1888" s="2" t="s">
        <v>73</v>
      </c>
      <c r="I1888" s="3">
        <v>4.68</v>
      </c>
      <c r="J1888" s="3">
        <v>102.3</v>
      </c>
      <c r="L1888" s="3">
        <v>7.46</v>
      </c>
      <c r="M1888" s="3">
        <v>0.69</v>
      </c>
      <c r="N1888" s="3">
        <v>37.630000000000003</v>
      </c>
      <c r="O1888" s="3">
        <v>14.8</v>
      </c>
      <c r="P1888" s="3">
        <v>8.8800000000000008</v>
      </c>
      <c r="Q1888" s="3">
        <v>1.34</v>
      </c>
      <c r="R1888" s="3">
        <v>0.27</v>
      </c>
      <c r="S1888" s="3">
        <v>0.6</v>
      </c>
      <c r="T1888" s="3">
        <v>0.03</v>
      </c>
      <c r="U1888" s="6">
        <f t="shared" si="768"/>
        <v>54.536231884057976</v>
      </c>
      <c r="W1888" s="6">
        <f t="shared" si="769"/>
        <v>19.464033850493649</v>
      </c>
      <c r="X1888" s="6">
        <f t="shared" si="770"/>
        <v>606.93548387096769</v>
      </c>
      <c r="Y1888" s="6">
        <f t="shared" si="771"/>
        <v>308.33333333333337</v>
      </c>
      <c r="Z1888" s="6">
        <f t="shared" si="772"/>
        <v>444.00000000000006</v>
      </c>
      <c r="AA1888" s="6">
        <f t="shared" si="773"/>
        <v>110.2880658436214</v>
      </c>
      <c r="AB1888" s="6">
        <f t="shared" si="774"/>
        <v>11.739130434782609</v>
      </c>
      <c r="AC1888" s="6">
        <f t="shared" si="775"/>
        <v>15.349194167306214</v>
      </c>
      <c r="AD1888" s="6">
        <f t="shared" si="776"/>
        <v>1.6666666666666665</v>
      </c>
      <c r="AE1888" s="6">
        <f t="shared" si="777"/>
        <v>31.182410004675084</v>
      </c>
    </row>
    <row r="1889" spans="1:31" x14ac:dyDescent="0.15">
      <c r="A1889" s="38">
        <v>41456</v>
      </c>
      <c r="B1889" s="8">
        <f t="shared" si="765"/>
        <v>2013</v>
      </c>
      <c r="C1889" s="8">
        <f t="shared" si="766"/>
        <v>7</v>
      </c>
      <c r="D1889" s="8">
        <f t="shared" si="767"/>
        <v>1</v>
      </c>
      <c r="E1889" s="8" t="s">
        <v>29</v>
      </c>
      <c r="F1889" s="8">
        <v>2</v>
      </c>
      <c r="G1889" s="39">
        <v>6</v>
      </c>
      <c r="H1889" s="2" t="s">
        <v>1</v>
      </c>
      <c r="I1889" s="51">
        <v>4.05</v>
      </c>
      <c r="L1889" s="3">
        <v>-36.409999999999997</v>
      </c>
      <c r="M1889" s="3">
        <v>0.51</v>
      </c>
      <c r="N1889" s="3">
        <v>115.1</v>
      </c>
      <c r="O1889" s="3">
        <v>90.6</v>
      </c>
      <c r="P1889" s="3">
        <v>2.46</v>
      </c>
      <c r="Q1889" s="3">
        <v>0.89</v>
      </c>
      <c r="R1889" s="3">
        <v>0.28000000000000003</v>
      </c>
      <c r="S1889" s="3">
        <v>3.55</v>
      </c>
      <c r="T1889" s="3">
        <v>0</v>
      </c>
      <c r="U1889" s="6">
        <f t="shared" si="768"/>
        <v>225.68627450980389</v>
      </c>
      <c r="W1889" s="6">
        <f t="shared" si="769"/>
        <v>14.386459802538786</v>
      </c>
      <c r="X1889" s="6">
        <f t="shared" si="770"/>
        <v>1856.4516129032259</v>
      </c>
      <c r="Y1889" s="6">
        <f t="shared" si="771"/>
        <v>1887.5</v>
      </c>
      <c r="Z1889" s="6">
        <f t="shared" si="772"/>
        <v>123</v>
      </c>
      <c r="AA1889" s="6">
        <f t="shared" si="773"/>
        <v>73.251028806584358</v>
      </c>
      <c r="AB1889" s="6">
        <f t="shared" si="774"/>
        <v>12.173913043478262</v>
      </c>
      <c r="AC1889" s="6">
        <f t="shared" si="775"/>
        <v>90.816065489895095</v>
      </c>
      <c r="AD1889" s="6">
        <f t="shared" si="776"/>
        <v>0</v>
      </c>
      <c r="AE1889" s="6">
        <f t="shared" si="777"/>
        <v>129.04158760278307</v>
      </c>
    </row>
    <row r="1890" spans="1:31" x14ac:dyDescent="0.15">
      <c r="A1890" s="38">
        <v>41456</v>
      </c>
      <c r="B1890" s="8">
        <f t="shared" si="765"/>
        <v>2013</v>
      </c>
      <c r="C1890" s="8">
        <f t="shared" si="766"/>
        <v>7</v>
      </c>
      <c r="D1890" s="8">
        <f t="shared" si="767"/>
        <v>1</v>
      </c>
      <c r="E1890" s="8" t="s">
        <v>30</v>
      </c>
      <c r="F1890" s="8">
        <v>2</v>
      </c>
      <c r="G1890" s="39">
        <v>7</v>
      </c>
      <c r="H1890" s="2" t="s">
        <v>73</v>
      </c>
      <c r="I1890" s="11"/>
      <c r="M1890" s="3">
        <v>0.28999999999999998</v>
      </c>
      <c r="N1890" s="3">
        <v>146.53</v>
      </c>
      <c r="O1890" s="3">
        <v>89.6</v>
      </c>
      <c r="P1890" s="3">
        <v>23.57</v>
      </c>
      <c r="Q1890" s="3">
        <v>2.12</v>
      </c>
      <c r="R1890" s="3">
        <v>0.38</v>
      </c>
      <c r="S1890" s="3">
        <v>1.75</v>
      </c>
      <c r="T1890" s="3">
        <v>0</v>
      </c>
      <c r="U1890" s="6">
        <f t="shared" si="768"/>
        <v>505.27586206896558</v>
      </c>
      <c r="W1890" s="6">
        <f t="shared" si="769"/>
        <v>8.1805359661495043</v>
      </c>
      <c r="X1890" s="6">
        <f t="shared" si="770"/>
        <v>2363.3870967741937</v>
      </c>
      <c r="Y1890" s="6">
        <f t="shared" si="771"/>
        <v>1866.6666666666665</v>
      </c>
      <c r="Z1890" s="6">
        <f t="shared" si="772"/>
        <v>1178.5</v>
      </c>
      <c r="AA1890" s="6">
        <f t="shared" si="773"/>
        <v>174.48559670781893</v>
      </c>
      <c r="AB1890" s="6">
        <f t="shared" si="774"/>
        <v>16.521739130434781</v>
      </c>
      <c r="AC1890" s="6">
        <f t="shared" si="775"/>
        <v>44.768482987976462</v>
      </c>
      <c r="AD1890" s="6">
        <f t="shared" si="776"/>
        <v>0</v>
      </c>
      <c r="AE1890" s="6">
        <f t="shared" si="777"/>
        <v>288.90369855394891</v>
      </c>
    </row>
    <row r="1891" spans="1:31" x14ac:dyDescent="0.15">
      <c r="A1891" s="38">
        <v>41526</v>
      </c>
      <c r="B1891" s="8">
        <f t="shared" si="765"/>
        <v>2013</v>
      </c>
      <c r="C1891" s="8">
        <f t="shared" si="766"/>
        <v>9</v>
      </c>
      <c r="D1891" s="8">
        <f t="shared" si="767"/>
        <v>9</v>
      </c>
      <c r="E1891" s="8" t="s">
        <v>32</v>
      </c>
      <c r="F1891" s="8">
        <v>1</v>
      </c>
      <c r="G1891" s="39">
        <v>4</v>
      </c>
      <c r="H1891" s="2" t="s">
        <v>73</v>
      </c>
      <c r="I1891" s="3">
        <v>4.76</v>
      </c>
      <c r="L1891" s="3">
        <v>3.34</v>
      </c>
      <c r="M1891" s="3">
        <v>0.54</v>
      </c>
      <c r="N1891" s="3">
        <v>0.18</v>
      </c>
      <c r="O1891" s="3">
        <v>6.83</v>
      </c>
      <c r="P1891" s="3">
        <v>2.2999999999999998</v>
      </c>
      <c r="Q1891" s="3">
        <v>0.36</v>
      </c>
      <c r="R1891" s="3">
        <v>0.32</v>
      </c>
      <c r="S1891" s="3">
        <v>0.28000000000000003</v>
      </c>
      <c r="T1891" s="3">
        <v>0</v>
      </c>
      <c r="U1891" s="6">
        <f t="shared" si="768"/>
        <v>0.33333333333333331</v>
      </c>
      <c r="W1891" s="6">
        <f t="shared" si="769"/>
        <v>15.232722143864597</v>
      </c>
      <c r="X1891" s="6">
        <f t="shared" si="770"/>
        <v>2.9032258064516125</v>
      </c>
      <c r="Y1891" s="6">
        <f t="shared" si="771"/>
        <v>142.29166666666669</v>
      </c>
      <c r="Z1891" s="6">
        <f t="shared" si="772"/>
        <v>114.99999999999999</v>
      </c>
      <c r="AA1891" s="6">
        <f t="shared" si="773"/>
        <v>29.629629629629626</v>
      </c>
      <c r="AB1891" s="6">
        <f t="shared" si="774"/>
        <v>13.913043478260871</v>
      </c>
      <c r="AC1891" s="6">
        <f t="shared" si="775"/>
        <v>7.1629572780762345</v>
      </c>
      <c r="AD1891" s="6">
        <f t="shared" si="776"/>
        <v>0</v>
      </c>
      <c r="AE1891" s="6">
        <f t="shared" si="777"/>
        <v>0.19059139784946236</v>
      </c>
    </row>
    <row r="1892" spans="1:31" x14ac:dyDescent="0.15">
      <c r="A1892" s="38">
        <v>41526</v>
      </c>
      <c r="B1892" s="8">
        <f t="shared" si="765"/>
        <v>2013</v>
      </c>
      <c r="C1892" s="8">
        <f t="shared" si="766"/>
        <v>9</v>
      </c>
      <c r="D1892" s="8">
        <f t="shared" si="767"/>
        <v>9</v>
      </c>
      <c r="E1892" s="8" t="s">
        <v>31</v>
      </c>
      <c r="F1892" s="8">
        <v>3</v>
      </c>
      <c r="G1892" s="39">
        <v>12</v>
      </c>
      <c r="H1892" s="2" t="s">
        <v>73</v>
      </c>
      <c r="I1892" s="3">
        <v>5</v>
      </c>
      <c r="L1892" s="3">
        <v>5.37</v>
      </c>
      <c r="M1892" s="3">
        <v>0.71</v>
      </c>
      <c r="N1892" s="3">
        <v>0.8</v>
      </c>
      <c r="O1892" s="3">
        <v>6.12</v>
      </c>
      <c r="P1892" s="3">
        <v>1.01</v>
      </c>
      <c r="Q1892" s="3">
        <v>0.27</v>
      </c>
      <c r="R1892" s="3">
        <v>0.31</v>
      </c>
      <c r="S1892" s="3">
        <v>0.28000000000000003</v>
      </c>
      <c r="T1892" s="3">
        <v>0</v>
      </c>
      <c r="U1892" s="6">
        <f t="shared" si="768"/>
        <v>1.1267605633802817</v>
      </c>
      <c r="W1892" s="6">
        <f t="shared" si="769"/>
        <v>20.028208744710859</v>
      </c>
      <c r="X1892" s="6">
        <f t="shared" si="770"/>
        <v>12.903225806451612</v>
      </c>
      <c r="Y1892" s="6">
        <f t="shared" si="771"/>
        <v>127.5</v>
      </c>
      <c r="Z1892" s="6">
        <f t="shared" si="772"/>
        <v>50.5</v>
      </c>
      <c r="AA1892" s="6">
        <f t="shared" si="773"/>
        <v>22.222222222222221</v>
      </c>
      <c r="AB1892" s="6">
        <f t="shared" si="774"/>
        <v>13.478260869565217</v>
      </c>
      <c r="AC1892" s="6">
        <f t="shared" si="775"/>
        <v>7.1629572780762345</v>
      </c>
      <c r="AD1892" s="6">
        <f t="shared" si="776"/>
        <v>0</v>
      </c>
      <c r="AE1892" s="6">
        <f t="shared" si="777"/>
        <v>0.64425261244888687</v>
      </c>
    </row>
    <row r="1893" spans="1:31" x14ac:dyDescent="0.15">
      <c r="A1893" s="38">
        <v>41526</v>
      </c>
      <c r="B1893" s="8">
        <f t="shared" si="765"/>
        <v>2013</v>
      </c>
      <c r="C1893" s="8">
        <f t="shared" si="766"/>
        <v>9</v>
      </c>
      <c r="D1893" s="8">
        <f t="shared" si="767"/>
        <v>9</v>
      </c>
      <c r="E1893" s="8" t="s">
        <v>31</v>
      </c>
      <c r="F1893" s="8">
        <v>4</v>
      </c>
      <c r="G1893" s="39">
        <v>15</v>
      </c>
      <c r="H1893" s="2" t="s">
        <v>73</v>
      </c>
      <c r="I1893" s="3">
        <v>5.07</v>
      </c>
      <c r="L1893" s="3">
        <v>29.9</v>
      </c>
      <c r="M1893" s="3">
        <v>1.1599999999999999</v>
      </c>
      <c r="N1893" s="3">
        <v>4.91</v>
      </c>
      <c r="O1893" s="3">
        <v>6.13</v>
      </c>
      <c r="P1893" s="3">
        <v>1.39</v>
      </c>
      <c r="Q1893" s="3">
        <v>0.38</v>
      </c>
      <c r="R1893" s="3">
        <v>0.36</v>
      </c>
      <c r="S1893" s="3">
        <v>0.4</v>
      </c>
      <c r="T1893" s="3">
        <v>0</v>
      </c>
      <c r="U1893" s="6">
        <f t="shared" si="768"/>
        <v>4.2327586206896557</v>
      </c>
      <c r="W1893" s="6">
        <f t="shared" si="769"/>
        <v>32.722143864598017</v>
      </c>
      <c r="X1893" s="6">
        <f t="shared" si="770"/>
        <v>79.193548387096769</v>
      </c>
      <c r="Y1893" s="6">
        <f t="shared" si="771"/>
        <v>127.70833333333334</v>
      </c>
      <c r="Z1893" s="6">
        <f t="shared" si="772"/>
        <v>69.499999999999986</v>
      </c>
      <c r="AA1893" s="6">
        <f t="shared" si="773"/>
        <v>31.275720164609055</v>
      </c>
      <c r="AB1893" s="6">
        <f t="shared" si="774"/>
        <v>15.652173913043477</v>
      </c>
      <c r="AC1893" s="6">
        <f t="shared" si="775"/>
        <v>10.232796111537478</v>
      </c>
      <c r="AD1893" s="6">
        <f t="shared" si="776"/>
        <v>0</v>
      </c>
      <c r="AE1893" s="6">
        <f t="shared" si="777"/>
        <v>2.4201821468298115</v>
      </c>
    </row>
    <row r="1894" spans="1:31" x14ac:dyDescent="0.15">
      <c r="A1894" s="38">
        <v>41526</v>
      </c>
      <c r="B1894" s="8">
        <f t="shared" si="765"/>
        <v>2013</v>
      </c>
      <c r="C1894" s="8">
        <f t="shared" si="766"/>
        <v>9</v>
      </c>
      <c r="D1894" s="8">
        <f t="shared" si="767"/>
        <v>9</v>
      </c>
      <c r="E1894" s="8" t="s">
        <v>31</v>
      </c>
      <c r="F1894" s="8">
        <v>2</v>
      </c>
      <c r="G1894" s="39">
        <v>5</v>
      </c>
      <c r="H1894" s="2" t="s">
        <v>73</v>
      </c>
      <c r="I1894" s="3">
        <v>5.55</v>
      </c>
      <c r="L1894" s="3">
        <v>25.32</v>
      </c>
      <c r="M1894" s="3">
        <v>1.31</v>
      </c>
      <c r="N1894" s="3">
        <v>7.97</v>
      </c>
      <c r="O1894" s="3">
        <v>3.16</v>
      </c>
      <c r="P1894" s="3">
        <v>2.65</v>
      </c>
      <c r="Q1894" s="3">
        <v>0.7</v>
      </c>
      <c r="R1894" s="3">
        <v>0.51</v>
      </c>
      <c r="S1894" s="3">
        <v>0.26</v>
      </c>
      <c r="T1894" s="3">
        <v>0</v>
      </c>
      <c r="U1894" s="6">
        <f t="shared" si="768"/>
        <v>6.0839694656488543</v>
      </c>
      <c r="W1894" s="6">
        <f t="shared" si="769"/>
        <v>36.953455571227074</v>
      </c>
      <c r="X1894" s="6">
        <f t="shared" si="770"/>
        <v>128.54838709677418</v>
      </c>
      <c r="Y1894" s="6">
        <f t="shared" si="771"/>
        <v>65.833333333333343</v>
      </c>
      <c r="Z1894" s="6">
        <f t="shared" si="772"/>
        <v>132.5</v>
      </c>
      <c r="AA1894" s="6">
        <f t="shared" si="773"/>
        <v>57.613168724279831</v>
      </c>
      <c r="AB1894" s="6">
        <f t="shared" si="774"/>
        <v>22.173913043478262</v>
      </c>
      <c r="AC1894" s="6">
        <f t="shared" si="775"/>
        <v>6.6513174724993602</v>
      </c>
      <c r="AD1894" s="6">
        <f t="shared" si="776"/>
        <v>0</v>
      </c>
      <c r="AE1894" s="6">
        <f t="shared" si="777"/>
        <v>3.4786567347943858</v>
      </c>
    </row>
    <row r="1895" spans="1:31" x14ac:dyDescent="0.15">
      <c r="A1895" s="38">
        <v>41526</v>
      </c>
      <c r="B1895" s="8">
        <f t="shared" si="765"/>
        <v>2013</v>
      </c>
      <c r="C1895" s="8">
        <f t="shared" si="766"/>
        <v>9</v>
      </c>
      <c r="D1895" s="8">
        <f t="shared" si="767"/>
        <v>9</v>
      </c>
      <c r="E1895" s="8" t="s">
        <v>31</v>
      </c>
      <c r="F1895" s="8">
        <v>1</v>
      </c>
      <c r="G1895" s="39">
        <v>3</v>
      </c>
      <c r="H1895" s="2" t="s">
        <v>73</v>
      </c>
      <c r="I1895" s="3">
        <v>5.38</v>
      </c>
      <c r="L1895" s="3">
        <v>24.66</v>
      </c>
      <c r="M1895" s="3">
        <v>0.46</v>
      </c>
      <c r="N1895" s="3">
        <v>3.23</v>
      </c>
      <c r="O1895" s="3">
        <v>4.83</v>
      </c>
      <c r="P1895" s="3">
        <v>1.85</v>
      </c>
      <c r="Q1895" s="3">
        <v>0.53</v>
      </c>
      <c r="R1895" s="3">
        <v>0.32</v>
      </c>
      <c r="S1895" s="3">
        <v>0.61</v>
      </c>
      <c r="T1895" s="3">
        <v>0.04</v>
      </c>
      <c r="U1895" s="6">
        <f t="shared" si="768"/>
        <v>7.0217391304347823</v>
      </c>
      <c r="W1895" s="6">
        <f t="shared" si="769"/>
        <v>12.976022566995768</v>
      </c>
      <c r="X1895" s="6">
        <f t="shared" si="770"/>
        <v>52.096774193548384</v>
      </c>
      <c r="Y1895" s="6">
        <f t="shared" si="771"/>
        <v>100.625</v>
      </c>
      <c r="Z1895" s="6">
        <f t="shared" si="772"/>
        <v>92.5</v>
      </c>
      <c r="AA1895" s="6">
        <f t="shared" si="773"/>
        <v>43.621399176954732</v>
      </c>
      <c r="AB1895" s="6">
        <f t="shared" si="774"/>
        <v>13.913043478260871</v>
      </c>
      <c r="AC1895" s="6">
        <f t="shared" si="775"/>
        <v>15.605014070094651</v>
      </c>
      <c r="AD1895" s="6">
        <f t="shared" si="776"/>
        <v>2.2222222222222223</v>
      </c>
      <c r="AE1895" s="6">
        <f t="shared" si="777"/>
        <v>4.0148492286115003</v>
      </c>
    </row>
    <row r="1896" spans="1:31" x14ac:dyDescent="0.15">
      <c r="A1896" s="38">
        <v>41526</v>
      </c>
      <c r="B1896" s="8">
        <f t="shared" si="765"/>
        <v>2013</v>
      </c>
      <c r="C1896" s="8">
        <f t="shared" si="766"/>
        <v>9</v>
      </c>
      <c r="D1896" s="8">
        <f t="shared" si="767"/>
        <v>9</v>
      </c>
      <c r="E1896" s="8" t="s">
        <v>30</v>
      </c>
      <c r="F1896" s="8">
        <v>2</v>
      </c>
      <c r="G1896" s="39">
        <v>7</v>
      </c>
      <c r="H1896" s="2" t="s">
        <v>73</v>
      </c>
      <c r="I1896" s="3">
        <v>4.26</v>
      </c>
      <c r="L1896" s="3">
        <v>19.559999999999999</v>
      </c>
      <c r="M1896" s="3">
        <v>0.32</v>
      </c>
      <c r="N1896" s="3">
        <v>84.11</v>
      </c>
      <c r="O1896" s="3">
        <v>63.5</v>
      </c>
      <c r="P1896" s="3">
        <v>12.36</v>
      </c>
      <c r="Q1896" s="3">
        <v>3</v>
      </c>
      <c r="R1896" s="3">
        <v>0.42</v>
      </c>
      <c r="S1896" s="3">
        <v>2.33</v>
      </c>
      <c r="T1896" s="3">
        <v>2.95</v>
      </c>
      <c r="U1896" s="6">
        <f t="shared" si="768"/>
        <v>262.84375</v>
      </c>
      <c r="W1896" s="6">
        <f t="shared" si="769"/>
        <v>9.0267983074753175</v>
      </c>
      <c r="X1896" s="6">
        <f t="shared" si="770"/>
        <v>1356.6129032258066</v>
      </c>
      <c r="Y1896" s="6">
        <f t="shared" si="771"/>
        <v>1322.9166666666667</v>
      </c>
      <c r="Z1896" s="6">
        <f t="shared" si="772"/>
        <v>618</v>
      </c>
      <c r="AA1896" s="6">
        <f t="shared" si="773"/>
        <v>246.91358024691357</v>
      </c>
      <c r="AB1896" s="6">
        <f t="shared" si="774"/>
        <v>18.260869565217391</v>
      </c>
      <c r="AC1896" s="6">
        <f t="shared" si="775"/>
        <v>59.606037349705808</v>
      </c>
      <c r="AD1896" s="6">
        <f t="shared" si="776"/>
        <v>163.88888888888889</v>
      </c>
      <c r="AE1896" s="6">
        <f t="shared" si="777"/>
        <v>150.28727318548388</v>
      </c>
    </row>
    <row r="1897" spans="1:31" x14ac:dyDescent="0.15">
      <c r="A1897" s="38">
        <v>41526</v>
      </c>
      <c r="B1897" s="8">
        <f t="shared" si="765"/>
        <v>2013</v>
      </c>
      <c r="C1897" s="8">
        <f t="shared" si="766"/>
        <v>9</v>
      </c>
      <c r="D1897" s="8">
        <f t="shared" si="767"/>
        <v>9</v>
      </c>
      <c r="E1897" s="8" t="s">
        <v>29</v>
      </c>
      <c r="F1897" s="8">
        <v>1</v>
      </c>
      <c r="G1897" s="39">
        <v>1</v>
      </c>
      <c r="H1897" s="2" t="s">
        <v>73</v>
      </c>
      <c r="I1897" s="3">
        <v>4.04</v>
      </c>
      <c r="L1897" s="3">
        <v>-59.68</v>
      </c>
      <c r="M1897" s="3">
        <v>0.31</v>
      </c>
      <c r="N1897" s="3">
        <v>101.82</v>
      </c>
      <c r="O1897" s="3">
        <v>71.5</v>
      </c>
      <c r="P1897" s="3">
        <v>9.75</v>
      </c>
      <c r="Q1897" s="3">
        <v>1.22</v>
      </c>
      <c r="R1897" s="3">
        <v>0.45</v>
      </c>
      <c r="S1897" s="3">
        <v>1.1000000000000001</v>
      </c>
      <c r="T1897" s="3">
        <v>0.04</v>
      </c>
      <c r="U1897" s="6">
        <f t="shared" si="768"/>
        <v>328.45161290322579</v>
      </c>
      <c r="W1897" s="6">
        <f t="shared" si="769"/>
        <v>8.7447108603667125</v>
      </c>
      <c r="X1897" s="6">
        <f t="shared" si="770"/>
        <v>1642.2580645161288</v>
      </c>
      <c r="Y1897" s="6">
        <f t="shared" si="771"/>
        <v>1489.5833333333333</v>
      </c>
      <c r="Z1897" s="6">
        <f t="shared" si="772"/>
        <v>487.5</v>
      </c>
      <c r="AA1897" s="6">
        <f t="shared" si="773"/>
        <v>100.41152263374485</v>
      </c>
      <c r="AB1897" s="6">
        <f t="shared" si="774"/>
        <v>19.565217391304348</v>
      </c>
      <c r="AC1897" s="6">
        <f t="shared" si="775"/>
        <v>28.140189306728061</v>
      </c>
      <c r="AD1897" s="6">
        <f t="shared" si="776"/>
        <v>2.2222222222222223</v>
      </c>
      <c r="AE1897" s="6">
        <f t="shared" si="777"/>
        <v>187.80015608740894</v>
      </c>
    </row>
    <row r="1898" spans="1:31" x14ac:dyDescent="0.15">
      <c r="A1898" s="38">
        <v>41526</v>
      </c>
      <c r="B1898" s="8">
        <f t="shared" si="765"/>
        <v>2013</v>
      </c>
      <c r="C1898" s="8">
        <f t="shared" si="766"/>
        <v>9</v>
      </c>
      <c r="D1898" s="8">
        <f t="shared" si="767"/>
        <v>9</v>
      </c>
      <c r="E1898" s="8" t="s">
        <v>30</v>
      </c>
      <c r="F1898" s="8">
        <v>3</v>
      </c>
      <c r="G1898" s="39">
        <v>9</v>
      </c>
      <c r="H1898" s="2" t="s">
        <v>73</v>
      </c>
      <c r="I1898" s="3">
        <v>4.5199999999999996</v>
      </c>
      <c r="L1898" s="3">
        <v>16.78</v>
      </c>
      <c r="M1898" s="3">
        <v>0.23</v>
      </c>
      <c r="N1898" s="3">
        <v>84.11</v>
      </c>
      <c r="O1898" s="3">
        <v>21</v>
      </c>
      <c r="P1898" s="3">
        <v>11.65</v>
      </c>
      <c r="Q1898" s="3">
        <v>3.09</v>
      </c>
      <c r="R1898" s="3">
        <v>0.4</v>
      </c>
      <c r="S1898" s="3">
        <v>2.02</v>
      </c>
      <c r="T1898" s="3">
        <v>0</v>
      </c>
      <c r="U1898" s="6">
        <f t="shared" si="768"/>
        <v>365.695652173913</v>
      </c>
      <c r="W1898" s="6">
        <f t="shared" si="769"/>
        <v>6.488011283497884</v>
      </c>
      <c r="X1898" s="6">
        <f t="shared" si="770"/>
        <v>1356.6129032258066</v>
      </c>
      <c r="Y1898" s="6">
        <f t="shared" si="771"/>
        <v>437.5</v>
      </c>
      <c r="Z1898" s="6">
        <f t="shared" si="772"/>
        <v>582.5</v>
      </c>
      <c r="AA1898" s="6">
        <f t="shared" si="773"/>
        <v>254.32098765432099</v>
      </c>
      <c r="AB1898" s="6">
        <f t="shared" si="774"/>
        <v>17.391304347826086</v>
      </c>
      <c r="AC1898" s="6">
        <f t="shared" si="775"/>
        <v>51.675620363264258</v>
      </c>
      <c r="AD1898" s="6">
        <f t="shared" si="776"/>
        <v>0</v>
      </c>
      <c r="AE1898" s="6">
        <f t="shared" si="777"/>
        <v>209.09533660589062</v>
      </c>
    </row>
    <row r="1899" spans="1:31" x14ac:dyDescent="0.15">
      <c r="A1899" s="38">
        <v>41526</v>
      </c>
      <c r="B1899" s="8">
        <f t="shared" si="765"/>
        <v>2013</v>
      </c>
      <c r="C1899" s="8">
        <f t="shared" si="766"/>
        <v>9</v>
      </c>
      <c r="D1899" s="8">
        <f t="shared" si="767"/>
        <v>9</v>
      </c>
      <c r="E1899" s="8" t="s">
        <v>29</v>
      </c>
      <c r="F1899" s="8">
        <v>4</v>
      </c>
      <c r="G1899" s="39">
        <v>13</v>
      </c>
      <c r="H1899" s="2" t="s">
        <v>73</v>
      </c>
      <c r="I1899" s="3">
        <v>4.1100000000000003</v>
      </c>
      <c r="L1899" s="3">
        <v>-48.34</v>
      </c>
      <c r="M1899" s="3">
        <v>0.12</v>
      </c>
      <c r="N1899" s="3">
        <v>50.91</v>
      </c>
      <c r="O1899" s="3">
        <v>70.5</v>
      </c>
      <c r="P1899" s="3">
        <v>2.1</v>
      </c>
      <c r="Q1899" s="3">
        <v>0.5</v>
      </c>
      <c r="R1899" s="3">
        <v>0.47</v>
      </c>
      <c r="S1899" s="3">
        <v>1.07</v>
      </c>
      <c r="T1899" s="3">
        <v>0.1</v>
      </c>
      <c r="U1899" s="6">
        <f t="shared" si="768"/>
        <v>424.25</v>
      </c>
      <c r="W1899" s="6">
        <f t="shared" si="769"/>
        <v>3.3850493653032436</v>
      </c>
      <c r="X1899" s="6">
        <f t="shared" si="770"/>
        <v>821.1290322580644</v>
      </c>
      <c r="Y1899" s="6">
        <f t="shared" si="771"/>
        <v>1468.75</v>
      </c>
      <c r="Z1899" s="6">
        <f t="shared" si="772"/>
        <v>105.00000000000001</v>
      </c>
      <c r="AA1899" s="6">
        <f t="shared" si="773"/>
        <v>41.152263374485599</v>
      </c>
      <c r="AB1899" s="6">
        <f t="shared" si="774"/>
        <v>20.434782608695652</v>
      </c>
      <c r="AC1899" s="6">
        <f t="shared" si="775"/>
        <v>27.372729598362749</v>
      </c>
      <c r="AD1899" s="6">
        <f t="shared" si="776"/>
        <v>5.5555555555555554</v>
      </c>
      <c r="AE1899" s="6">
        <f t="shared" si="777"/>
        <v>242.57520161290321</v>
      </c>
    </row>
    <row r="1900" spans="1:31" x14ac:dyDescent="0.15">
      <c r="A1900" s="38">
        <v>41526</v>
      </c>
      <c r="B1900" s="8">
        <f t="shared" si="765"/>
        <v>2013</v>
      </c>
      <c r="C1900" s="8">
        <f t="shared" si="766"/>
        <v>9</v>
      </c>
      <c r="D1900" s="8">
        <f t="shared" si="767"/>
        <v>9</v>
      </c>
      <c r="E1900" s="8" t="s">
        <v>30</v>
      </c>
      <c r="F1900" s="8">
        <v>1</v>
      </c>
      <c r="G1900" s="39">
        <v>2</v>
      </c>
      <c r="H1900" s="2" t="s">
        <v>73</v>
      </c>
      <c r="I1900" s="3">
        <v>4.32</v>
      </c>
      <c r="L1900" s="3">
        <v>18.399999999999999</v>
      </c>
      <c r="M1900" s="3">
        <v>0.15</v>
      </c>
      <c r="N1900" s="3">
        <v>84.11</v>
      </c>
      <c r="O1900" s="3">
        <v>50</v>
      </c>
      <c r="P1900" s="3">
        <v>12.06</v>
      </c>
      <c r="Q1900" s="3">
        <v>2.0499999999999998</v>
      </c>
      <c r="R1900" s="3">
        <v>0.39</v>
      </c>
      <c r="S1900" s="3">
        <v>0.55000000000000004</v>
      </c>
      <c r="T1900" s="3">
        <v>0</v>
      </c>
      <c r="U1900" s="6">
        <f t="shared" si="768"/>
        <v>560.73333333333335</v>
      </c>
      <c r="W1900" s="6">
        <f t="shared" si="769"/>
        <v>4.2313117066290546</v>
      </c>
      <c r="X1900" s="6">
        <f t="shared" si="770"/>
        <v>1356.6129032258066</v>
      </c>
      <c r="Y1900" s="6">
        <f t="shared" si="771"/>
        <v>1041.6666666666667</v>
      </c>
      <c r="Z1900" s="6">
        <f t="shared" si="772"/>
        <v>603</v>
      </c>
      <c r="AA1900" s="6">
        <f t="shared" si="773"/>
        <v>168.72427983539092</v>
      </c>
      <c r="AB1900" s="6">
        <f t="shared" si="774"/>
        <v>16.956521739130437</v>
      </c>
      <c r="AC1900" s="6">
        <f t="shared" si="775"/>
        <v>14.070094653364031</v>
      </c>
      <c r="AD1900" s="6">
        <f t="shared" si="776"/>
        <v>0</v>
      </c>
      <c r="AE1900" s="6">
        <f t="shared" si="777"/>
        <v>320.61284946236566</v>
      </c>
    </row>
    <row r="1901" spans="1:31" x14ac:dyDescent="0.15">
      <c r="A1901" s="38">
        <v>41526</v>
      </c>
      <c r="B1901" s="8">
        <f t="shared" si="765"/>
        <v>2013</v>
      </c>
      <c r="C1901" s="8">
        <f t="shared" si="766"/>
        <v>9</v>
      </c>
      <c r="D1901" s="8">
        <f t="shared" si="767"/>
        <v>9</v>
      </c>
      <c r="E1901" s="8" t="s">
        <v>30</v>
      </c>
      <c r="F1901" s="8">
        <v>4</v>
      </c>
      <c r="G1901" s="39">
        <v>14</v>
      </c>
      <c r="H1901" s="2" t="s">
        <v>73</v>
      </c>
      <c r="I1901" s="3">
        <v>4.1500000000000004</v>
      </c>
      <c r="L1901" s="3">
        <v>-24.22</v>
      </c>
      <c r="M1901" s="3">
        <v>0.18</v>
      </c>
      <c r="N1901" s="3">
        <v>110.68</v>
      </c>
      <c r="O1901" s="3">
        <v>82.5</v>
      </c>
      <c r="P1901" s="3">
        <v>18.399999999999999</v>
      </c>
      <c r="Q1901" s="3">
        <v>2.39</v>
      </c>
      <c r="R1901" s="3">
        <v>0.46</v>
      </c>
      <c r="S1901" s="3">
        <v>0.89</v>
      </c>
      <c r="T1901" s="3">
        <v>0.06</v>
      </c>
      <c r="U1901" s="6">
        <f t="shared" si="768"/>
        <v>614.88888888888891</v>
      </c>
      <c r="W1901" s="6">
        <f t="shared" si="769"/>
        <v>5.0775740479548652</v>
      </c>
      <c r="X1901" s="6">
        <f t="shared" si="770"/>
        <v>1785.161290322581</v>
      </c>
      <c r="Y1901" s="6">
        <f t="shared" si="771"/>
        <v>1718.75</v>
      </c>
      <c r="Z1901" s="6">
        <f t="shared" si="772"/>
        <v>919.99999999999989</v>
      </c>
      <c r="AA1901" s="6">
        <f t="shared" si="773"/>
        <v>196.70781893004116</v>
      </c>
      <c r="AB1901" s="6">
        <f t="shared" si="774"/>
        <v>20</v>
      </c>
      <c r="AC1901" s="6">
        <f t="shared" si="775"/>
        <v>22.767971348170885</v>
      </c>
      <c r="AD1901" s="6">
        <f t="shared" si="776"/>
        <v>3.333333333333333</v>
      </c>
      <c r="AE1901" s="6">
        <f t="shared" si="777"/>
        <v>351.57759856630838</v>
      </c>
    </row>
    <row r="1902" spans="1:31" x14ac:dyDescent="0.15">
      <c r="A1902" s="38">
        <v>41582</v>
      </c>
      <c r="B1902" s="8">
        <f t="shared" si="765"/>
        <v>2013</v>
      </c>
      <c r="C1902" s="8">
        <f t="shared" si="766"/>
        <v>11</v>
      </c>
      <c r="D1902" s="8">
        <f t="shared" si="767"/>
        <v>4</v>
      </c>
      <c r="E1902" s="8" t="s">
        <v>31</v>
      </c>
      <c r="F1902" s="8">
        <v>4</v>
      </c>
      <c r="G1902" s="39">
        <v>15</v>
      </c>
      <c r="H1902" s="2" t="s">
        <v>73</v>
      </c>
      <c r="I1902" s="3">
        <v>5.35</v>
      </c>
      <c r="L1902" s="3">
        <v>27.67</v>
      </c>
      <c r="M1902" s="3">
        <v>1.18</v>
      </c>
      <c r="N1902" s="3">
        <v>2.52</v>
      </c>
      <c r="O1902" s="3">
        <v>6.28</v>
      </c>
      <c r="P1902" s="3">
        <v>1.44</v>
      </c>
      <c r="Q1902" s="3">
        <v>0.36</v>
      </c>
      <c r="R1902" s="3">
        <v>0.31</v>
      </c>
      <c r="S1902" s="3">
        <v>0.32</v>
      </c>
      <c r="T1902" s="3">
        <v>0</v>
      </c>
      <c r="U1902" s="6">
        <f t="shared" si="768"/>
        <v>2.1355932203389831</v>
      </c>
      <c r="W1902" s="6">
        <f t="shared" si="769"/>
        <v>33.286318758815227</v>
      </c>
      <c r="X1902" s="6">
        <f t="shared" si="770"/>
        <v>40.645161290322577</v>
      </c>
      <c r="Y1902" s="6">
        <f t="shared" si="771"/>
        <v>130.83333333333334</v>
      </c>
      <c r="Z1902" s="6">
        <f t="shared" si="772"/>
        <v>72</v>
      </c>
      <c r="AA1902" s="6">
        <f t="shared" si="773"/>
        <v>29.629629629629626</v>
      </c>
      <c r="AB1902" s="6">
        <f t="shared" si="774"/>
        <v>13.478260869565217</v>
      </c>
      <c r="AC1902" s="6">
        <f t="shared" si="775"/>
        <v>8.1862368892299813</v>
      </c>
      <c r="AD1902" s="6">
        <f t="shared" si="776"/>
        <v>0</v>
      </c>
      <c r="AE1902" s="6">
        <f t="shared" si="777"/>
        <v>1.221077091306725</v>
      </c>
    </row>
    <row r="1903" spans="1:31" x14ac:dyDescent="0.15">
      <c r="A1903" s="38">
        <v>41582</v>
      </c>
      <c r="B1903" s="8">
        <f t="shared" si="765"/>
        <v>2013</v>
      </c>
      <c r="C1903" s="8">
        <f t="shared" si="766"/>
        <v>11</v>
      </c>
      <c r="D1903" s="8">
        <f t="shared" si="767"/>
        <v>4</v>
      </c>
      <c r="E1903" s="8" t="s">
        <v>31</v>
      </c>
      <c r="F1903" s="8">
        <v>3</v>
      </c>
      <c r="G1903" s="39">
        <v>12</v>
      </c>
      <c r="H1903" s="2" t="s">
        <v>73</v>
      </c>
      <c r="I1903" s="3">
        <v>5.09</v>
      </c>
      <c r="L1903" s="3">
        <v>37.24</v>
      </c>
      <c r="M1903" s="3">
        <v>0.96</v>
      </c>
      <c r="N1903" s="3">
        <v>2.88</v>
      </c>
      <c r="O1903" s="3">
        <v>4.8099999999999996</v>
      </c>
      <c r="P1903" s="3">
        <v>0.78</v>
      </c>
      <c r="Q1903" s="3">
        <v>0.21</v>
      </c>
      <c r="R1903" s="3">
        <v>0.33</v>
      </c>
      <c r="S1903" s="3">
        <v>0.35</v>
      </c>
      <c r="T1903" s="3">
        <v>0</v>
      </c>
      <c r="U1903" s="6">
        <f t="shared" si="768"/>
        <v>3</v>
      </c>
      <c r="W1903" s="6">
        <f t="shared" si="769"/>
        <v>27.080394922425949</v>
      </c>
      <c r="X1903" s="6">
        <f t="shared" si="770"/>
        <v>46.451612903225801</v>
      </c>
      <c r="Y1903" s="6">
        <f t="shared" si="771"/>
        <v>100.20833333333333</v>
      </c>
      <c r="Z1903" s="6">
        <f t="shared" si="772"/>
        <v>39</v>
      </c>
      <c r="AA1903" s="6">
        <f t="shared" si="773"/>
        <v>17.283950617283949</v>
      </c>
      <c r="AB1903" s="6">
        <f t="shared" si="774"/>
        <v>14.347826086956523</v>
      </c>
      <c r="AC1903" s="6">
        <f t="shared" si="775"/>
        <v>8.9536965975952914</v>
      </c>
      <c r="AD1903" s="6">
        <f t="shared" si="776"/>
        <v>0</v>
      </c>
      <c r="AE1903" s="6">
        <f t="shared" si="777"/>
        <v>1.7153225806451613</v>
      </c>
    </row>
    <row r="1904" spans="1:31" x14ac:dyDescent="0.15">
      <c r="A1904" s="38">
        <v>41582</v>
      </c>
      <c r="B1904" s="8">
        <f t="shared" si="765"/>
        <v>2013</v>
      </c>
      <c r="C1904" s="8">
        <f t="shared" si="766"/>
        <v>11</v>
      </c>
      <c r="D1904" s="8">
        <f t="shared" si="767"/>
        <v>4</v>
      </c>
      <c r="E1904" s="8" t="s">
        <v>30</v>
      </c>
      <c r="F1904" s="8">
        <v>3</v>
      </c>
      <c r="G1904" s="39">
        <v>9</v>
      </c>
      <c r="H1904" s="2" t="s">
        <v>73</v>
      </c>
      <c r="I1904" s="3">
        <v>4.6500000000000004</v>
      </c>
      <c r="L1904" s="3">
        <v>12.14</v>
      </c>
      <c r="M1904" s="3">
        <v>1.3</v>
      </c>
      <c r="N1904" s="3">
        <v>115.1</v>
      </c>
      <c r="O1904" s="3">
        <v>20.69</v>
      </c>
      <c r="P1904" s="3">
        <v>16.89</v>
      </c>
      <c r="Q1904" s="3">
        <v>5.51</v>
      </c>
      <c r="R1904" s="3">
        <v>0.46</v>
      </c>
      <c r="S1904" s="3">
        <v>1.98</v>
      </c>
      <c r="T1904" s="3">
        <v>0</v>
      </c>
      <c r="U1904" s="6">
        <f t="shared" si="768"/>
        <v>88.538461538461533</v>
      </c>
      <c r="W1904" s="6">
        <f t="shared" si="769"/>
        <v>36.671368124118473</v>
      </c>
      <c r="X1904" s="6">
        <f t="shared" si="770"/>
        <v>1856.4516129032259</v>
      </c>
      <c r="Y1904" s="6">
        <f t="shared" si="771"/>
        <v>431.04166666666669</v>
      </c>
      <c r="Z1904" s="6">
        <f t="shared" si="772"/>
        <v>844.5</v>
      </c>
      <c r="AA1904" s="6">
        <f t="shared" si="773"/>
        <v>453.4979423868312</v>
      </c>
      <c r="AB1904" s="6">
        <f t="shared" si="774"/>
        <v>20</v>
      </c>
      <c r="AC1904" s="6">
        <f t="shared" si="775"/>
        <v>50.652340752110511</v>
      </c>
      <c r="AD1904" s="6">
        <f t="shared" si="776"/>
        <v>0</v>
      </c>
      <c r="AE1904" s="6">
        <f t="shared" si="777"/>
        <v>50.62400744416874</v>
      </c>
    </row>
    <row r="1905" spans="1:31" x14ac:dyDescent="0.15">
      <c r="A1905" s="38">
        <v>41582</v>
      </c>
      <c r="B1905" s="8">
        <f t="shared" si="765"/>
        <v>2013</v>
      </c>
      <c r="C1905" s="8">
        <f t="shared" si="766"/>
        <v>11</v>
      </c>
      <c r="D1905" s="8">
        <f t="shared" si="767"/>
        <v>4</v>
      </c>
      <c r="E1905" s="8" t="s">
        <v>30</v>
      </c>
      <c r="F1905" s="8">
        <v>1</v>
      </c>
      <c r="G1905" s="39">
        <v>2</v>
      </c>
      <c r="H1905" s="2" t="s">
        <v>73</v>
      </c>
      <c r="I1905" s="3">
        <v>4.51</v>
      </c>
      <c r="L1905" s="3">
        <v>-26.32</v>
      </c>
      <c r="M1905" s="3">
        <v>0.57999999999999996</v>
      </c>
      <c r="N1905" s="3">
        <v>64.19</v>
      </c>
      <c r="O1905" s="3">
        <v>16.91</v>
      </c>
      <c r="P1905" s="3">
        <v>13.5</v>
      </c>
      <c r="Q1905" s="3">
        <v>2.21</v>
      </c>
      <c r="R1905" s="3">
        <v>0.41</v>
      </c>
      <c r="S1905" s="3">
        <v>0.93</v>
      </c>
      <c r="T1905" s="3">
        <v>0</v>
      </c>
      <c r="U1905" s="6">
        <f t="shared" si="768"/>
        <v>110.67241379310346</v>
      </c>
      <c r="W1905" s="6">
        <f t="shared" si="769"/>
        <v>16.361071932299009</v>
      </c>
      <c r="X1905" s="6">
        <f t="shared" si="770"/>
        <v>1035.3225806451615</v>
      </c>
      <c r="Y1905" s="6">
        <f t="shared" si="771"/>
        <v>352.29166666666669</v>
      </c>
      <c r="Z1905" s="6">
        <f t="shared" si="772"/>
        <v>675</v>
      </c>
      <c r="AA1905" s="6">
        <f t="shared" si="773"/>
        <v>181.89300411522632</v>
      </c>
      <c r="AB1905" s="6">
        <f t="shared" si="774"/>
        <v>17.826086956521738</v>
      </c>
      <c r="AC1905" s="6">
        <f t="shared" si="775"/>
        <v>23.791250959324632</v>
      </c>
      <c r="AD1905" s="6">
        <f t="shared" si="776"/>
        <v>0</v>
      </c>
      <c r="AE1905" s="6">
        <f t="shared" si="777"/>
        <v>63.279630144605143</v>
      </c>
    </row>
    <row r="1906" spans="1:31" x14ac:dyDescent="0.15">
      <c r="A1906" s="38">
        <v>41582</v>
      </c>
      <c r="B1906" s="8">
        <f t="shared" si="765"/>
        <v>2013</v>
      </c>
      <c r="C1906" s="8">
        <f t="shared" si="766"/>
        <v>11</v>
      </c>
      <c r="D1906" s="8">
        <f t="shared" si="767"/>
        <v>4</v>
      </c>
      <c r="E1906" s="8" t="s">
        <v>30</v>
      </c>
      <c r="F1906" s="8">
        <v>4</v>
      </c>
      <c r="G1906" s="39">
        <v>14</v>
      </c>
      <c r="H1906" s="2" t="s">
        <v>73</v>
      </c>
      <c r="I1906" s="3">
        <v>4.3</v>
      </c>
      <c r="L1906" s="3">
        <v>15.15</v>
      </c>
      <c r="M1906" s="3">
        <v>0.11</v>
      </c>
      <c r="N1906" s="3">
        <v>168.23</v>
      </c>
      <c r="O1906" s="3">
        <v>63</v>
      </c>
      <c r="P1906" s="3">
        <v>21.13</v>
      </c>
      <c r="Q1906" s="3">
        <v>4.79</v>
      </c>
      <c r="R1906" s="3">
        <v>0.73</v>
      </c>
      <c r="S1906" s="3">
        <v>0.93</v>
      </c>
      <c r="T1906" s="3">
        <v>0</v>
      </c>
      <c r="U1906" s="6">
        <f t="shared" si="768"/>
        <v>1529.3636363636363</v>
      </c>
      <c r="W1906" s="6">
        <f t="shared" si="769"/>
        <v>3.10296191819464</v>
      </c>
      <c r="X1906" s="6">
        <f t="shared" si="770"/>
        <v>2713.3870967741937</v>
      </c>
      <c r="Y1906" s="6">
        <f t="shared" si="771"/>
        <v>1312.5</v>
      </c>
      <c r="Z1906" s="6">
        <f t="shared" si="772"/>
        <v>1056.5</v>
      </c>
      <c r="AA1906" s="6">
        <f t="shared" si="773"/>
        <v>394.23868312757196</v>
      </c>
      <c r="AB1906" s="6">
        <f t="shared" si="774"/>
        <v>31.739130434782609</v>
      </c>
      <c r="AC1906" s="6">
        <f t="shared" si="775"/>
        <v>23.791250959324632</v>
      </c>
      <c r="AD1906" s="6">
        <f t="shared" si="776"/>
        <v>0</v>
      </c>
      <c r="AE1906" s="6">
        <f t="shared" si="777"/>
        <v>874.45065982404708</v>
      </c>
    </row>
    <row r="1907" spans="1:31" x14ac:dyDescent="0.15">
      <c r="A1907" s="38">
        <v>41582</v>
      </c>
      <c r="B1907" s="8">
        <f t="shared" si="765"/>
        <v>2013</v>
      </c>
      <c r="C1907" s="8">
        <f t="shared" si="766"/>
        <v>11</v>
      </c>
      <c r="D1907" s="8">
        <f t="shared" si="767"/>
        <v>4</v>
      </c>
      <c r="E1907" s="8" t="s">
        <v>31</v>
      </c>
      <c r="F1907" s="8">
        <v>2</v>
      </c>
      <c r="G1907" s="39">
        <v>5</v>
      </c>
      <c r="H1907" s="2" t="s">
        <v>73</v>
      </c>
      <c r="I1907" s="3">
        <v>5.21</v>
      </c>
      <c r="L1907" s="3">
        <v>14.21</v>
      </c>
    </row>
    <row r="1908" spans="1:31" x14ac:dyDescent="0.15">
      <c r="A1908" s="38">
        <v>41582</v>
      </c>
      <c r="B1908" s="8">
        <f t="shared" si="765"/>
        <v>2013</v>
      </c>
      <c r="C1908" s="8">
        <f t="shared" si="766"/>
        <v>11</v>
      </c>
      <c r="D1908" s="8">
        <f t="shared" si="767"/>
        <v>4</v>
      </c>
      <c r="E1908" s="8" t="s">
        <v>30</v>
      </c>
      <c r="F1908" s="8">
        <v>2</v>
      </c>
      <c r="G1908" s="39">
        <v>7</v>
      </c>
      <c r="H1908" s="2" t="s">
        <v>73</v>
      </c>
      <c r="I1908" s="3">
        <v>4.4000000000000004</v>
      </c>
    </row>
    <row r="1909" spans="1:31" x14ac:dyDescent="0.15">
      <c r="A1909" s="38">
        <v>41582</v>
      </c>
      <c r="B1909" s="8">
        <f t="shared" si="765"/>
        <v>2013</v>
      </c>
      <c r="C1909" s="8">
        <f t="shared" si="766"/>
        <v>11</v>
      </c>
      <c r="D1909" s="8">
        <f t="shared" si="767"/>
        <v>4</v>
      </c>
      <c r="E1909" s="8" t="s">
        <v>29</v>
      </c>
      <c r="F1909" s="8">
        <v>4</v>
      </c>
      <c r="G1909" s="39">
        <v>13</v>
      </c>
      <c r="H1909" s="2" t="s">
        <v>73</v>
      </c>
      <c r="I1909" s="3">
        <v>4.2300000000000004</v>
      </c>
      <c r="L1909" s="3">
        <v>-18.350000000000001</v>
      </c>
      <c r="M1909" s="3">
        <v>0</v>
      </c>
      <c r="N1909" s="3">
        <v>44.27</v>
      </c>
      <c r="O1909" s="3">
        <v>71.5</v>
      </c>
      <c r="P1909" s="3">
        <v>1.1399999999999999</v>
      </c>
      <c r="Q1909" s="3">
        <v>0.51</v>
      </c>
      <c r="R1909" s="3">
        <v>0.48</v>
      </c>
      <c r="S1909" s="3">
        <v>0.69</v>
      </c>
      <c r="T1909" s="3">
        <v>0</v>
      </c>
      <c r="W1909" s="6">
        <f>(M1909/35.45)*1000</f>
        <v>0</v>
      </c>
      <c r="X1909" s="6">
        <f>(N1909/62)*1000</f>
        <v>714.03225806451621</v>
      </c>
      <c r="Y1909" s="6">
        <f>(O1909/96)*1000*2</f>
        <v>1489.5833333333333</v>
      </c>
      <c r="Z1909" s="6">
        <f>(P1909/40)*1000*2</f>
        <v>56.999999999999993</v>
      </c>
      <c r="AA1909" s="6">
        <f>(Q1909/24.3)*1000*2</f>
        <v>41.97530864197531</v>
      </c>
      <c r="AB1909" s="6">
        <f>(R1909/23)*1000</f>
        <v>20.869565217391301</v>
      </c>
      <c r="AC1909" s="6">
        <f>(S1909/39.09)*1000</f>
        <v>17.651573292402144</v>
      </c>
      <c r="AD1909" s="6">
        <f>(T1909/18)*1000</f>
        <v>0</v>
      </c>
    </row>
    <row r="1910" spans="1:31" x14ac:dyDescent="0.15">
      <c r="A1910" s="38">
        <v>41652</v>
      </c>
      <c r="B1910" s="8">
        <f t="shared" si="765"/>
        <v>2014</v>
      </c>
      <c r="C1910" s="8">
        <f t="shared" si="766"/>
        <v>1</v>
      </c>
      <c r="D1910" s="8">
        <f t="shared" si="767"/>
        <v>13</v>
      </c>
      <c r="E1910" s="8" t="s">
        <v>31</v>
      </c>
      <c r="F1910" s="8">
        <v>3</v>
      </c>
      <c r="G1910" s="39">
        <v>12</v>
      </c>
      <c r="H1910" s="2" t="s">
        <v>1</v>
      </c>
      <c r="I1910" s="3">
        <v>5.35</v>
      </c>
      <c r="L1910" s="3">
        <v>-21.94</v>
      </c>
      <c r="M1910" s="3">
        <v>0.32</v>
      </c>
      <c r="N1910" s="11">
        <v>0</v>
      </c>
      <c r="O1910" s="3">
        <v>6.86</v>
      </c>
      <c r="P1910" s="3">
        <v>0.53</v>
      </c>
      <c r="Q1910" s="3">
        <v>0.18</v>
      </c>
      <c r="R1910" s="3">
        <v>0.28999999999999998</v>
      </c>
      <c r="S1910" s="3">
        <v>0.12</v>
      </c>
      <c r="T1910" s="3">
        <v>0.01</v>
      </c>
      <c r="U1910" s="6">
        <f>(N1910/M1910)</f>
        <v>0</v>
      </c>
      <c r="W1910" s="6">
        <f>(M1910/35.45)*1000</f>
        <v>9.0267983074753175</v>
      </c>
      <c r="X1910" s="6">
        <f>(N1910/62)*1000</f>
        <v>0</v>
      </c>
      <c r="Y1910" s="6">
        <f>(O1910/96)*1000*2</f>
        <v>142.91666666666666</v>
      </c>
      <c r="Z1910" s="6">
        <f>(P1910/40)*1000*2</f>
        <v>26.500000000000004</v>
      </c>
      <c r="AA1910" s="6">
        <f>(Q1910/24.3)*1000*2</f>
        <v>14.814814814814813</v>
      </c>
      <c r="AB1910" s="6">
        <f>(R1910/23)*1000</f>
        <v>12.608695652173912</v>
      </c>
      <c r="AC1910" s="6">
        <f>(S1910/39.09)*1000</f>
        <v>3.069838833461243</v>
      </c>
      <c r="AD1910" s="6">
        <f>(T1910/18)*1000</f>
        <v>0.55555555555555558</v>
      </c>
      <c r="AE1910" s="6">
        <f>(X1910/W1910)</f>
        <v>0</v>
      </c>
    </row>
    <row r="1911" spans="1:31" x14ac:dyDescent="0.15">
      <c r="A1911" s="38">
        <v>41652</v>
      </c>
      <c r="B1911" s="8">
        <f t="shared" si="765"/>
        <v>2014</v>
      </c>
      <c r="C1911" s="8">
        <f t="shared" si="766"/>
        <v>1</v>
      </c>
      <c r="D1911" s="8">
        <f t="shared" si="767"/>
        <v>13</v>
      </c>
      <c r="E1911" s="8" t="s">
        <v>31</v>
      </c>
      <c r="F1911" s="8">
        <v>3</v>
      </c>
      <c r="G1911" s="39">
        <v>12</v>
      </c>
      <c r="H1911" s="2" t="s">
        <v>2</v>
      </c>
      <c r="I1911" s="3">
        <v>5.03</v>
      </c>
      <c r="L1911" s="3">
        <v>-13.76</v>
      </c>
      <c r="M1911" s="3">
        <v>0.84</v>
      </c>
      <c r="N1911" s="3">
        <v>0.22</v>
      </c>
      <c r="O1911" s="3">
        <v>6.18</v>
      </c>
      <c r="P1911" s="3">
        <v>1.02</v>
      </c>
      <c r="Q1911" s="3">
        <v>0.34</v>
      </c>
      <c r="R1911" s="3">
        <v>0.28000000000000003</v>
      </c>
      <c r="S1911" s="3">
        <v>0.21</v>
      </c>
      <c r="T1911" s="3">
        <v>0.01</v>
      </c>
      <c r="U1911" s="6">
        <f>(N1911/M1911)</f>
        <v>0.26190476190476192</v>
      </c>
      <c r="W1911" s="6">
        <f>(M1911/35.45)*1000</f>
        <v>23.695345557122707</v>
      </c>
      <c r="X1911" s="6">
        <f>(N1911/62)*1000</f>
        <v>3.5483870967741939</v>
      </c>
      <c r="Y1911" s="6">
        <f>(O1911/96)*1000*2</f>
        <v>128.75</v>
      </c>
      <c r="Z1911" s="6">
        <f>(P1911/40)*1000*2</f>
        <v>51.000000000000007</v>
      </c>
      <c r="AA1911" s="6">
        <f>(Q1911/24.3)*1000*2</f>
        <v>27.983539094650205</v>
      </c>
      <c r="AB1911" s="6">
        <f>(R1911/23)*1000</f>
        <v>12.173913043478262</v>
      </c>
      <c r="AC1911" s="6">
        <f>(S1911/39.09)*1000</f>
        <v>5.372217958557175</v>
      </c>
      <c r="AD1911" s="6">
        <f>(T1911/18)*1000</f>
        <v>0.55555555555555558</v>
      </c>
      <c r="AE1911" s="6">
        <f>(X1911/W1911)</f>
        <v>0.1497503840245776</v>
      </c>
    </row>
    <row r="1912" spans="1:31" x14ac:dyDescent="0.15">
      <c r="A1912" s="38">
        <v>41652</v>
      </c>
      <c r="B1912" s="8">
        <f t="shared" si="765"/>
        <v>2014</v>
      </c>
      <c r="C1912" s="8">
        <f t="shared" si="766"/>
        <v>1</v>
      </c>
      <c r="D1912" s="8">
        <f t="shared" si="767"/>
        <v>13</v>
      </c>
      <c r="E1912" s="8" t="s">
        <v>29</v>
      </c>
      <c r="F1912" s="8">
        <v>1</v>
      </c>
      <c r="G1912" s="39">
        <v>1</v>
      </c>
      <c r="H1912" s="2" t="s">
        <v>73</v>
      </c>
      <c r="I1912" s="3">
        <v>4.8499999999999996</v>
      </c>
    </row>
    <row r="1913" spans="1:31" x14ac:dyDescent="0.15">
      <c r="A1913" s="38">
        <v>41652</v>
      </c>
      <c r="B1913" s="8">
        <f t="shared" si="765"/>
        <v>2014</v>
      </c>
      <c r="C1913" s="8">
        <f t="shared" si="766"/>
        <v>1</v>
      </c>
      <c r="D1913" s="8">
        <f t="shared" si="767"/>
        <v>13</v>
      </c>
      <c r="E1913" s="8" t="s">
        <v>30</v>
      </c>
      <c r="F1913" s="8">
        <v>1</v>
      </c>
      <c r="G1913" s="39">
        <v>2</v>
      </c>
      <c r="H1913" s="2" t="s">
        <v>73</v>
      </c>
      <c r="I1913" s="3">
        <v>5.29</v>
      </c>
    </row>
    <row r="1914" spans="1:31" x14ac:dyDescent="0.15">
      <c r="A1914" s="38">
        <v>41652</v>
      </c>
      <c r="B1914" s="8">
        <f t="shared" si="765"/>
        <v>2014</v>
      </c>
      <c r="C1914" s="8">
        <f t="shared" si="766"/>
        <v>1</v>
      </c>
      <c r="D1914" s="8">
        <f t="shared" si="767"/>
        <v>13</v>
      </c>
      <c r="E1914" s="8" t="s">
        <v>30</v>
      </c>
      <c r="F1914" s="8">
        <v>3</v>
      </c>
      <c r="G1914" s="39">
        <v>9</v>
      </c>
      <c r="H1914" s="2" t="s">
        <v>2</v>
      </c>
      <c r="I1914" s="3">
        <v>7.4</v>
      </c>
      <c r="L1914" s="3">
        <v>1139.2</v>
      </c>
    </row>
    <row r="1915" spans="1:31" x14ac:dyDescent="0.15">
      <c r="A1915" s="38">
        <v>41652</v>
      </c>
      <c r="B1915" s="8">
        <f t="shared" si="765"/>
        <v>2014</v>
      </c>
      <c r="C1915" s="8">
        <f t="shared" si="766"/>
        <v>1</v>
      </c>
      <c r="D1915" s="8">
        <f t="shared" si="767"/>
        <v>13</v>
      </c>
      <c r="E1915" s="8" t="s">
        <v>31</v>
      </c>
      <c r="F1915" s="8">
        <v>4</v>
      </c>
      <c r="G1915" s="39">
        <v>15</v>
      </c>
      <c r="H1915" s="2" t="s">
        <v>0</v>
      </c>
      <c r="I1915" s="3">
        <v>6.1</v>
      </c>
      <c r="L1915" s="3">
        <v>89.24</v>
      </c>
    </row>
    <row r="1916" spans="1:31" x14ac:dyDescent="0.15">
      <c r="A1916" s="38">
        <v>41761</v>
      </c>
      <c r="B1916" s="8">
        <f t="shared" si="765"/>
        <v>2014</v>
      </c>
      <c r="C1916" s="8">
        <f t="shared" si="766"/>
        <v>5</v>
      </c>
      <c r="D1916" s="8">
        <f t="shared" si="767"/>
        <v>2</v>
      </c>
      <c r="E1916" s="8" t="s">
        <v>31</v>
      </c>
      <c r="F1916" s="8">
        <v>1</v>
      </c>
      <c r="G1916" s="39">
        <v>3</v>
      </c>
      <c r="H1916" s="2" t="s">
        <v>0</v>
      </c>
      <c r="I1916" s="3">
        <v>5.97</v>
      </c>
      <c r="L1916" s="3">
        <v>57.59</v>
      </c>
      <c r="M1916" s="3">
        <v>0.56000000000000005</v>
      </c>
      <c r="N1916" s="3">
        <v>0.31</v>
      </c>
      <c r="O1916" s="3">
        <v>5.64</v>
      </c>
      <c r="P1916" s="3">
        <v>1.7</v>
      </c>
      <c r="Q1916" s="3">
        <v>0.47</v>
      </c>
      <c r="R1916" s="3">
        <v>0.34</v>
      </c>
      <c r="S1916" s="3">
        <v>0.28999999999999998</v>
      </c>
      <c r="T1916" s="3">
        <v>0</v>
      </c>
      <c r="U1916" s="6">
        <f t="shared" ref="U1916:U1925" si="778">(N1916/M1916)</f>
        <v>0.55357142857142849</v>
      </c>
      <c r="W1916" s="6">
        <f t="shared" ref="W1916:W1927" si="779">(M1916/35.45)*1000</f>
        <v>15.796897038081806</v>
      </c>
      <c r="X1916" s="6">
        <f t="shared" ref="X1916:X1927" si="780">(N1916/62)*1000</f>
        <v>5</v>
      </c>
      <c r="Y1916" s="6">
        <f t="shared" ref="Y1916:Y1927" si="781">(O1916/96)*1000*2</f>
        <v>117.5</v>
      </c>
      <c r="Z1916" s="6">
        <f t="shared" ref="Z1916:Z1927" si="782">(P1916/40)*1000*2</f>
        <v>84.999999999999986</v>
      </c>
      <c r="AA1916" s="6">
        <f t="shared" ref="AA1916:AA1927" si="783">(Q1916/24.3)*1000*2</f>
        <v>38.68312757201646</v>
      </c>
      <c r="AB1916" s="6">
        <f t="shared" ref="AB1916:AB1927" si="784">(R1916/23)*1000</f>
        <v>14.782608695652176</v>
      </c>
      <c r="AC1916" s="6">
        <f t="shared" ref="AC1916:AC1927" si="785">(S1916/39.09)*1000</f>
        <v>7.4187771808646703</v>
      </c>
      <c r="AD1916" s="6">
        <f t="shared" ref="AD1916:AD1927" si="786">(T1916/18)*1000</f>
        <v>0</v>
      </c>
      <c r="AE1916" s="6">
        <f t="shared" ref="AE1916:AE1925" si="787">(X1916/W1916)</f>
        <v>0.31651785714285713</v>
      </c>
    </row>
    <row r="1917" spans="1:31" x14ac:dyDescent="0.15">
      <c r="A1917" s="38">
        <v>41761</v>
      </c>
      <c r="B1917" s="8">
        <f t="shared" si="765"/>
        <v>2014</v>
      </c>
      <c r="C1917" s="8">
        <f t="shared" si="766"/>
        <v>5</v>
      </c>
      <c r="D1917" s="8">
        <f t="shared" si="767"/>
        <v>2</v>
      </c>
      <c r="E1917" s="8" t="s">
        <v>32</v>
      </c>
      <c r="F1917" s="8">
        <v>1</v>
      </c>
      <c r="G1917" s="39">
        <v>4</v>
      </c>
      <c r="H1917" s="2" t="s">
        <v>2</v>
      </c>
      <c r="I1917" s="3">
        <v>5.84</v>
      </c>
      <c r="L1917" s="3">
        <v>69.44</v>
      </c>
      <c r="M1917" s="3">
        <v>1.01</v>
      </c>
      <c r="N1917" s="3">
        <v>2.08</v>
      </c>
      <c r="O1917" s="3">
        <v>6.85</v>
      </c>
      <c r="P1917" s="3">
        <v>2.66</v>
      </c>
      <c r="Q1917" s="3">
        <v>0.5</v>
      </c>
      <c r="R1917" s="3">
        <v>0.38</v>
      </c>
      <c r="S1917" s="3">
        <v>0.38</v>
      </c>
      <c r="T1917" s="3">
        <v>0.03</v>
      </c>
      <c r="U1917" s="6">
        <f t="shared" si="778"/>
        <v>2.0594059405940595</v>
      </c>
      <c r="W1917" s="6">
        <f t="shared" si="779"/>
        <v>28.490832157968967</v>
      </c>
      <c r="X1917" s="6">
        <f t="shared" si="780"/>
        <v>33.548387096774192</v>
      </c>
      <c r="Y1917" s="6">
        <f t="shared" si="781"/>
        <v>142.70833333333331</v>
      </c>
      <c r="Z1917" s="6">
        <f t="shared" si="782"/>
        <v>133</v>
      </c>
      <c r="AA1917" s="6">
        <f t="shared" si="783"/>
        <v>41.152263374485599</v>
      </c>
      <c r="AB1917" s="6">
        <f t="shared" si="784"/>
        <v>16.521739130434781</v>
      </c>
      <c r="AC1917" s="6">
        <f t="shared" si="785"/>
        <v>9.7211563059606014</v>
      </c>
      <c r="AD1917" s="6">
        <f t="shared" si="786"/>
        <v>1.6666666666666665</v>
      </c>
      <c r="AE1917" s="6">
        <f t="shared" si="787"/>
        <v>1.177515170871926</v>
      </c>
    </row>
    <row r="1918" spans="1:31" x14ac:dyDescent="0.15">
      <c r="A1918" s="38">
        <v>41761</v>
      </c>
      <c r="B1918" s="8">
        <f t="shared" si="765"/>
        <v>2014</v>
      </c>
      <c r="C1918" s="8">
        <f t="shared" si="766"/>
        <v>5</v>
      </c>
      <c r="D1918" s="8">
        <f t="shared" si="767"/>
        <v>2</v>
      </c>
      <c r="E1918" s="8" t="s">
        <v>31</v>
      </c>
      <c r="F1918" s="8">
        <v>4</v>
      </c>
      <c r="G1918" s="39">
        <v>15</v>
      </c>
      <c r="H1918" s="2" t="s">
        <v>0</v>
      </c>
      <c r="I1918" s="3">
        <v>5.04</v>
      </c>
      <c r="L1918" s="3">
        <v>61.61</v>
      </c>
      <c r="M1918" s="3">
        <v>0.95</v>
      </c>
      <c r="N1918" s="3">
        <v>2.74</v>
      </c>
      <c r="O1918" s="3">
        <v>3.92</v>
      </c>
      <c r="P1918" s="3">
        <v>0.72</v>
      </c>
      <c r="Q1918" s="3">
        <v>0.2</v>
      </c>
      <c r="R1918" s="3">
        <v>0.46</v>
      </c>
      <c r="S1918" s="3">
        <v>0.22</v>
      </c>
      <c r="T1918" s="3">
        <v>0.01</v>
      </c>
      <c r="U1918" s="6">
        <f t="shared" si="778"/>
        <v>2.88421052631579</v>
      </c>
      <c r="W1918" s="6">
        <f t="shared" si="779"/>
        <v>26.798307475317344</v>
      </c>
      <c r="X1918" s="6">
        <f t="shared" si="780"/>
        <v>44.193548387096776</v>
      </c>
      <c r="Y1918" s="6">
        <f t="shared" si="781"/>
        <v>81.666666666666671</v>
      </c>
      <c r="Z1918" s="6">
        <f t="shared" si="782"/>
        <v>36</v>
      </c>
      <c r="AA1918" s="6">
        <f t="shared" si="783"/>
        <v>16.460905349794238</v>
      </c>
      <c r="AB1918" s="6">
        <f t="shared" si="784"/>
        <v>20</v>
      </c>
      <c r="AC1918" s="6">
        <f t="shared" si="785"/>
        <v>5.6280378613456117</v>
      </c>
      <c r="AD1918" s="6">
        <f t="shared" si="786"/>
        <v>0.55555555555555558</v>
      </c>
      <c r="AE1918" s="6">
        <f t="shared" si="787"/>
        <v>1.64911714770798</v>
      </c>
    </row>
    <row r="1919" spans="1:31" x14ac:dyDescent="0.15">
      <c r="A1919" s="38">
        <v>41761</v>
      </c>
      <c r="B1919" s="8">
        <f t="shared" si="765"/>
        <v>2014</v>
      </c>
      <c r="C1919" s="8">
        <f t="shared" si="766"/>
        <v>5</v>
      </c>
      <c r="D1919" s="8">
        <f t="shared" si="767"/>
        <v>2</v>
      </c>
      <c r="E1919" s="8" t="s">
        <v>31</v>
      </c>
      <c r="F1919" s="8">
        <v>1</v>
      </c>
      <c r="G1919" s="39">
        <v>3</v>
      </c>
      <c r="H1919" s="2" t="s">
        <v>1</v>
      </c>
      <c r="I1919" s="3">
        <v>5.58</v>
      </c>
      <c r="L1919" s="3">
        <v>27.45</v>
      </c>
      <c r="M1919" s="3">
        <v>0.32</v>
      </c>
      <c r="N1919" s="3">
        <v>2.04</v>
      </c>
      <c r="O1919" s="3">
        <v>5.82</v>
      </c>
      <c r="P1919" s="3">
        <v>1.95</v>
      </c>
      <c r="Q1919" s="3">
        <v>0.49</v>
      </c>
      <c r="R1919" s="3">
        <v>0.27</v>
      </c>
      <c r="S1919" s="3">
        <v>0.43</v>
      </c>
      <c r="T1919" s="3">
        <v>0.01</v>
      </c>
      <c r="U1919" s="6">
        <f t="shared" si="778"/>
        <v>6.375</v>
      </c>
      <c r="W1919" s="6">
        <f t="shared" si="779"/>
        <v>9.0267983074753175</v>
      </c>
      <c r="X1919" s="6">
        <f t="shared" si="780"/>
        <v>32.903225806451616</v>
      </c>
      <c r="Y1919" s="6">
        <f t="shared" si="781"/>
        <v>121.25000000000001</v>
      </c>
      <c r="Z1919" s="6">
        <f t="shared" si="782"/>
        <v>97.5</v>
      </c>
      <c r="AA1919" s="6">
        <f t="shared" si="783"/>
        <v>40.329218106995881</v>
      </c>
      <c r="AB1919" s="6">
        <f t="shared" si="784"/>
        <v>11.739130434782609</v>
      </c>
      <c r="AC1919" s="6">
        <f t="shared" si="785"/>
        <v>11.000255819902787</v>
      </c>
      <c r="AD1919" s="6">
        <f t="shared" si="786"/>
        <v>0.55555555555555558</v>
      </c>
      <c r="AE1919" s="6">
        <f t="shared" si="787"/>
        <v>3.6450604838709681</v>
      </c>
    </row>
    <row r="1920" spans="1:31" x14ac:dyDescent="0.15">
      <c r="A1920" s="38">
        <v>41761</v>
      </c>
      <c r="B1920" s="8">
        <f t="shared" si="765"/>
        <v>2014</v>
      </c>
      <c r="C1920" s="8">
        <f t="shared" si="766"/>
        <v>5</v>
      </c>
      <c r="D1920" s="8">
        <f t="shared" si="767"/>
        <v>2</v>
      </c>
      <c r="E1920" s="8" t="s">
        <v>31</v>
      </c>
      <c r="F1920" s="8">
        <v>3</v>
      </c>
      <c r="G1920" s="39">
        <v>12</v>
      </c>
      <c r="H1920" s="2" t="s">
        <v>73</v>
      </c>
      <c r="I1920" s="3">
        <v>5.08</v>
      </c>
      <c r="L1920" s="3">
        <v>51.42</v>
      </c>
      <c r="M1920" s="3">
        <v>0.4</v>
      </c>
      <c r="N1920" s="3">
        <v>3.5</v>
      </c>
      <c r="O1920" s="3">
        <v>5.38</v>
      </c>
      <c r="P1920" s="3">
        <v>1.01</v>
      </c>
      <c r="Q1920" s="3">
        <v>0.28000000000000003</v>
      </c>
      <c r="R1920" s="3">
        <v>0.31</v>
      </c>
      <c r="S1920" s="3">
        <v>0.28000000000000003</v>
      </c>
      <c r="T1920" s="3">
        <v>0.01</v>
      </c>
      <c r="U1920" s="6">
        <f t="shared" si="778"/>
        <v>8.75</v>
      </c>
      <c r="W1920" s="6">
        <f t="shared" si="779"/>
        <v>11.283497884344147</v>
      </c>
      <c r="X1920" s="6">
        <f t="shared" si="780"/>
        <v>56.451612903225808</v>
      </c>
      <c r="Y1920" s="6">
        <f t="shared" si="781"/>
        <v>112.08333333333333</v>
      </c>
      <c r="Z1920" s="6">
        <f t="shared" si="782"/>
        <v>50.5</v>
      </c>
      <c r="AA1920" s="6">
        <f t="shared" si="783"/>
        <v>23.045267489711936</v>
      </c>
      <c r="AB1920" s="6">
        <f t="shared" si="784"/>
        <v>13.478260869565217</v>
      </c>
      <c r="AC1920" s="6">
        <f t="shared" si="785"/>
        <v>7.1629572780762345</v>
      </c>
      <c r="AD1920" s="6">
        <f t="shared" si="786"/>
        <v>0.55555555555555558</v>
      </c>
      <c r="AE1920" s="6">
        <f t="shared" si="787"/>
        <v>5.003024193548387</v>
      </c>
    </row>
    <row r="1921" spans="1:31" x14ac:dyDescent="0.15">
      <c r="A1921" s="38">
        <v>41761</v>
      </c>
      <c r="B1921" s="8">
        <f t="shared" si="765"/>
        <v>2014</v>
      </c>
      <c r="C1921" s="8">
        <f t="shared" si="766"/>
        <v>5</v>
      </c>
      <c r="D1921" s="8">
        <f t="shared" si="767"/>
        <v>2</v>
      </c>
      <c r="E1921" s="8" t="s">
        <v>31</v>
      </c>
      <c r="F1921" s="8">
        <v>4</v>
      </c>
      <c r="G1921" s="39">
        <v>15</v>
      </c>
      <c r="H1921" s="2" t="s">
        <v>2</v>
      </c>
      <c r="I1921" s="3">
        <v>4.84</v>
      </c>
      <c r="L1921" s="3">
        <v>4.88</v>
      </c>
      <c r="M1921" s="3">
        <v>0.68</v>
      </c>
      <c r="N1921" s="3">
        <v>20.81</v>
      </c>
      <c r="O1921" s="3">
        <v>4.5599999999999996</v>
      </c>
      <c r="P1921" s="3">
        <v>2.46</v>
      </c>
      <c r="Q1921" s="3">
        <v>0.48</v>
      </c>
      <c r="R1921" s="3">
        <v>0.32</v>
      </c>
      <c r="S1921" s="3">
        <v>0.54</v>
      </c>
      <c r="T1921" s="3">
        <v>0.03</v>
      </c>
      <c r="U1921" s="6">
        <f t="shared" si="778"/>
        <v>30.602941176470583</v>
      </c>
      <c r="W1921" s="6">
        <f t="shared" si="779"/>
        <v>19.181946403385048</v>
      </c>
      <c r="X1921" s="6">
        <f t="shared" si="780"/>
        <v>335.64516129032256</v>
      </c>
      <c r="Y1921" s="6">
        <f t="shared" si="781"/>
        <v>94.999999999999986</v>
      </c>
      <c r="Z1921" s="6">
        <f t="shared" si="782"/>
        <v>123</v>
      </c>
      <c r="AA1921" s="6">
        <f t="shared" si="783"/>
        <v>39.506172839506171</v>
      </c>
      <c r="AB1921" s="6">
        <f t="shared" si="784"/>
        <v>13.913043478260871</v>
      </c>
      <c r="AC1921" s="6">
        <f t="shared" si="785"/>
        <v>13.814274750575594</v>
      </c>
      <c r="AD1921" s="6">
        <f t="shared" si="786"/>
        <v>1.6666666666666665</v>
      </c>
      <c r="AE1921" s="6">
        <f t="shared" si="787"/>
        <v>17.497972011385201</v>
      </c>
    </row>
    <row r="1922" spans="1:31" x14ac:dyDescent="0.15">
      <c r="A1922" s="38">
        <v>41761</v>
      </c>
      <c r="B1922" s="8">
        <f t="shared" si="765"/>
        <v>2014</v>
      </c>
      <c r="C1922" s="8">
        <f t="shared" si="766"/>
        <v>5</v>
      </c>
      <c r="D1922" s="8">
        <f t="shared" si="767"/>
        <v>2</v>
      </c>
      <c r="E1922" s="8" t="s">
        <v>30</v>
      </c>
      <c r="F1922" s="8">
        <v>1</v>
      </c>
      <c r="G1922" s="39">
        <v>2</v>
      </c>
      <c r="H1922" s="2" t="s">
        <v>2</v>
      </c>
      <c r="I1922" s="3">
        <v>4.67</v>
      </c>
      <c r="L1922" s="3">
        <v>41.36</v>
      </c>
      <c r="M1922" s="3">
        <v>0.74</v>
      </c>
      <c r="N1922" s="3">
        <v>23.91</v>
      </c>
      <c r="O1922" s="3">
        <v>9.6</v>
      </c>
      <c r="P1922" s="3">
        <v>3.45</v>
      </c>
      <c r="Q1922" s="3">
        <v>1.6</v>
      </c>
      <c r="R1922" s="3">
        <v>0.3</v>
      </c>
      <c r="S1922" s="3">
        <v>0.72</v>
      </c>
      <c r="T1922" s="3">
        <v>0.03</v>
      </c>
      <c r="U1922" s="6">
        <f t="shared" si="778"/>
        <v>32.310810810810814</v>
      </c>
      <c r="W1922" s="6">
        <f t="shared" si="779"/>
        <v>20.874471086036671</v>
      </c>
      <c r="X1922" s="6">
        <f t="shared" si="780"/>
        <v>385.64516129032256</v>
      </c>
      <c r="Y1922" s="6">
        <f t="shared" si="781"/>
        <v>199.99999999999997</v>
      </c>
      <c r="Z1922" s="6">
        <f t="shared" si="782"/>
        <v>172.50000000000003</v>
      </c>
      <c r="AA1922" s="6">
        <f t="shared" si="783"/>
        <v>131.68724279835391</v>
      </c>
      <c r="AB1922" s="6">
        <f t="shared" si="784"/>
        <v>13.043478260869565</v>
      </c>
      <c r="AC1922" s="6">
        <f t="shared" si="785"/>
        <v>18.419033000767456</v>
      </c>
      <c r="AD1922" s="6">
        <f t="shared" si="786"/>
        <v>1.6666666666666665</v>
      </c>
      <c r="AE1922" s="6">
        <f t="shared" si="787"/>
        <v>18.47448779424586</v>
      </c>
    </row>
    <row r="1923" spans="1:31" x14ac:dyDescent="0.15">
      <c r="A1923" s="38">
        <v>41761</v>
      </c>
      <c r="B1923" s="8">
        <f t="shared" si="765"/>
        <v>2014</v>
      </c>
      <c r="C1923" s="8">
        <f t="shared" si="766"/>
        <v>5</v>
      </c>
      <c r="D1923" s="8">
        <f t="shared" si="767"/>
        <v>2</v>
      </c>
      <c r="E1923" s="8" t="s">
        <v>29</v>
      </c>
      <c r="F1923" s="8">
        <v>1</v>
      </c>
      <c r="G1923" s="39">
        <v>1</v>
      </c>
      <c r="H1923" s="2" t="s">
        <v>0</v>
      </c>
      <c r="I1923" s="3">
        <v>4.42</v>
      </c>
      <c r="L1923" s="3">
        <v>-15.95</v>
      </c>
      <c r="M1923" s="3">
        <v>0.55000000000000004</v>
      </c>
      <c r="N1923" s="3">
        <v>40.729999999999997</v>
      </c>
      <c r="O1923" s="3">
        <v>41.5</v>
      </c>
      <c r="P1923" s="3">
        <v>13.79</v>
      </c>
      <c r="Q1923" s="3">
        <v>1.51</v>
      </c>
      <c r="R1923" s="3">
        <v>0.33</v>
      </c>
      <c r="S1923" s="3">
        <v>0.63</v>
      </c>
      <c r="T1923" s="3">
        <v>0.03</v>
      </c>
      <c r="U1923" s="6">
        <f t="shared" si="778"/>
        <v>74.054545454545448</v>
      </c>
      <c r="W1923" s="6">
        <f t="shared" si="779"/>
        <v>15.514809590973202</v>
      </c>
      <c r="X1923" s="6">
        <f t="shared" si="780"/>
        <v>656.93548387096769</v>
      </c>
      <c r="Y1923" s="6">
        <f t="shared" si="781"/>
        <v>864.58333333333337</v>
      </c>
      <c r="Z1923" s="6">
        <f t="shared" si="782"/>
        <v>689.5</v>
      </c>
      <c r="AA1923" s="6">
        <f t="shared" si="783"/>
        <v>124.2798353909465</v>
      </c>
      <c r="AB1923" s="6">
        <f t="shared" si="784"/>
        <v>14.347826086956523</v>
      </c>
      <c r="AC1923" s="6">
        <f t="shared" si="785"/>
        <v>16.116653875671528</v>
      </c>
      <c r="AD1923" s="6">
        <f t="shared" si="786"/>
        <v>1.6666666666666665</v>
      </c>
      <c r="AE1923" s="6">
        <f t="shared" si="787"/>
        <v>42.342478005865097</v>
      </c>
    </row>
    <row r="1924" spans="1:31" x14ac:dyDescent="0.15">
      <c r="A1924" s="38">
        <v>41761</v>
      </c>
      <c r="B1924" s="8">
        <f t="shared" si="765"/>
        <v>2014</v>
      </c>
      <c r="C1924" s="8">
        <f t="shared" si="766"/>
        <v>5</v>
      </c>
      <c r="D1924" s="8">
        <f t="shared" si="767"/>
        <v>2</v>
      </c>
      <c r="E1924" s="8" t="s">
        <v>30</v>
      </c>
      <c r="F1924" s="8">
        <v>2</v>
      </c>
      <c r="G1924" s="39">
        <v>7</v>
      </c>
      <c r="H1924" s="2" t="s">
        <v>73</v>
      </c>
      <c r="I1924" s="3">
        <v>4.3</v>
      </c>
      <c r="L1924" s="3">
        <v>12.24</v>
      </c>
      <c r="M1924" s="3">
        <v>0.5</v>
      </c>
      <c r="N1924" s="3">
        <v>39.840000000000003</v>
      </c>
      <c r="O1924" s="3">
        <v>78</v>
      </c>
      <c r="P1924" s="3">
        <v>10.59</v>
      </c>
      <c r="Q1924" s="3">
        <v>1.42</v>
      </c>
      <c r="R1924" s="3">
        <v>0.31</v>
      </c>
      <c r="S1924" s="3">
        <v>0.53</v>
      </c>
      <c r="T1924" s="3">
        <v>0.03</v>
      </c>
      <c r="U1924" s="6">
        <f t="shared" si="778"/>
        <v>79.680000000000007</v>
      </c>
      <c r="W1924" s="6">
        <f t="shared" si="779"/>
        <v>14.104372355430183</v>
      </c>
      <c r="X1924" s="6">
        <f t="shared" si="780"/>
        <v>642.58064516129048</v>
      </c>
      <c r="Y1924" s="6">
        <f t="shared" si="781"/>
        <v>1625</v>
      </c>
      <c r="Z1924" s="6">
        <f t="shared" si="782"/>
        <v>529.5</v>
      </c>
      <c r="AA1924" s="6">
        <f t="shared" si="783"/>
        <v>116.87242798353908</v>
      </c>
      <c r="AB1924" s="6">
        <f t="shared" si="784"/>
        <v>13.478260869565217</v>
      </c>
      <c r="AC1924" s="6">
        <f t="shared" si="785"/>
        <v>13.558454847787157</v>
      </c>
      <c r="AD1924" s="6">
        <f t="shared" si="786"/>
        <v>1.6666666666666665</v>
      </c>
      <c r="AE1924" s="6">
        <f t="shared" si="787"/>
        <v>45.558967741935497</v>
      </c>
    </row>
    <row r="1925" spans="1:31" x14ac:dyDescent="0.15">
      <c r="A1925" s="38">
        <v>41761</v>
      </c>
      <c r="B1925" s="8">
        <f t="shared" si="765"/>
        <v>2014</v>
      </c>
      <c r="C1925" s="8">
        <f t="shared" si="766"/>
        <v>5</v>
      </c>
      <c r="D1925" s="8">
        <f t="shared" si="767"/>
        <v>2</v>
      </c>
      <c r="E1925" s="8" t="s">
        <v>30</v>
      </c>
      <c r="F1925" s="8">
        <v>3</v>
      </c>
      <c r="G1925" s="39">
        <v>9</v>
      </c>
      <c r="H1925" s="2" t="s">
        <v>1</v>
      </c>
      <c r="I1925" s="3">
        <v>4.58</v>
      </c>
      <c r="L1925" s="3">
        <v>49.64</v>
      </c>
      <c r="M1925" s="3">
        <v>0.46</v>
      </c>
      <c r="N1925" s="3">
        <v>37.630000000000003</v>
      </c>
      <c r="O1925" s="3">
        <v>31.2</v>
      </c>
      <c r="P1925" s="3">
        <v>7.12</v>
      </c>
      <c r="Q1925" s="3">
        <v>2.12</v>
      </c>
      <c r="R1925" s="3">
        <v>0.22</v>
      </c>
      <c r="S1925" s="3">
        <v>1.07</v>
      </c>
      <c r="T1925" s="3">
        <v>0.03</v>
      </c>
      <c r="U1925" s="6">
        <f t="shared" si="778"/>
        <v>81.804347826086953</v>
      </c>
      <c r="W1925" s="6">
        <f t="shared" si="779"/>
        <v>12.976022566995768</v>
      </c>
      <c r="X1925" s="6">
        <f t="shared" si="780"/>
        <v>606.93548387096769</v>
      </c>
      <c r="Y1925" s="6">
        <f t="shared" si="781"/>
        <v>650</v>
      </c>
      <c r="Z1925" s="6">
        <f t="shared" si="782"/>
        <v>356</v>
      </c>
      <c r="AA1925" s="6">
        <f t="shared" si="783"/>
        <v>174.48559670781893</v>
      </c>
      <c r="AB1925" s="6">
        <f t="shared" si="784"/>
        <v>9.5652173913043477</v>
      </c>
      <c r="AC1925" s="6">
        <f t="shared" si="785"/>
        <v>27.372729598362749</v>
      </c>
      <c r="AD1925" s="6">
        <f t="shared" si="786"/>
        <v>1.6666666666666665</v>
      </c>
      <c r="AE1925" s="6">
        <f t="shared" si="787"/>
        <v>46.773615007012623</v>
      </c>
    </row>
    <row r="1926" spans="1:31" x14ac:dyDescent="0.15">
      <c r="A1926" s="38">
        <v>41761</v>
      </c>
      <c r="B1926" s="8">
        <f t="shared" si="765"/>
        <v>2014</v>
      </c>
      <c r="C1926" s="8">
        <f t="shared" si="766"/>
        <v>5</v>
      </c>
      <c r="D1926" s="8">
        <f t="shared" si="767"/>
        <v>2</v>
      </c>
      <c r="E1926" s="8" t="s">
        <v>29</v>
      </c>
      <c r="F1926" s="8">
        <v>1</v>
      </c>
      <c r="G1926" s="39">
        <v>1</v>
      </c>
      <c r="H1926" s="2" t="s">
        <v>1</v>
      </c>
      <c r="I1926" s="3">
        <v>4.0199999999999996</v>
      </c>
      <c r="L1926" s="3">
        <v>-13.22</v>
      </c>
      <c r="M1926" s="3">
        <v>0</v>
      </c>
      <c r="N1926" s="3">
        <v>92.97</v>
      </c>
      <c r="O1926" s="3">
        <v>162</v>
      </c>
      <c r="P1926" s="3">
        <v>3.01</v>
      </c>
      <c r="Q1926" s="3">
        <v>1.1599999999999999</v>
      </c>
      <c r="R1926" s="3">
        <v>0.4</v>
      </c>
      <c r="S1926" s="3">
        <v>0.86</v>
      </c>
      <c r="T1926" s="3">
        <v>0.01</v>
      </c>
      <c r="W1926" s="6">
        <f t="shared" si="779"/>
        <v>0</v>
      </c>
      <c r="X1926" s="6">
        <f t="shared" si="780"/>
        <v>1499.516129032258</v>
      </c>
      <c r="Y1926" s="6">
        <f t="shared" si="781"/>
        <v>3375</v>
      </c>
      <c r="Z1926" s="6">
        <f t="shared" si="782"/>
        <v>150.5</v>
      </c>
      <c r="AA1926" s="6">
        <f t="shared" si="783"/>
        <v>95.473251028806573</v>
      </c>
      <c r="AB1926" s="6">
        <f t="shared" si="784"/>
        <v>17.391304347826086</v>
      </c>
      <c r="AC1926" s="6">
        <f t="shared" si="785"/>
        <v>22.000511639805573</v>
      </c>
      <c r="AD1926" s="6">
        <f t="shared" si="786"/>
        <v>0.55555555555555558</v>
      </c>
    </row>
    <row r="1927" spans="1:31" x14ac:dyDescent="0.15">
      <c r="A1927" s="38">
        <v>41761</v>
      </c>
      <c r="B1927" s="8">
        <f t="shared" si="765"/>
        <v>2014</v>
      </c>
      <c r="C1927" s="8">
        <f t="shared" si="766"/>
        <v>5</v>
      </c>
      <c r="D1927" s="8">
        <f t="shared" si="767"/>
        <v>2</v>
      </c>
      <c r="E1927" s="8" t="s">
        <v>30</v>
      </c>
      <c r="F1927" s="8">
        <v>1</v>
      </c>
      <c r="G1927" s="39">
        <v>2</v>
      </c>
      <c r="H1927" s="2" t="s">
        <v>1</v>
      </c>
      <c r="I1927" s="3">
        <v>4.18</v>
      </c>
      <c r="L1927" s="3">
        <v>6.97</v>
      </c>
      <c r="M1927" s="3">
        <v>0</v>
      </c>
      <c r="N1927" s="3">
        <v>84.11</v>
      </c>
      <c r="O1927" s="3">
        <v>164</v>
      </c>
      <c r="P1927" s="3">
        <v>12.69</v>
      </c>
      <c r="Q1927" s="3">
        <v>6.71</v>
      </c>
      <c r="R1927" s="3">
        <v>0.47</v>
      </c>
      <c r="S1927" s="3">
        <v>0.49</v>
      </c>
      <c r="T1927" s="3">
        <v>0.13</v>
      </c>
      <c r="W1927" s="6">
        <f t="shared" si="779"/>
        <v>0</v>
      </c>
      <c r="X1927" s="6">
        <f t="shared" si="780"/>
        <v>1356.6129032258066</v>
      </c>
      <c r="Y1927" s="6">
        <f t="shared" si="781"/>
        <v>3416.6666666666665</v>
      </c>
      <c r="Z1927" s="6">
        <f t="shared" si="782"/>
        <v>634.5</v>
      </c>
      <c r="AA1927" s="6">
        <f t="shared" si="783"/>
        <v>552.26337448559673</v>
      </c>
      <c r="AB1927" s="6">
        <f t="shared" si="784"/>
        <v>20.434782608695652</v>
      </c>
      <c r="AC1927" s="6">
        <f t="shared" si="785"/>
        <v>12.535175236633409</v>
      </c>
      <c r="AD1927" s="6">
        <f t="shared" si="786"/>
        <v>7.2222222222222223</v>
      </c>
    </row>
    <row r="1928" spans="1:31" x14ac:dyDescent="0.15">
      <c r="A1928" s="38">
        <v>41761</v>
      </c>
      <c r="B1928" s="8">
        <f t="shared" si="765"/>
        <v>2014</v>
      </c>
      <c r="C1928" s="8">
        <f t="shared" si="766"/>
        <v>5</v>
      </c>
      <c r="D1928" s="8">
        <f t="shared" si="767"/>
        <v>2</v>
      </c>
      <c r="E1928" s="8" t="s">
        <v>29</v>
      </c>
      <c r="F1928" s="8">
        <v>3</v>
      </c>
      <c r="G1928" s="39">
        <v>10</v>
      </c>
      <c r="H1928" s="2" t="s">
        <v>1</v>
      </c>
      <c r="I1928" s="3">
        <v>4.3099999999999996</v>
      </c>
    </row>
    <row r="1929" spans="1:31" x14ac:dyDescent="0.15">
      <c r="A1929" s="38">
        <v>41761</v>
      </c>
      <c r="B1929" s="8">
        <f t="shared" si="765"/>
        <v>2014</v>
      </c>
      <c r="C1929" s="8">
        <f t="shared" si="766"/>
        <v>5</v>
      </c>
      <c r="D1929" s="8">
        <f t="shared" si="767"/>
        <v>2</v>
      </c>
      <c r="E1929" s="8" t="s">
        <v>30</v>
      </c>
      <c r="F1929" s="8">
        <v>4</v>
      </c>
      <c r="G1929" s="39">
        <v>14</v>
      </c>
      <c r="H1929" s="2" t="s">
        <v>73</v>
      </c>
      <c r="I1929" s="3">
        <v>4.24</v>
      </c>
      <c r="L1929" s="3">
        <v>31.89</v>
      </c>
    </row>
    <row r="1930" spans="1:31" x14ac:dyDescent="0.15">
      <c r="A1930" s="38">
        <v>41820</v>
      </c>
      <c r="B1930" s="8">
        <f t="shared" ref="B1930:B1993" si="788">YEAR(A1930)</f>
        <v>2014</v>
      </c>
      <c r="C1930" s="8">
        <f t="shared" ref="C1930:C1993" si="789">MONTH(A1930)</f>
        <v>6</v>
      </c>
      <c r="D1930" s="8">
        <f t="shared" ref="D1930:D1993" si="790">DAY(A1930)</f>
        <v>30</v>
      </c>
      <c r="E1930" s="8" t="s">
        <v>31</v>
      </c>
      <c r="F1930" s="8">
        <v>3</v>
      </c>
      <c r="G1930" s="39">
        <v>12</v>
      </c>
      <c r="H1930" s="2" t="s">
        <v>1</v>
      </c>
      <c r="I1930" s="3">
        <v>4.93</v>
      </c>
      <c r="L1930" s="3">
        <v>8.15</v>
      </c>
      <c r="M1930" s="3">
        <v>0.53</v>
      </c>
      <c r="N1930" s="3">
        <v>0.09</v>
      </c>
      <c r="O1930" s="3">
        <v>6.69</v>
      </c>
      <c r="P1930" s="3">
        <v>0.5</v>
      </c>
      <c r="Q1930" s="3">
        <v>0.18</v>
      </c>
      <c r="R1930" s="3">
        <v>0.3</v>
      </c>
      <c r="S1930" s="3">
        <v>0.18</v>
      </c>
      <c r="T1930" s="3">
        <v>0</v>
      </c>
      <c r="U1930" s="6">
        <f>(N1930/M1930)</f>
        <v>0.16981132075471697</v>
      </c>
      <c r="W1930" s="6">
        <f>(M1930/35.45)*1000</f>
        <v>14.950634696755994</v>
      </c>
      <c r="X1930" s="6">
        <f>(N1930/62)*1000</f>
        <v>1.4516129032258063</v>
      </c>
      <c r="Y1930" s="6">
        <f>(O1930/96)*1000*2</f>
        <v>139.375</v>
      </c>
      <c r="Z1930" s="6">
        <f>(P1930/40)*1000*2</f>
        <v>25</v>
      </c>
      <c r="AA1930" s="6">
        <f>(Q1930/24.3)*1000*2</f>
        <v>14.814814814814813</v>
      </c>
      <c r="AB1930" s="6">
        <f>(R1930/23)*1000</f>
        <v>13.043478260869565</v>
      </c>
      <c r="AC1930" s="6">
        <f>(S1930/39.09)*1000</f>
        <v>4.604758250191864</v>
      </c>
      <c r="AD1930" s="6">
        <f>(T1930/18)*1000</f>
        <v>0</v>
      </c>
      <c r="AE1930" s="6">
        <f>(X1930/W1930)</f>
        <v>9.7093730979914777E-2</v>
      </c>
    </row>
    <row r="1931" spans="1:31" x14ac:dyDescent="0.15">
      <c r="A1931" s="38">
        <v>41820</v>
      </c>
      <c r="B1931" s="8">
        <f t="shared" si="788"/>
        <v>2014</v>
      </c>
      <c r="C1931" s="8">
        <f t="shared" si="789"/>
        <v>6</v>
      </c>
      <c r="D1931" s="8">
        <f t="shared" si="790"/>
        <v>30</v>
      </c>
      <c r="E1931" s="8" t="s">
        <v>31</v>
      </c>
      <c r="F1931" s="8">
        <v>4</v>
      </c>
      <c r="G1931" s="39">
        <v>15</v>
      </c>
      <c r="H1931" s="2" t="s">
        <v>73</v>
      </c>
      <c r="I1931" s="3">
        <v>5.16</v>
      </c>
      <c r="L1931" s="3">
        <v>8.67</v>
      </c>
      <c r="M1931" s="3">
        <v>1.65</v>
      </c>
      <c r="N1931" s="3">
        <v>4.21</v>
      </c>
      <c r="O1931" s="3">
        <v>4.34</v>
      </c>
      <c r="P1931" s="3">
        <v>1.08</v>
      </c>
      <c r="Q1931" s="3">
        <v>0.37</v>
      </c>
      <c r="R1931" s="3">
        <v>0.55000000000000004</v>
      </c>
      <c r="S1931" s="3">
        <v>0.28000000000000003</v>
      </c>
      <c r="T1931" s="3">
        <v>0.01</v>
      </c>
      <c r="U1931" s="6">
        <f>(N1931/M1931)</f>
        <v>2.5515151515151517</v>
      </c>
      <c r="W1931" s="6">
        <f>(M1931/35.45)*1000</f>
        <v>46.544428772919602</v>
      </c>
      <c r="X1931" s="6">
        <f>(N1931/62)*1000</f>
        <v>67.903225806451616</v>
      </c>
      <c r="Y1931" s="6">
        <f>(O1931/96)*1000*2</f>
        <v>90.416666666666657</v>
      </c>
      <c r="Z1931" s="6">
        <f>(P1931/40)*1000*2</f>
        <v>54.000000000000007</v>
      </c>
      <c r="AA1931" s="6">
        <f>(Q1931/24.3)*1000*2</f>
        <v>30.452674897119341</v>
      </c>
      <c r="AB1931" s="6">
        <f>(R1931/23)*1000</f>
        <v>23.913043478260871</v>
      </c>
      <c r="AC1931" s="6">
        <f>(S1931/39.09)*1000</f>
        <v>7.1629572780762345</v>
      </c>
      <c r="AD1931" s="6">
        <f>(T1931/18)*1000</f>
        <v>0.55555555555555558</v>
      </c>
      <c r="AE1931" s="6">
        <f>(X1931/W1931)</f>
        <v>1.4588905180840666</v>
      </c>
    </row>
    <row r="1932" spans="1:31" x14ac:dyDescent="0.15">
      <c r="A1932" s="38">
        <v>41820</v>
      </c>
      <c r="B1932" s="8">
        <f t="shared" si="788"/>
        <v>2014</v>
      </c>
      <c r="C1932" s="8">
        <f t="shared" si="789"/>
        <v>6</v>
      </c>
      <c r="D1932" s="8">
        <f t="shared" si="790"/>
        <v>30</v>
      </c>
      <c r="E1932" s="8" t="s">
        <v>30</v>
      </c>
      <c r="F1932" s="8">
        <v>1</v>
      </c>
      <c r="G1932" s="39">
        <v>2</v>
      </c>
      <c r="H1932" s="2" t="s">
        <v>2</v>
      </c>
      <c r="I1932" s="3">
        <v>4.62</v>
      </c>
      <c r="L1932" s="3">
        <v>10.029999999999999</v>
      </c>
      <c r="M1932" s="3">
        <v>0.81</v>
      </c>
      <c r="N1932" s="3">
        <v>27.89</v>
      </c>
      <c r="O1932" s="3">
        <v>5.54</v>
      </c>
      <c r="P1932" s="3">
        <v>3.58</v>
      </c>
      <c r="Q1932" s="3">
        <v>1.48</v>
      </c>
      <c r="R1932" s="3">
        <v>0.34</v>
      </c>
      <c r="S1932" s="3">
        <v>0.95</v>
      </c>
      <c r="T1932" s="3">
        <v>0.01</v>
      </c>
      <c r="U1932" s="6">
        <f>(N1932/M1932)</f>
        <v>34.432098765432094</v>
      </c>
      <c r="W1932" s="6">
        <f>(M1932/35.45)*1000</f>
        <v>22.849083215796895</v>
      </c>
      <c r="X1932" s="6">
        <f>(N1932/62)*1000</f>
        <v>449.83870967741933</v>
      </c>
      <c r="Y1932" s="6">
        <f>(O1932/96)*1000*2</f>
        <v>115.41666666666667</v>
      </c>
      <c r="Z1932" s="6">
        <f>(P1932/40)*1000*2</f>
        <v>179</v>
      </c>
      <c r="AA1932" s="6">
        <f>(Q1932/24.3)*1000*2</f>
        <v>121.81069958847736</v>
      </c>
      <c r="AB1932" s="6">
        <f>(R1932/23)*1000</f>
        <v>14.782608695652176</v>
      </c>
      <c r="AC1932" s="6">
        <f>(S1932/39.09)*1000</f>
        <v>24.302890764901509</v>
      </c>
      <c r="AD1932" s="6">
        <f>(T1932/18)*1000</f>
        <v>0.55555555555555558</v>
      </c>
      <c r="AE1932" s="6">
        <f>(X1932/W1932)</f>
        <v>19.687385503783354</v>
      </c>
    </row>
    <row r="1933" spans="1:31" x14ac:dyDescent="0.15">
      <c r="A1933" s="38">
        <v>41820</v>
      </c>
      <c r="B1933" s="8">
        <f t="shared" si="788"/>
        <v>2014</v>
      </c>
      <c r="C1933" s="8">
        <f t="shared" si="789"/>
        <v>6</v>
      </c>
      <c r="D1933" s="8">
        <f t="shared" si="790"/>
        <v>30</v>
      </c>
      <c r="E1933" s="8" t="s">
        <v>29</v>
      </c>
      <c r="F1933" s="8">
        <v>3</v>
      </c>
      <c r="G1933" s="39">
        <v>10</v>
      </c>
      <c r="H1933" s="2" t="s">
        <v>1</v>
      </c>
      <c r="I1933" s="3">
        <v>4.2300000000000004</v>
      </c>
      <c r="M1933" s="3">
        <v>1.37</v>
      </c>
      <c r="N1933" s="3">
        <v>55.78</v>
      </c>
      <c r="O1933" s="3">
        <v>59</v>
      </c>
      <c r="P1933" s="3">
        <v>1.57</v>
      </c>
      <c r="Q1933" s="3">
        <v>0.68</v>
      </c>
      <c r="R1933" s="3">
        <v>0.28000000000000003</v>
      </c>
      <c r="S1933" s="3">
        <v>2.78</v>
      </c>
      <c r="T1933" s="3">
        <v>0.01</v>
      </c>
      <c r="U1933" s="6">
        <f>(N1933/M1933)</f>
        <v>40.715328467153284</v>
      </c>
      <c r="W1933" s="6">
        <f>(M1933/35.45)*1000</f>
        <v>38.645980253878697</v>
      </c>
      <c r="X1933" s="6">
        <f>(N1933/62)*1000</f>
        <v>899.67741935483866</v>
      </c>
      <c r="Y1933" s="6">
        <f>(O1933/96)*1000*2</f>
        <v>1229.1666666666667</v>
      </c>
      <c r="Z1933" s="6">
        <f>(P1933/40)*1000*2</f>
        <v>78.5</v>
      </c>
      <c r="AA1933" s="6">
        <f>(Q1933/24.3)*1000*2</f>
        <v>55.967078189300409</v>
      </c>
      <c r="AB1933" s="6">
        <f>(R1933/23)*1000</f>
        <v>12.173913043478262</v>
      </c>
      <c r="AC1933" s="6">
        <f>(S1933/39.09)*1000</f>
        <v>71.117932975185454</v>
      </c>
      <c r="AD1933" s="6">
        <f>(T1933/18)*1000</f>
        <v>0.55555555555555558</v>
      </c>
      <c r="AE1933" s="6">
        <f>(X1933/W1933)</f>
        <v>23.27997409936426</v>
      </c>
    </row>
    <row r="1934" spans="1:31" x14ac:dyDescent="0.15">
      <c r="A1934" s="38">
        <v>41820</v>
      </c>
      <c r="B1934" s="8">
        <f t="shared" si="788"/>
        <v>2014</v>
      </c>
      <c r="C1934" s="8">
        <f t="shared" si="789"/>
        <v>6</v>
      </c>
      <c r="D1934" s="8">
        <f t="shared" si="790"/>
        <v>30</v>
      </c>
      <c r="E1934" s="8" t="s">
        <v>30</v>
      </c>
      <c r="F1934" s="8">
        <v>1</v>
      </c>
      <c r="G1934" s="39">
        <v>2</v>
      </c>
      <c r="H1934" s="2" t="s">
        <v>0</v>
      </c>
      <c r="I1934" s="3">
        <v>4.4800000000000004</v>
      </c>
      <c r="L1934" s="3">
        <v>-10.14</v>
      </c>
      <c r="M1934" s="3">
        <v>0.42</v>
      </c>
      <c r="N1934" s="3">
        <v>32.76</v>
      </c>
      <c r="O1934" s="3">
        <v>23.3</v>
      </c>
      <c r="P1934" s="3">
        <v>9.3000000000000007</v>
      </c>
      <c r="Q1934" s="3">
        <v>1.52</v>
      </c>
      <c r="R1934" s="3">
        <v>0.35</v>
      </c>
      <c r="S1934" s="3">
        <v>0.65</v>
      </c>
      <c r="T1934" s="3">
        <v>0.01</v>
      </c>
      <c r="U1934" s="6">
        <f>(N1934/M1934)</f>
        <v>78</v>
      </c>
      <c r="W1934" s="6">
        <f>(M1934/35.45)*1000</f>
        <v>11.847672778561353</v>
      </c>
      <c r="X1934" s="6">
        <f>(N1934/62)*1000</f>
        <v>528.38709677419354</v>
      </c>
      <c r="Y1934" s="6">
        <f>(O1934/96)*1000*2</f>
        <v>485.41666666666669</v>
      </c>
      <c r="Z1934" s="6">
        <f>(P1934/40)*1000*2</f>
        <v>465</v>
      </c>
      <c r="AA1934" s="6">
        <f>(Q1934/24.3)*1000*2</f>
        <v>125.10288065843622</v>
      </c>
      <c r="AB1934" s="6">
        <f>(R1934/23)*1000</f>
        <v>15.217391304347824</v>
      </c>
      <c r="AC1934" s="6">
        <f>(S1934/39.09)*1000</f>
        <v>16.628293681248401</v>
      </c>
      <c r="AD1934" s="6">
        <f>(T1934/18)*1000</f>
        <v>0.55555555555555558</v>
      </c>
      <c r="AE1934" s="6">
        <f>(X1934/W1934)</f>
        <v>44.598387096774196</v>
      </c>
    </row>
    <row r="1935" spans="1:31" x14ac:dyDescent="0.15">
      <c r="A1935" s="38">
        <v>41820</v>
      </c>
      <c r="B1935" s="8">
        <f t="shared" si="788"/>
        <v>2014</v>
      </c>
      <c r="C1935" s="8">
        <f t="shared" si="789"/>
        <v>6</v>
      </c>
      <c r="D1935" s="8">
        <f t="shared" si="790"/>
        <v>30</v>
      </c>
      <c r="E1935" s="8" t="s">
        <v>29</v>
      </c>
      <c r="F1935" s="8">
        <v>1</v>
      </c>
      <c r="G1935" s="39">
        <v>1</v>
      </c>
      <c r="H1935" s="2" t="s">
        <v>1</v>
      </c>
      <c r="I1935" s="3">
        <v>4.0599999999999996</v>
      </c>
    </row>
    <row r="1936" spans="1:31" x14ac:dyDescent="0.15">
      <c r="A1936" s="38">
        <v>41820</v>
      </c>
      <c r="B1936" s="8">
        <f t="shared" si="788"/>
        <v>2014</v>
      </c>
      <c r="C1936" s="8">
        <f t="shared" si="789"/>
        <v>6</v>
      </c>
      <c r="D1936" s="8">
        <f t="shared" si="790"/>
        <v>30</v>
      </c>
      <c r="E1936" s="8" t="s">
        <v>31</v>
      </c>
      <c r="F1936" s="8">
        <v>1</v>
      </c>
      <c r="G1936" s="39">
        <v>3</v>
      </c>
      <c r="H1936" s="2" t="s">
        <v>1</v>
      </c>
      <c r="I1936" s="3">
        <v>5.73</v>
      </c>
      <c r="L1936" s="3">
        <v>69.97</v>
      </c>
    </row>
    <row r="1937" spans="1:31" x14ac:dyDescent="0.15">
      <c r="A1937" s="38">
        <v>41820</v>
      </c>
      <c r="B1937" s="8">
        <f t="shared" si="788"/>
        <v>2014</v>
      </c>
      <c r="C1937" s="8">
        <f t="shared" si="789"/>
        <v>6</v>
      </c>
      <c r="D1937" s="8">
        <f t="shared" si="790"/>
        <v>30</v>
      </c>
      <c r="E1937" s="8" t="s">
        <v>31</v>
      </c>
      <c r="F1937" s="8">
        <v>2</v>
      </c>
      <c r="G1937" s="39">
        <v>5</v>
      </c>
      <c r="H1937" s="2" t="s">
        <v>2</v>
      </c>
      <c r="I1937" s="3">
        <v>6.49</v>
      </c>
    </row>
    <row r="1938" spans="1:31" x14ac:dyDescent="0.15">
      <c r="A1938" s="38">
        <v>41820</v>
      </c>
      <c r="B1938" s="8">
        <f t="shared" si="788"/>
        <v>2014</v>
      </c>
      <c r="C1938" s="8">
        <f t="shared" si="789"/>
        <v>6</v>
      </c>
      <c r="D1938" s="8">
        <f t="shared" si="790"/>
        <v>30</v>
      </c>
      <c r="E1938" s="8" t="s">
        <v>30</v>
      </c>
      <c r="F1938" s="8">
        <v>2</v>
      </c>
      <c r="G1938" s="39">
        <v>7</v>
      </c>
      <c r="H1938" s="2" t="s">
        <v>73</v>
      </c>
      <c r="I1938" s="3">
        <v>4.2</v>
      </c>
      <c r="M1938" s="3">
        <v>0</v>
      </c>
      <c r="N1938" s="3">
        <v>53.12</v>
      </c>
      <c r="O1938" s="3">
        <v>112</v>
      </c>
      <c r="P1938" s="3">
        <v>12.73</v>
      </c>
      <c r="Q1938" s="3">
        <v>2.1</v>
      </c>
      <c r="R1938" s="3">
        <v>0.39</v>
      </c>
      <c r="S1938" s="3">
        <v>0.56999999999999995</v>
      </c>
      <c r="T1938" s="3">
        <v>0.03</v>
      </c>
      <c r="W1938" s="6">
        <f>(M1938/35.45)*1000</f>
        <v>0</v>
      </c>
      <c r="X1938" s="6">
        <f>(N1938/62)*1000</f>
        <v>856.77419354838707</v>
      </c>
      <c r="Y1938" s="6">
        <f>(O1938/96)*1000*2</f>
        <v>2333.3333333333335</v>
      </c>
      <c r="Z1938" s="6">
        <f>(P1938/40)*1000*2</f>
        <v>636.50000000000011</v>
      </c>
      <c r="AA1938" s="6">
        <f>(Q1938/24.3)*1000*2</f>
        <v>172.83950617283949</v>
      </c>
      <c r="AB1938" s="6">
        <f>(R1938/23)*1000</f>
        <v>16.956521739130437</v>
      </c>
      <c r="AC1938" s="6">
        <f>(S1938/39.09)*1000</f>
        <v>14.581734458940904</v>
      </c>
      <c r="AD1938" s="6">
        <f>(T1938/18)*1000</f>
        <v>1.6666666666666665</v>
      </c>
    </row>
    <row r="1939" spans="1:31" x14ac:dyDescent="0.15">
      <c r="A1939" s="38">
        <v>41820</v>
      </c>
      <c r="B1939" s="8">
        <f t="shared" si="788"/>
        <v>2014</v>
      </c>
      <c r="C1939" s="8">
        <f t="shared" si="789"/>
        <v>6</v>
      </c>
      <c r="D1939" s="8">
        <f t="shared" si="790"/>
        <v>30</v>
      </c>
      <c r="E1939" s="8" t="s">
        <v>32</v>
      </c>
      <c r="F1939" s="8">
        <v>3</v>
      </c>
      <c r="G1939" s="39">
        <v>11</v>
      </c>
      <c r="H1939" s="2" t="s">
        <v>0</v>
      </c>
      <c r="I1939" s="3">
        <v>5.72</v>
      </c>
      <c r="L1939" s="3">
        <v>1.95</v>
      </c>
      <c r="M1939" s="3">
        <v>0</v>
      </c>
      <c r="N1939" s="3">
        <v>0.04</v>
      </c>
      <c r="O1939" s="3">
        <v>0.06</v>
      </c>
      <c r="P1939" s="3">
        <v>0.02</v>
      </c>
      <c r="Q1939" s="3">
        <v>0</v>
      </c>
      <c r="R1939" s="3">
        <v>0</v>
      </c>
      <c r="S1939" s="3">
        <v>0.03</v>
      </c>
      <c r="T1939" s="3">
        <v>0</v>
      </c>
      <c r="W1939" s="6">
        <f>(M1939/35.45)*1000</f>
        <v>0</v>
      </c>
      <c r="X1939" s="6">
        <f>(N1939/62)*1000</f>
        <v>0.64516129032258063</v>
      </c>
      <c r="Y1939" s="6">
        <f>(O1939/96)*1000*2</f>
        <v>1.25</v>
      </c>
      <c r="Z1939" s="6">
        <f>(P1939/40)*1000*2</f>
        <v>1</v>
      </c>
      <c r="AA1939" s="6">
        <f>(Q1939/24.3)*1000*2</f>
        <v>0</v>
      </c>
      <c r="AB1939" s="6">
        <f>(R1939/23)*1000</f>
        <v>0</v>
      </c>
      <c r="AC1939" s="6">
        <f>(S1939/39.09)*1000</f>
        <v>0.76745970836531074</v>
      </c>
      <c r="AD1939" s="6">
        <f>(T1939/18)*1000</f>
        <v>0</v>
      </c>
    </row>
    <row r="1940" spans="1:31" x14ac:dyDescent="0.15">
      <c r="A1940" s="38">
        <v>41820</v>
      </c>
      <c r="B1940" s="8">
        <f t="shared" si="788"/>
        <v>2014</v>
      </c>
      <c r="C1940" s="8">
        <f t="shared" si="789"/>
        <v>6</v>
      </c>
      <c r="D1940" s="8">
        <f t="shared" si="790"/>
        <v>30</v>
      </c>
      <c r="E1940" s="8" t="s">
        <v>31</v>
      </c>
      <c r="F1940" s="8">
        <v>3</v>
      </c>
      <c r="G1940" s="39">
        <v>12</v>
      </c>
      <c r="H1940" s="2" t="s">
        <v>0</v>
      </c>
      <c r="I1940" s="3">
        <v>5.21</v>
      </c>
      <c r="L1940" s="3">
        <v>17.61</v>
      </c>
    </row>
    <row r="1941" spans="1:31" x14ac:dyDescent="0.15">
      <c r="A1941" s="38">
        <v>41820</v>
      </c>
      <c r="B1941" s="8">
        <f t="shared" si="788"/>
        <v>2014</v>
      </c>
      <c r="C1941" s="8">
        <f t="shared" si="789"/>
        <v>6</v>
      </c>
      <c r="D1941" s="8">
        <f t="shared" si="790"/>
        <v>30</v>
      </c>
      <c r="E1941" s="8" t="s">
        <v>30</v>
      </c>
      <c r="F1941" s="8">
        <v>4</v>
      </c>
      <c r="G1941" s="39">
        <v>14</v>
      </c>
      <c r="H1941" s="2" t="s">
        <v>73</v>
      </c>
      <c r="I1941" s="3">
        <v>4.13</v>
      </c>
      <c r="L1941" s="3">
        <v>12.92</v>
      </c>
    </row>
    <row r="1942" spans="1:31" x14ac:dyDescent="0.15">
      <c r="A1942" s="38">
        <v>41890</v>
      </c>
      <c r="B1942" s="8">
        <f t="shared" si="788"/>
        <v>2014</v>
      </c>
      <c r="C1942" s="8">
        <f t="shared" si="789"/>
        <v>9</v>
      </c>
      <c r="D1942" s="8">
        <f t="shared" si="790"/>
        <v>8</v>
      </c>
      <c r="E1942" s="8" t="s">
        <v>32</v>
      </c>
      <c r="F1942" s="8">
        <v>2</v>
      </c>
      <c r="G1942" s="39">
        <v>8</v>
      </c>
      <c r="H1942" s="2" t="s">
        <v>73</v>
      </c>
      <c r="I1942" s="3">
        <v>4.72</v>
      </c>
      <c r="L1942" s="3">
        <v>12.97</v>
      </c>
      <c r="M1942" s="3">
        <v>0.69</v>
      </c>
      <c r="N1942" s="3">
        <v>0.57999999999999996</v>
      </c>
      <c r="O1942" s="3">
        <v>7.98</v>
      </c>
      <c r="P1942" s="3">
        <v>0.36</v>
      </c>
      <c r="Q1942" s="3">
        <v>0.2</v>
      </c>
      <c r="R1942" s="3">
        <v>0.39</v>
      </c>
      <c r="S1942" s="3">
        <v>0.23</v>
      </c>
      <c r="T1942" s="3">
        <v>0.04</v>
      </c>
      <c r="U1942" s="6">
        <f t="shared" ref="U1942:U1953" si="791">(N1942/M1942)</f>
        <v>0.84057971014492749</v>
      </c>
      <c r="W1942" s="6">
        <f t="shared" ref="W1942:W1953" si="792">(M1942/35.45)*1000</f>
        <v>19.464033850493649</v>
      </c>
      <c r="X1942" s="6">
        <f t="shared" ref="X1942:X1953" si="793">(N1942/62)*1000</f>
        <v>9.3548387096774182</v>
      </c>
      <c r="Y1942" s="6">
        <f t="shared" ref="Y1942:Y1953" si="794">(O1942/96)*1000*2</f>
        <v>166.25</v>
      </c>
      <c r="Z1942" s="6">
        <f t="shared" ref="Z1942:Z1953" si="795">(P1942/40)*1000*2</f>
        <v>18</v>
      </c>
      <c r="AA1942" s="6">
        <f t="shared" ref="AA1942:AA1953" si="796">(Q1942/24.3)*1000*2</f>
        <v>16.460905349794238</v>
      </c>
      <c r="AB1942" s="6">
        <f t="shared" ref="AB1942:AB1953" si="797">(R1942/23)*1000</f>
        <v>16.956521739130437</v>
      </c>
      <c r="AC1942" s="6">
        <f t="shared" ref="AC1942:AC1953" si="798">(S1942/39.09)*1000</f>
        <v>5.8838577641340493</v>
      </c>
      <c r="AD1942" s="6">
        <f t="shared" ref="AD1942:AD1953" si="799">(T1942/18)*1000</f>
        <v>2.2222222222222223</v>
      </c>
      <c r="AE1942" s="6">
        <f t="shared" ref="AE1942:AE1953" si="800">(X1942/W1942)</f>
        <v>0.48062178588125293</v>
      </c>
    </row>
    <row r="1943" spans="1:31" x14ac:dyDescent="0.15">
      <c r="A1943" s="38">
        <v>41890</v>
      </c>
      <c r="B1943" s="8">
        <f t="shared" si="788"/>
        <v>2014</v>
      </c>
      <c r="C1943" s="8">
        <f t="shared" si="789"/>
        <v>9</v>
      </c>
      <c r="D1943" s="8">
        <f t="shared" si="790"/>
        <v>8</v>
      </c>
      <c r="E1943" s="8" t="s">
        <v>31</v>
      </c>
      <c r="F1943" s="8">
        <v>2</v>
      </c>
      <c r="G1943" s="39">
        <v>5</v>
      </c>
      <c r="H1943" s="2" t="s">
        <v>73</v>
      </c>
      <c r="I1943" s="3">
        <v>5.0999999999999996</v>
      </c>
      <c r="L1943" s="3">
        <v>24.58</v>
      </c>
      <c r="M1943" s="3">
        <v>0.77</v>
      </c>
      <c r="N1943" s="3">
        <v>0.8</v>
      </c>
      <c r="O1943" s="3">
        <v>5.61</v>
      </c>
      <c r="P1943" s="3">
        <v>0.93</v>
      </c>
      <c r="Q1943" s="3">
        <v>0.2</v>
      </c>
      <c r="R1943" s="3">
        <v>0.25</v>
      </c>
      <c r="S1943" s="3">
        <v>0.24</v>
      </c>
      <c r="T1943" s="3">
        <v>0.03</v>
      </c>
      <c r="U1943" s="6">
        <f t="shared" si="791"/>
        <v>1.0389610389610391</v>
      </c>
      <c r="W1943" s="6">
        <f t="shared" si="792"/>
        <v>21.720733427362482</v>
      </c>
      <c r="X1943" s="6">
        <f t="shared" si="793"/>
        <v>12.903225806451612</v>
      </c>
      <c r="Y1943" s="6">
        <f t="shared" si="794"/>
        <v>116.875</v>
      </c>
      <c r="Z1943" s="6">
        <f t="shared" si="795"/>
        <v>46.5</v>
      </c>
      <c r="AA1943" s="6">
        <f t="shared" si="796"/>
        <v>16.460905349794238</v>
      </c>
      <c r="AB1943" s="6">
        <f t="shared" si="797"/>
        <v>10.869565217391305</v>
      </c>
      <c r="AC1943" s="6">
        <f t="shared" si="798"/>
        <v>6.139677666922486</v>
      </c>
      <c r="AD1943" s="6">
        <f t="shared" si="799"/>
        <v>1.6666666666666665</v>
      </c>
      <c r="AE1943" s="6">
        <f t="shared" si="800"/>
        <v>0.59405111018014245</v>
      </c>
    </row>
    <row r="1944" spans="1:31" x14ac:dyDescent="0.15">
      <c r="A1944" s="38">
        <v>41890</v>
      </c>
      <c r="B1944" s="8">
        <f t="shared" si="788"/>
        <v>2014</v>
      </c>
      <c r="C1944" s="8">
        <f t="shared" si="789"/>
        <v>9</v>
      </c>
      <c r="D1944" s="8">
        <f t="shared" si="790"/>
        <v>8</v>
      </c>
      <c r="E1944" s="8" t="s">
        <v>32</v>
      </c>
      <c r="F1944" s="8">
        <v>4</v>
      </c>
      <c r="G1944" s="39">
        <v>16</v>
      </c>
      <c r="H1944" s="2" t="s">
        <v>73</v>
      </c>
      <c r="I1944" s="3">
        <v>5.18</v>
      </c>
      <c r="L1944" s="3">
        <v>47.85</v>
      </c>
      <c r="M1944" s="3">
        <v>1.37</v>
      </c>
      <c r="N1944" s="3">
        <v>2.08</v>
      </c>
      <c r="O1944" s="3">
        <v>6.79</v>
      </c>
      <c r="P1944" s="3">
        <v>1.24</v>
      </c>
      <c r="Q1944" s="3">
        <v>0.43</v>
      </c>
      <c r="R1944" s="3">
        <v>0.44</v>
      </c>
      <c r="S1944" s="3">
        <v>0.34</v>
      </c>
      <c r="T1944" s="3">
        <v>0</v>
      </c>
      <c r="U1944" s="6">
        <f t="shared" si="791"/>
        <v>1.5182481751824817</v>
      </c>
      <c r="W1944" s="6">
        <f t="shared" si="792"/>
        <v>38.645980253878697</v>
      </c>
      <c r="X1944" s="6">
        <f t="shared" si="793"/>
        <v>33.548387096774192</v>
      </c>
      <c r="Y1944" s="6">
        <f t="shared" si="794"/>
        <v>141.45833333333331</v>
      </c>
      <c r="Z1944" s="6">
        <f t="shared" si="795"/>
        <v>62</v>
      </c>
      <c r="AA1944" s="6">
        <f t="shared" si="796"/>
        <v>35.390946502057609</v>
      </c>
      <c r="AB1944" s="6">
        <f t="shared" si="797"/>
        <v>19.130434782608695</v>
      </c>
      <c r="AC1944" s="6">
        <f t="shared" si="798"/>
        <v>8.6978766948068564</v>
      </c>
      <c r="AD1944" s="6">
        <f t="shared" si="799"/>
        <v>0</v>
      </c>
      <c r="AE1944" s="6">
        <f t="shared" si="800"/>
        <v>0.86809512597127392</v>
      </c>
    </row>
    <row r="1945" spans="1:31" x14ac:dyDescent="0.15">
      <c r="A1945" s="38">
        <v>41890</v>
      </c>
      <c r="B1945" s="8">
        <f t="shared" si="788"/>
        <v>2014</v>
      </c>
      <c r="C1945" s="8">
        <f t="shared" si="789"/>
        <v>9</v>
      </c>
      <c r="D1945" s="8">
        <f t="shared" si="790"/>
        <v>8</v>
      </c>
      <c r="E1945" s="8" t="s">
        <v>32</v>
      </c>
      <c r="F1945" s="8">
        <v>1</v>
      </c>
      <c r="G1945" s="39">
        <v>4</v>
      </c>
      <c r="H1945" s="2" t="s">
        <v>73</v>
      </c>
      <c r="I1945" s="3">
        <v>5.4</v>
      </c>
      <c r="L1945" s="3">
        <v>48.78</v>
      </c>
      <c r="M1945" s="3">
        <v>0.66</v>
      </c>
      <c r="N1945" s="3">
        <v>2.83</v>
      </c>
      <c r="O1945" s="3">
        <v>6.16</v>
      </c>
      <c r="P1945" s="3">
        <v>2.21</v>
      </c>
      <c r="Q1945" s="3">
        <v>0.51</v>
      </c>
      <c r="R1945" s="3">
        <v>0.35</v>
      </c>
      <c r="S1945" s="3">
        <v>0.38</v>
      </c>
      <c r="T1945" s="3">
        <v>0</v>
      </c>
      <c r="U1945" s="6">
        <f t="shared" si="791"/>
        <v>4.2878787878787881</v>
      </c>
      <c r="W1945" s="6">
        <f t="shared" si="792"/>
        <v>18.617771509167842</v>
      </c>
      <c r="X1945" s="6">
        <f t="shared" si="793"/>
        <v>45.645161290322584</v>
      </c>
      <c r="Y1945" s="6">
        <f t="shared" si="794"/>
        <v>128.33333333333331</v>
      </c>
      <c r="Z1945" s="6">
        <f t="shared" si="795"/>
        <v>110.5</v>
      </c>
      <c r="AA1945" s="6">
        <f t="shared" si="796"/>
        <v>41.97530864197531</v>
      </c>
      <c r="AB1945" s="6">
        <f t="shared" si="797"/>
        <v>15.217391304347824</v>
      </c>
      <c r="AC1945" s="6">
        <f t="shared" si="798"/>
        <v>9.7211563059606014</v>
      </c>
      <c r="AD1945" s="6">
        <f t="shared" si="799"/>
        <v>0</v>
      </c>
      <c r="AE1945" s="6">
        <f t="shared" si="800"/>
        <v>2.4516984359726299</v>
      </c>
    </row>
    <row r="1946" spans="1:31" x14ac:dyDescent="0.15">
      <c r="A1946" s="38">
        <v>41890</v>
      </c>
      <c r="B1946" s="8">
        <f t="shared" si="788"/>
        <v>2014</v>
      </c>
      <c r="C1946" s="8">
        <f t="shared" si="789"/>
        <v>9</v>
      </c>
      <c r="D1946" s="8">
        <f t="shared" si="790"/>
        <v>8</v>
      </c>
      <c r="E1946" s="8" t="s">
        <v>31</v>
      </c>
      <c r="F1946" s="8">
        <v>1</v>
      </c>
      <c r="G1946" s="39">
        <v>3</v>
      </c>
      <c r="H1946" s="2" t="s">
        <v>73</v>
      </c>
      <c r="I1946" s="3">
        <v>5.4</v>
      </c>
      <c r="L1946" s="3">
        <v>53.79</v>
      </c>
      <c r="M1946" s="3">
        <v>0.59</v>
      </c>
      <c r="N1946" s="3">
        <v>3.54</v>
      </c>
      <c r="O1946" s="3">
        <v>4.97</v>
      </c>
      <c r="P1946" s="3">
        <v>1.84</v>
      </c>
      <c r="Q1946" s="3">
        <v>0.51</v>
      </c>
      <c r="R1946" s="3">
        <v>0.34</v>
      </c>
      <c r="S1946" s="3">
        <v>0.51</v>
      </c>
      <c r="T1946" s="3">
        <v>0</v>
      </c>
      <c r="U1946" s="6">
        <f t="shared" si="791"/>
        <v>6</v>
      </c>
      <c r="W1946" s="6">
        <f t="shared" si="792"/>
        <v>16.643159379407614</v>
      </c>
      <c r="X1946" s="6">
        <f t="shared" si="793"/>
        <v>57.096774193548391</v>
      </c>
      <c r="Y1946" s="6">
        <f t="shared" si="794"/>
        <v>103.54166666666666</v>
      </c>
      <c r="Z1946" s="6">
        <f t="shared" si="795"/>
        <v>92</v>
      </c>
      <c r="AA1946" s="6">
        <f t="shared" si="796"/>
        <v>41.97530864197531</v>
      </c>
      <c r="AB1946" s="6">
        <f t="shared" si="797"/>
        <v>14.782608695652176</v>
      </c>
      <c r="AC1946" s="6">
        <f t="shared" si="798"/>
        <v>13.046815042210284</v>
      </c>
      <c r="AD1946" s="6">
        <f t="shared" si="799"/>
        <v>0</v>
      </c>
      <c r="AE1946" s="6">
        <f t="shared" si="800"/>
        <v>3.4306451612903235</v>
      </c>
    </row>
    <row r="1947" spans="1:31" x14ac:dyDescent="0.15">
      <c r="A1947" s="38">
        <v>41890</v>
      </c>
      <c r="B1947" s="8">
        <f t="shared" si="788"/>
        <v>2014</v>
      </c>
      <c r="C1947" s="8">
        <f t="shared" si="789"/>
        <v>9</v>
      </c>
      <c r="D1947" s="8">
        <f t="shared" si="790"/>
        <v>8</v>
      </c>
      <c r="E1947" s="8" t="s">
        <v>31</v>
      </c>
      <c r="F1947" s="8">
        <v>4</v>
      </c>
      <c r="G1947" s="39">
        <v>15</v>
      </c>
      <c r="H1947" s="2" t="s">
        <v>73</v>
      </c>
      <c r="I1947" s="3">
        <v>4.8499999999999996</v>
      </c>
      <c r="L1947" s="3">
        <v>16.45</v>
      </c>
      <c r="M1947" s="3">
        <v>0.95</v>
      </c>
      <c r="N1947" s="3">
        <v>6.46</v>
      </c>
      <c r="O1947" s="3">
        <v>4.88</v>
      </c>
      <c r="P1947" s="3">
        <v>1.24</v>
      </c>
      <c r="Q1947" s="3">
        <v>0.28999999999999998</v>
      </c>
      <c r="R1947" s="3">
        <v>0.36</v>
      </c>
      <c r="S1947" s="3">
        <v>0.24</v>
      </c>
      <c r="T1947" s="3">
        <v>0</v>
      </c>
      <c r="U1947" s="6">
        <f t="shared" si="791"/>
        <v>6.8000000000000007</v>
      </c>
      <c r="W1947" s="6">
        <f t="shared" si="792"/>
        <v>26.798307475317344</v>
      </c>
      <c r="X1947" s="6">
        <f t="shared" si="793"/>
        <v>104.19354838709677</v>
      </c>
      <c r="Y1947" s="6">
        <f t="shared" si="794"/>
        <v>101.66666666666667</v>
      </c>
      <c r="Z1947" s="6">
        <f t="shared" si="795"/>
        <v>62</v>
      </c>
      <c r="AA1947" s="6">
        <f t="shared" si="796"/>
        <v>23.868312757201643</v>
      </c>
      <c r="AB1947" s="6">
        <f t="shared" si="797"/>
        <v>15.652173913043477</v>
      </c>
      <c r="AC1947" s="6">
        <f t="shared" si="798"/>
        <v>6.139677666922486</v>
      </c>
      <c r="AD1947" s="6">
        <f t="shared" si="799"/>
        <v>0</v>
      </c>
      <c r="AE1947" s="6">
        <f t="shared" si="800"/>
        <v>3.8880645161290328</v>
      </c>
    </row>
    <row r="1948" spans="1:31" x14ac:dyDescent="0.15">
      <c r="A1948" s="38">
        <v>41890</v>
      </c>
      <c r="B1948" s="8">
        <f t="shared" si="788"/>
        <v>2014</v>
      </c>
      <c r="C1948" s="8">
        <f t="shared" si="789"/>
        <v>9</v>
      </c>
      <c r="D1948" s="8">
        <f t="shared" si="790"/>
        <v>8</v>
      </c>
      <c r="E1948" s="8" t="s">
        <v>31</v>
      </c>
      <c r="F1948" s="8">
        <v>3</v>
      </c>
      <c r="G1948" s="39">
        <v>12</v>
      </c>
      <c r="H1948" s="2" t="s">
        <v>73</v>
      </c>
      <c r="I1948" s="3">
        <v>4.96</v>
      </c>
      <c r="L1948" s="3">
        <v>29.49</v>
      </c>
      <c r="M1948" s="3">
        <v>0.32</v>
      </c>
      <c r="N1948" s="3">
        <v>2.21</v>
      </c>
      <c r="O1948" s="3">
        <v>5.17</v>
      </c>
      <c r="P1948" s="3">
        <v>0.56000000000000005</v>
      </c>
      <c r="Q1948" s="3">
        <v>0.19</v>
      </c>
      <c r="R1948" s="3">
        <v>0.28000000000000003</v>
      </c>
      <c r="S1948" s="3">
        <v>0.24</v>
      </c>
      <c r="T1948" s="3">
        <v>0</v>
      </c>
      <c r="U1948" s="6">
        <f t="shared" si="791"/>
        <v>6.90625</v>
      </c>
      <c r="W1948" s="6">
        <f t="shared" si="792"/>
        <v>9.0267983074753175</v>
      </c>
      <c r="X1948" s="6">
        <f t="shared" si="793"/>
        <v>35.645161290322577</v>
      </c>
      <c r="Y1948" s="6">
        <f t="shared" si="794"/>
        <v>107.70833333333334</v>
      </c>
      <c r="Z1948" s="6">
        <f t="shared" si="795"/>
        <v>28.000000000000004</v>
      </c>
      <c r="AA1948" s="6">
        <f t="shared" si="796"/>
        <v>15.637860082304528</v>
      </c>
      <c r="AB1948" s="6">
        <f t="shared" si="797"/>
        <v>12.173913043478262</v>
      </c>
      <c r="AC1948" s="6">
        <f t="shared" si="798"/>
        <v>6.139677666922486</v>
      </c>
      <c r="AD1948" s="6">
        <f t="shared" si="799"/>
        <v>0</v>
      </c>
      <c r="AE1948" s="6">
        <f t="shared" si="800"/>
        <v>3.9488155241935479</v>
      </c>
    </row>
    <row r="1949" spans="1:31" x14ac:dyDescent="0.15">
      <c r="A1949" s="38">
        <v>41890</v>
      </c>
      <c r="B1949" s="8">
        <f t="shared" si="788"/>
        <v>2014</v>
      </c>
      <c r="C1949" s="8">
        <f t="shared" si="789"/>
        <v>9</v>
      </c>
      <c r="D1949" s="8">
        <f t="shared" si="790"/>
        <v>8</v>
      </c>
      <c r="E1949" s="8" t="s">
        <v>30</v>
      </c>
      <c r="F1949" s="8">
        <v>3</v>
      </c>
      <c r="G1949" s="39">
        <v>9</v>
      </c>
      <c r="H1949" s="2" t="s">
        <v>73</v>
      </c>
      <c r="I1949" s="3">
        <v>4.66</v>
      </c>
      <c r="L1949" s="3">
        <v>21.34</v>
      </c>
      <c r="M1949" s="3">
        <v>1.0900000000000001</v>
      </c>
      <c r="N1949" s="3">
        <v>54.01</v>
      </c>
      <c r="O1949" s="3">
        <v>31.9</v>
      </c>
      <c r="P1949" s="3">
        <v>13.49</v>
      </c>
      <c r="Q1949" s="3">
        <v>5.27</v>
      </c>
      <c r="R1949" s="3">
        <v>0.4</v>
      </c>
      <c r="S1949" s="3">
        <v>1.45</v>
      </c>
      <c r="T1949" s="3">
        <v>0</v>
      </c>
      <c r="U1949" s="6">
        <f t="shared" si="791"/>
        <v>49.550458715596328</v>
      </c>
      <c r="W1949" s="6">
        <f t="shared" si="792"/>
        <v>30.7475317348378</v>
      </c>
      <c r="X1949" s="6">
        <f t="shared" si="793"/>
        <v>871.12903225806451</v>
      </c>
      <c r="Y1949" s="6">
        <f t="shared" si="794"/>
        <v>664.58333333333326</v>
      </c>
      <c r="Z1949" s="6">
        <f t="shared" si="795"/>
        <v>674.5</v>
      </c>
      <c r="AA1949" s="6">
        <f t="shared" si="796"/>
        <v>433.74485596707814</v>
      </c>
      <c r="AB1949" s="6">
        <f t="shared" si="797"/>
        <v>17.391304347826086</v>
      </c>
      <c r="AC1949" s="6">
        <f t="shared" si="798"/>
        <v>37.093885904323351</v>
      </c>
      <c r="AD1949" s="6">
        <f t="shared" si="799"/>
        <v>0</v>
      </c>
      <c r="AE1949" s="6">
        <f t="shared" si="800"/>
        <v>28.331673572062741</v>
      </c>
    </row>
    <row r="1950" spans="1:31" x14ac:dyDescent="0.15">
      <c r="A1950" s="38">
        <v>41890</v>
      </c>
      <c r="B1950" s="8">
        <f t="shared" si="788"/>
        <v>2014</v>
      </c>
      <c r="C1950" s="8">
        <f t="shared" si="789"/>
        <v>9</v>
      </c>
      <c r="D1950" s="8">
        <f t="shared" si="790"/>
        <v>8</v>
      </c>
      <c r="E1950" s="8" t="s">
        <v>30</v>
      </c>
      <c r="F1950" s="8">
        <v>1</v>
      </c>
      <c r="G1950" s="39">
        <v>2</v>
      </c>
      <c r="H1950" s="2" t="s">
        <v>73</v>
      </c>
      <c r="I1950" s="3">
        <v>4.25</v>
      </c>
      <c r="L1950" s="3">
        <v>3.97</v>
      </c>
      <c r="M1950" s="3">
        <v>0.92</v>
      </c>
      <c r="N1950" s="3">
        <v>59.32</v>
      </c>
      <c r="O1950" s="3">
        <v>43.4</v>
      </c>
      <c r="P1950" s="3">
        <v>7.5</v>
      </c>
      <c r="Q1950" s="3">
        <v>3.55</v>
      </c>
      <c r="R1950" s="3">
        <v>0.46</v>
      </c>
      <c r="S1950" s="3">
        <v>1.02</v>
      </c>
      <c r="T1950" s="3">
        <v>0</v>
      </c>
      <c r="U1950" s="6">
        <f t="shared" si="791"/>
        <v>64.478260869565219</v>
      </c>
      <c r="W1950" s="6">
        <f t="shared" si="792"/>
        <v>25.952045133991536</v>
      </c>
      <c r="X1950" s="6">
        <f t="shared" si="793"/>
        <v>956.77419354838707</v>
      </c>
      <c r="Y1950" s="6">
        <f t="shared" si="794"/>
        <v>904.16666666666663</v>
      </c>
      <c r="Z1950" s="6">
        <f t="shared" si="795"/>
        <v>375</v>
      </c>
      <c r="AA1950" s="6">
        <f t="shared" si="796"/>
        <v>292.18106995884773</v>
      </c>
      <c r="AB1950" s="6">
        <f t="shared" si="797"/>
        <v>20</v>
      </c>
      <c r="AC1950" s="6">
        <f t="shared" si="798"/>
        <v>26.093630084420568</v>
      </c>
      <c r="AD1950" s="6">
        <f t="shared" si="799"/>
        <v>0</v>
      </c>
      <c r="AE1950" s="6">
        <f t="shared" si="800"/>
        <v>36.867005610098175</v>
      </c>
    </row>
    <row r="1951" spans="1:31" x14ac:dyDescent="0.15">
      <c r="A1951" s="38">
        <v>41890</v>
      </c>
      <c r="B1951" s="8">
        <f t="shared" si="788"/>
        <v>2014</v>
      </c>
      <c r="C1951" s="8">
        <f t="shared" si="789"/>
        <v>9</v>
      </c>
      <c r="D1951" s="8">
        <f t="shared" si="790"/>
        <v>8</v>
      </c>
      <c r="E1951" s="8" t="s">
        <v>29</v>
      </c>
      <c r="F1951" s="8">
        <v>1</v>
      </c>
      <c r="G1951" s="39">
        <v>1</v>
      </c>
      <c r="H1951" s="2" t="s">
        <v>73</v>
      </c>
      <c r="I1951" s="3">
        <v>4.04</v>
      </c>
      <c r="L1951" s="3">
        <v>-21.55</v>
      </c>
      <c r="M1951" s="3">
        <v>0.85</v>
      </c>
      <c r="N1951" s="3">
        <v>74.819999999999993</v>
      </c>
      <c r="O1951" s="3">
        <v>35.200000000000003</v>
      </c>
      <c r="P1951" s="3">
        <v>2.5099999999999998</v>
      </c>
      <c r="Q1951" s="3">
        <v>0.57999999999999996</v>
      </c>
      <c r="R1951" s="3">
        <v>0.33</v>
      </c>
      <c r="S1951" s="3">
        <v>3.28</v>
      </c>
      <c r="T1951" s="3">
        <v>0.03</v>
      </c>
      <c r="U1951" s="6">
        <f t="shared" si="791"/>
        <v>88.023529411764699</v>
      </c>
      <c r="W1951" s="6">
        <f t="shared" si="792"/>
        <v>23.977433004231308</v>
      </c>
      <c r="X1951" s="6">
        <f t="shared" si="793"/>
        <v>1206.7741935483868</v>
      </c>
      <c r="Y1951" s="6">
        <f t="shared" si="794"/>
        <v>733.33333333333337</v>
      </c>
      <c r="Z1951" s="6">
        <f t="shared" si="795"/>
        <v>125.5</v>
      </c>
      <c r="AA1951" s="6">
        <f t="shared" si="796"/>
        <v>47.736625514403286</v>
      </c>
      <c r="AB1951" s="6">
        <f t="shared" si="797"/>
        <v>14.347826086956523</v>
      </c>
      <c r="AC1951" s="6">
        <f t="shared" si="798"/>
        <v>83.908928114607306</v>
      </c>
      <c r="AD1951" s="6">
        <f t="shared" si="799"/>
        <v>1.6666666666666665</v>
      </c>
      <c r="AE1951" s="6">
        <f t="shared" si="800"/>
        <v>50.329582542694496</v>
      </c>
    </row>
    <row r="1952" spans="1:31" x14ac:dyDescent="0.15">
      <c r="A1952" s="38">
        <v>41890</v>
      </c>
      <c r="B1952" s="8">
        <f t="shared" si="788"/>
        <v>2014</v>
      </c>
      <c r="C1952" s="8">
        <f t="shared" si="789"/>
        <v>9</v>
      </c>
      <c r="D1952" s="8">
        <f t="shared" si="790"/>
        <v>8</v>
      </c>
      <c r="E1952" s="8" t="s">
        <v>30</v>
      </c>
      <c r="F1952" s="8">
        <v>4</v>
      </c>
      <c r="G1952" s="39">
        <v>14</v>
      </c>
      <c r="H1952" s="2" t="s">
        <v>73</v>
      </c>
      <c r="I1952" s="3">
        <v>3.98</v>
      </c>
      <c r="L1952" s="3">
        <v>-56.76</v>
      </c>
      <c r="M1952" s="3">
        <v>1.63</v>
      </c>
      <c r="N1952" s="3">
        <v>150.52000000000001</v>
      </c>
      <c r="O1952" s="3">
        <v>80</v>
      </c>
      <c r="P1952" s="3">
        <v>17.23</v>
      </c>
      <c r="Q1952" s="3">
        <v>4.26</v>
      </c>
      <c r="R1952" s="3">
        <v>0.46</v>
      </c>
      <c r="S1952" s="3">
        <v>1.06</v>
      </c>
      <c r="T1952" s="3">
        <v>0.14000000000000001</v>
      </c>
      <c r="U1952" s="6">
        <f t="shared" si="791"/>
        <v>92.343558282208605</v>
      </c>
      <c r="W1952" s="6">
        <f t="shared" si="792"/>
        <v>45.980253878702392</v>
      </c>
      <c r="X1952" s="6">
        <f t="shared" si="793"/>
        <v>2427.7419354838707</v>
      </c>
      <c r="Y1952" s="6">
        <f t="shared" si="794"/>
        <v>1666.6666666666667</v>
      </c>
      <c r="Z1952" s="6">
        <f t="shared" si="795"/>
        <v>861.5</v>
      </c>
      <c r="AA1952" s="6">
        <f t="shared" si="796"/>
        <v>350.61728395061726</v>
      </c>
      <c r="AB1952" s="6">
        <f t="shared" si="797"/>
        <v>20</v>
      </c>
      <c r="AC1952" s="6">
        <f t="shared" si="798"/>
        <v>27.116909695574314</v>
      </c>
      <c r="AD1952" s="6">
        <f t="shared" si="799"/>
        <v>7.7777777777777786</v>
      </c>
      <c r="AE1952" s="6">
        <f t="shared" si="800"/>
        <v>52.799663566198298</v>
      </c>
    </row>
    <row r="1953" spans="1:31" x14ac:dyDescent="0.15">
      <c r="A1953" s="38">
        <v>41890</v>
      </c>
      <c r="B1953" s="8">
        <f t="shared" si="788"/>
        <v>2014</v>
      </c>
      <c r="C1953" s="8">
        <f t="shared" si="789"/>
        <v>9</v>
      </c>
      <c r="D1953" s="8">
        <f t="shared" si="790"/>
        <v>8</v>
      </c>
      <c r="E1953" s="8" t="s">
        <v>29</v>
      </c>
      <c r="F1953" s="8">
        <v>4</v>
      </c>
      <c r="G1953" s="39">
        <v>13</v>
      </c>
      <c r="H1953" s="2" t="s">
        <v>73</v>
      </c>
      <c r="I1953" s="3">
        <v>3.91</v>
      </c>
      <c r="L1953" s="3">
        <v>-32.979999999999997</v>
      </c>
      <c r="M1953" s="3">
        <v>0.04</v>
      </c>
      <c r="N1953" s="3">
        <v>301.04000000000002</v>
      </c>
      <c r="O1953" s="3">
        <v>134</v>
      </c>
      <c r="P1953" s="3">
        <v>1.49</v>
      </c>
      <c r="Q1953" s="3">
        <v>1.07</v>
      </c>
      <c r="R1953" s="3">
        <v>0.72</v>
      </c>
      <c r="S1953" s="3">
        <v>3.01</v>
      </c>
      <c r="T1953" s="3">
        <v>0.66</v>
      </c>
      <c r="U1953" s="6">
        <f t="shared" si="791"/>
        <v>7526</v>
      </c>
      <c r="W1953" s="6">
        <f t="shared" si="792"/>
        <v>1.1283497884344147</v>
      </c>
      <c r="X1953" s="6">
        <f t="shared" si="793"/>
        <v>4855.4838709677415</v>
      </c>
      <c r="Y1953" s="6">
        <f t="shared" si="794"/>
        <v>2791.6666666666665</v>
      </c>
      <c r="Z1953" s="6">
        <f t="shared" si="795"/>
        <v>74.5</v>
      </c>
      <c r="AA1953" s="6">
        <f t="shared" si="796"/>
        <v>88.065843621399168</v>
      </c>
      <c r="AB1953" s="6">
        <f t="shared" si="797"/>
        <v>31.304347826086953</v>
      </c>
      <c r="AC1953" s="6">
        <f t="shared" si="798"/>
        <v>77.001790739319503</v>
      </c>
      <c r="AD1953" s="6">
        <f t="shared" si="799"/>
        <v>36.666666666666664</v>
      </c>
      <c r="AE1953" s="6">
        <f t="shared" si="800"/>
        <v>4303.1725806451605</v>
      </c>
    </row>
    <row r="1954" spans="1:31" x14ac:dyDescent="0.15">
      <c r="A1954" s="38">
        <v>41890</v>
      </c>
      <c r="B1954" s="8">
        <f t="shared" si="788"/>
        <v>2014</v>
      </c>
      <c r="C1954" s="8">
        <f t="shared" si="789"/>
        <v>9</v>
      </c>
      <c r="D1954" s="8">
        <f t="shared" si="790"/>
        <v>8</v>
      </c>
      <c r="E1954" s="8" t="s">
        <v>29</v>
      </c>
      <c r="F1954" s="8">
        <v>2</v>
      </c>
      <c r="G1954" s="39">
        <v>6</v>
      </c>
      <c r="H1954" s="2" t="s">
        <v>1</v>
      </c>
      <c r="I1954" s="3">
        <v>4.34</v>
      </c>
    </row>
    <row r="1955" spans="1:31" x14ac:dyDescent="0.15">
      <c r="A1955" s="38">
        <v>41890</v>
      </c>
      <c r="B1955" s="8">
        <f t="shared" si="788"/>
        <v>2014</v>
      </c>
      <c r="C1955" s="8">
        <f t="shared" si="789"/>
        <v>9</v>
      </c>
      <c r="D1955" s="8">
        <f t="shared" si="790"/>
        <v>8</v>
      </c>
      <c r="E1955" s="8" t="s">
        <v>30</v>
      </c>
      <c r="F1955" s="8">
        <v>2</v>
      </c>
      <c r="G1955" s="39">
        <v>7</v>
      </c>
      <c r="H1955" s="2" t="s">
        <v>73</v>
      </c>
      <c r="I1955" s="3">
        <v>4.1900000000000004</v>
      </c>
      <c r="L1955" s="3">
        <v>-12.99</v>
      </c>
      <c r="M1955" s="3">
        <v>0</v>
      </c>
      <c r="N1955" s="3">
        <v>82.34</v>
      </c>
      <c r="O1955" s="3">
        <v>83.5</v>
      </c>
      <c r="P1955" s="3">
        <v>15.03</v>
      </c>
      <c r="Q1955" s="3">
        <v>2.97</v>
      </c>
      <c r="R1955" s="3">
        <v>0.36</v>
      </c>
      <c r="S1955" s="3">
        <v>0.71</v>
      </c>
      <c r="T1955" s="3">
        <v>0.03</v>
      </c>
      <c r="W1955" s="6">
        <f>(M1955/35.45)*1000</f>
        <v>0</v>
      </c>
      <c r="X1955" s="6">
        <f>(N1955/62)*1000</f>
        <v>1328.0645161290322</v>
      </c>
      <c r="Y1955" s="6">
        <f>(O1955/96)*1000*2</f>
        <v>1739.5833333333333</v>
      </c>
      <c r="Z1955" s="6">
        <f>(P1955/40)*1000*2</f>
        <v>751.5</v>
      </c>
      <c r="AA1955" s="6">
        <f>(Q1955/24.3)*1000*2</f>
        <v>244.44444444444446</v>
      </c>
      <c r="AB1955" s="6">
        <f>(R1955/23)*1000</f>
        <v>15.652173913043477</v>
      </c>
      <c r="AC1955" s="6">
        <f>(S1955/39.09)*1000</f>
        <v>18.163213097979021</v>
      </c>
      <c r="AD1955" s="6">
        <f>(T1955/18)*1000</f>
        <v>1.6666666666666665</v>
      </c>
    </row>
    <row r="1956" spans="1:31" x14ac:dyDescent="0.15">
      <c r="A1956" s="38">
        <v>41890</v>
      </c>
      <c r="B1956" s="8">
        <f t="shared" si="788"/>
        <v>2014</v>
      </c>
      <c r="C1956" s="8">
        <f t="shared" si="789"/>
        <v>9</v>
      </c>
      <c r="D1956" s="8">
        <f t="shared" si="790"/>
        <v>8</v>
      </c>
      <c r="E1956" s="8" t="s">
        <v>32</v>
      </c>
      <c r="F1956" s="8">
        <v>3</v>
      </c>
      <c r="G1956" s="39">
        <v>11</v>
      </c>
      <c r="H1956" s="2" t="s">
        <v>73</v>
      </c>
      <c r="I1956" s="3">
        <v>6.06</v>
      </c>
      <c r="L1956" s="3">
        <v>120.62</v>
      </c>
    </row>
    <row r="1957" spans="1:31" x14ac:dyDescent="0.15">
      <c r="A1957" s="38">
        <v>41946</v>
      </c>
      <c r="B1957" s="8">
        <f t="shared" si="788"/>
        <v>2014</v>
      </c>
      <c r="C1957" s="8">
        <f t="shared" si="789"/>
        <v>11</v>
      </c>
      <c r="D1957" s="8">
        <f t="shared" si="790"/>
        <v>3</v>
      </c>
      <c r="E1957" s="8" t="s">
        <v>31</v>
      </c>
      <c r="F1957" s="8">
        <v>1</v>
      </c>
      <c r="G1957" s="39">
        <v>3</v>
      </c>
      <c r="H1957" s="2" t="s">
        <v>73</v>
      </c>
      <c r="I1957" s="3">
        <v>5.82</v>
      </c>
      <c r="L1957" s="3">
        <v>68.09</v>
      </c>
      <c r="M1957" s="3">
        <v>0.68</v>
      </c>
      <c r="N1957" s="3">
        <v>0.4</v>
      </c>
      <c r="O1957" s="3">
        <v>5.71</v>
      </c>
      <c r="P1957" s="3">
        <v>1.73</v>
      </c>
      <c r="Q1957" s="3">
        <v>0.44</v>
      </c>
      <c r="R1957" s="3">
        <v>0.48</v>
      </c>
      <c r="S1957" s="3">
        <v>0.32</v>
      </c>
      <c r="T1957" s="3">
        <v>0</v>
      </c>
      <c r="U1957" s="6">
        <f t="shared" ref="U1957:U1967" si="801">(N1957/M1957)</f>
        <v>0.58823529411764708</v>
      </c>
      <c r="W1957" s="6">
        <f t="shared" ref="W1957:W1967" si="802">(M1957/35.45)*1000</f>
        <v>19.181946403385048</v>
      </c>
      <c r="X1957" s="6">
        <f t="shared" ref="X1957:X1967" si="803">(N1957/62)*1000</f>
        <v>6.4516129032258061</v>
      </c>
      <c r="Y1957" s="6">
        <f t="shared" ref="Y1957:Y1967" si="804">(O1957/96)*1000*2</f>
        <v>118.95833333333333</v>
      </c>
      <c r="Z1957" s="6">
        <f t="shared" ref="Z1957:Z1967" si="805">(P1957/40)*1000*2</f>
        <v>86.5</v>
      </c>
      <c r="AA1957" s="6">
        <f t="shared" ref="AA1957:AA1967" si="806">(Q1957/24.3)*1000*2</f>
        <v>36.21399176954732</v>
      </c>
      <c r="AB1957" s="6">
        <f t="shared" ref="AB1957:AB1967" si="807">(R1957/23)*1000</f>
        <v>20.869565217391301</v>
      </c>
      <c r="AC1957" s="6">
        <f t="shared" ref="AC1957:AC1967" si="808">(S1957/39.09)*1000</f>
        <v>8.1862368892299813</v>
      </c>
      <c r="AD1957" s="6">
        <f t="shared" ref="AD1957:AD1967" si="809">(T1957/18)*1000</f>
        <v>0</v>
      </c>
      <c r="AE1957" s="6">
        <f t="shared" ref="AE1957:AE1967" si="810">(X1957/W1957)</f>
        <v>0.33633776091081596</v>
      </c>
    </row>
    <row r="1958" spans="1:31" x14ac:dyDescent="0.15">
      <c r="A1958" s="38">
        <v>41946</v>
      </c>
      <c r="B1958" s="8">
        <f t="shared" si="788"/>
        <v>2014</v>
      </c>
      <c r="C1958" s="8">
        <f t="shared" si="789"/>
        <v>11</v>
      </c>
      <c r="D1958" s="8">
        <f t="shared" si="790"/>
        <v>3</v>
      </c>
      <c r="E1958" s="8" t="s">
        <v>32</v>
      </c>
      <c r="F1958" s="8">
        <v>1</v>
      </c>
      <c r="G1958" s="39">
        <v>4</v>
      </c>
      <c r="H1958" s="2" t="s">
        <v>73</v>
      </c>
      <c r="I1958" s="3">
        <v>5.79</v>
      </c>
      <c r="L1958" s="3">
        <v>63.2</v>
      </c>
      <c r="M1958" s="3">
        <v>0.6</v>
      </c>
      <c r="N1958" s="3">
        <v>0.49</v>
      </c>
      <c r="O1958" s="3">
        <v>6.14</v>
      </c>
      <c r="P1958" s="3">
        <v>1.76</v>
      </c>
      <c r="Q1958" s="3">
        <v>0.46</v>
      </c>
      <c r="R1958" s="3">
        <v>0.5</v>
      </c>
      <c r="S1958" s="3">
        <v>0.32</v>
      </c>
      <c r="T1958" s="3">
        <v>0.03</v>
      </c>
      <c r="U1958" s="6">
        <f t="shared" si="801"/>
        <v>0.81666666666666665</v>
      </c>
      <c r="W1958" s="6">
        <f t="shared" si="802"/>
        <v>16.925246826516219</v>
      </c>
      <c r="X1958" s="6">
        <f t="shared" si="803"/>
        <v>7.9032258064516121</v>
      </c>
      <c r="Y1958" s="6">
        <f t="shared" si="804"/>
        <v>127.91666666666666</v>
      </c>
      <c r="Z1958" s="6">
        <f t="shared" si="805"/>
        <v>88</v>
      </c>
      <c r="AA1958" s="6">
        <f t="shared" si="806"/>
        <v>37.860082304526749</v>
      </c>
      <c r="AB1958" s="6">
        <f t="shared" si="807"/>
        <v>21.739130434782609</v>
      </c>
      <c r="AC1958" s="6">
        <f t="shared" si="808"/>
        <v>8.1862368892299813</v>
      </c>
      <c r="AD1958" s="6">
        <f t="shared" si="809"/>
        <v>1.6666666666666665</v>
      </c>
      <c r="AE1958" s="6">
        <f t="shared" si="810"/>
        <v>0.46694892473118277</v>
      </c>
    </row>
    <row r="1959" spans="1:31" x14ac:dyDescent="0.15">
      <c r="A1959" s="38">
        <v>41946</v>
      </c>
      <c r="B1959" s="8">
        <f t="shared" si="788"/>
        <v>2014</v>
      </c>
      <c r="C1959" s="8">
        <f t="shared" si="789"/>
        <v>11</v>
      </c>
      <c r="D1959" s="8">
        <f t="shared" si="790"/>
        <v>3</v>
      </c>
      <c r="E1959" s="8" t="s">
        <v>32</v>
      </c>
      <c r="F1959" s="8">
        <v>2</v>
      </c>
      <c r="G1959" s="39">
        <v>8</v>
      </c>
      <c r="H1959" s="2" t="s">
        <v>73</v>
      </c>
      <c r="I1959" s="3">
        <v>4.87</v>
      </c>
      <c r="L1959" s="3">
        <v>21.95</v>
      </c>
      <c r="M1959" s="3">
        <v>0.85</v>
      </c>
      <c r="N1959" s="3">
        <v>0.75</v>
      </c>
      <c r="O1959" s="3">
        <v>7.27</v>
      </c>
      <c r="P1959" s="3">
        <v>0.59</v>
      </c>
      <c r="Q1959" s="3">
        <v>0.21</v>
      </c>
      <c r="R1959" s="3">
        <v>0.41</v>
      </c>
      <c r="S1959" s="3">
        <v>0.18</v>
      </c>
      <c r="T1959" s="3">
        <v>0.01</v>
      </c>
      <c r="U1959" s="6">
        <f t="shared" si="801"/>
        <v>0.88235294117647056</v>
      </c>
      <c r="W1959" s="6">
        <f t="shared" si="802"/>
        <v>23.977433004231308</v>
      </c>
      <c r="X1959" s="6">
        <f t="shared" si="803"/>
        <v>12.096774193548386</v>
      </c>
      <c r="Y1959" s="6">
        <f t="shared" si="804"/>
        <v>151.45833333333334</v>
      </c>
      <c r="Z1959" s="6">
        <f t="shared" si="805"/>
        <v>29.5</v>
      </c>
      <c r="AA1959" s="6">
        <f t="shared" si="806"/>
        <v>17.283950617283949</v>
      </c>
      <c r="AB1959" s="6">
        <f t="shared" si="807"/>
        <v>17.826086956521738</v>
      </c>
      <c r="AC1959" s="6">
        <f t="shared" si="808"/>
        <v>4.604758250191864</v>
      </c>
      <c r="AD1959" s="6">
        <f t="shared" si="809"/>
        <v>0.55555555555555558</v>
      </c>
      <c r="AE1959" s="6">
        <f t="shared" si="810"/>
        <v>0.50450664136622392</v>
      </c>
    </row>
    <row r="1960" spans="1:31" x14ac:dyDescent="0.15">
      <c r="A1960" s="38">
        <v>41946</v>
      </c>
      <c r="B1960" s="8">
        <f t="shared" si="788"/>
        <v>2014</v>
      </c>
      <c r="C1960" s="8">
        <f t="shared" si="789"/>
        <v>11</v>
      </c>
      <c r="D1960" s="8">
        <f t="shared" si="790"/>
        <v>3</v>
      </c>
      <c r="E1960" s="8" t="s">
        <v>32</v>
      </c>
      <c r="F1960" s="8">
        <v>4</v>
      </c>
      <c r="G1960" s="39">
        <v>16</v>
      </c>
      <c r="H1960" s="2" t="s">
        <v>73</v>
      </c>
      <c r="I1960" s="3">
        <v>5.33</v>
      </c>
      <c r="L1960" s="3">
        <v>39.090000000000003</v>
      </c>
      <c r="M1960" s="3">
        <v>0.89</v>
      </c>
      <c r="N1960" s="3">
        <v>0.8</v>
      </c>
      <c r="O1960" s="3">
        <v>6.21</v>
      </c>
      <c r="P1960" s="3">
        <v>1.02</v>
      </c>
      <c r="Q1960" s="3">
        <v>0.38</v>
      </c>
      <c r="R1960" s="3">
        <v>0.41</v>
      </c>
      <c r="S1960" s="3">
        <v>0.39</v>
      </c>
      <c r="T1960" s="3">
        <v>0.03</v>
      </c>
      <c r="U1960" s="6">
        <f t="shared" si="801"/>
        <v>0.89887640449438211</v>
      </c>
      <c r="W1960" s="6">
        <f t="shared" si="802"/>
        <v>25.105782792665725</v>
      </c>
      <c r="X1960" s="6">
        <f t="shared" si="803"/>
        <v>12.903225806451612</v>
      </c>
      <c r="Y1960" s="6">
        <f t="shared" si="804"/>
        <v>129.375</v>
      </c>
      <c r="Z1960" s="6">
        <f t="shared" si="805"/>
        <v>51.000000000000007</v>
      </c>
      <c r="AA1960" s="6">
        <f t="shared" si="806"/>
        <v>31.275720164609055</v>
      </c>
      <c r="AB1960" s="6">
        <f t="shared" si="807"/>
        <v>17.826086956521738</v>
      </c>
      <c r="AC1960" s="6">
        <f t="shared" si="808"/>
        <v>9.9769762087490417</v>
      </c>
      <c r="AD1960" s="6">
        <f t="shared" si="809"/>
        <v>1.6666666666666665</v>
      </c>
      <c r="AE1960" s="6">
        <f t="shared" si="810"/>
        <v>0.51395433127944912</v>
      </c>
    </row>
    <row r="1961" spans="1:31" x14ac:dyDescent="0.15">
      <c r="A1961" s="38">
        <v>41946</v>
      </c>
      <c r="B1961" s="8">
        <f t="shared" si="788"/>
        <v>2014</v>
      </c>
      <c r="C1961" s="8">
        <f t="shared" si="789"/>
        <v>11</v>
      </c>
      <c r="D1961" s="8">
        <f t="shared" si="790"/>
        <v>3</v>
      </c>
      <c r="E1961" s="8" t="s">
        <v>31</v>
      </c>
      <c r="F1961" s="8">
        <v>2</v>
      </c>
      <c r="G1961" s="39">
        <v>5</v>
      </c>
      <c r="H1961" s="2" t="s">
        <v>73</v>
      </c>
      <c r="I1961" s="3">
        <v>5.55</v>
      </c>
      <c r="L1961" s="3">
        <v>57.26</v>
      </c>
      <c r="M1961" s="3">
        <v>0.87</v>
      </c>
      <c r="N1961" s="3">
        <v>0.93</v>
      </c>
      <c r="O1961" s="3">
        <v>4.5</v>
      </c>
      <c r="P1961" s="3">
        <v>1.29</v>
      </c>
      <c r="Q1961" s="3">
        <v>0.25</v>
      </c>
      <c r="R1961" s="3">
        <v>0.44</v>
      </c>
      <c r="S1961" s="3">
        <v>0.39</v>
      </c>
      <c r="T1961" s="3">
        <v>0.03</v>
      </c>
      <c r="U1961" s="6">
        <f t="shared" si="801"/>
        <v>1.0689655172413794</v>
      </c>
      <c r="W1961" s="6">
        <f t="shared" si="802"/>
        <v>24.541607898448518</v>
      </c>
      <c r="X1961" s="6">
        <f t="shared" si="803"/>
        <v>15.000000000000002</v>
      </c>
      <c r="Y1961" s="6">
        <f t="shared" si="804"/>
        <v>93.75</v>
      </c>
      <c r="Z1961" s="6">
        <f t="shared" si="805"/>
        <v>64.5</v>
      </c>
      <c r="AA1961" s="6">
        <f t="shared" si="806"/>
        <v>20.5761316872428</v>
      </c>
      <c r="AB1961" s="6">
        <f t="shared" si="807"/>
        <v>19.130434782608695</v>
      </c>
      <c r="AC1961" s="6">
        <f t="shared" si="808"/>
        <v>9.9769762087490417</v>
      </c>
      <c r="AD1961" s="6">
        <f t="shared" si="809"/>
        <v>1.6666666666666665</v>
      </c>
      <c r="AE1961" s="6">
        <f t="shared" si="810"/>
        <v>0.61120689655172422</v>
      </c>
    </row>
    <row r="1962" spans="1:31" x14ac:dyDescent="0.15">
      <c r="A1962" s="38">
        <v>41946</v>
      </c>
      <c r="B1962" s="8">
        <f t="shared" si="788"/>
        <v>2014</v>
      </c>
      <c r="C1962" s="8">
        <f t="shared" si="789"/>
        <v>11</v>
      </c>
      <c r="D1962" s="8">
        <f t="shared" si="790"/>
        <v>3</v>
      </c>
      <c r="E1962" s="8" t="s">
        <v>31</v>
      </c>
      <c r="F1962" s="8">
        <v>4</v>
      </c>
      <c r="G1962" s="39">
        <v>15</v>
      </c>
      <c r="H1962" s="2" t="s">
        <v>73</v>
      </c>
      <c r="I1962" s="3">
        <v>5.05</v>
      </c>
      <c r="L1962" s="3">
        <v>26.81</v>
      </c>
      <c r="M1962" s="3">
        <v>0.95</v>
      </c>
      <c r="N1962" s="3">
        <v>3.59</v>
      </c>
      <c r="O1962" s="3">
        <v>4.7300000000000004</v>
      </c>
      <c r="P1962" s="3">
        <v>1.04</v>
      </c>
      <c r="Q1962" s="3">
        <v>0.25</v>
      </c>
      <c r="R1962" s="3">
        <v>0.4</v>
      </c>
      <c r="S1962" s="3">
        <v>0.26</v>
      </c>
      <c r="T1962" s="3">
        <v>0.01</v>
      </c>
      <c r="U1962" s="6">
        <f t="shared" si="801"/>
        <v>3.7789473684210528</v>
      </c>
      <c r="W1962" s="6">
        <f t="shared" si="802"/>
        <v>26.798307475317344</v>
      </c>
      <c r="X1962" s="6">
        <f t="shared" si="803"/>
        <v>57.903225806451609</v>
      </c>
      <c r="Y1962" s="6">
        <f t="shared" si="804"/>
        <v>98.541666666666686</v>
      </c>
      <c r="Z1962" s="6">
        <f t="shared" si="805"/>
        <v>52.000000000000007</v>
      </c>
      <c r="AA1962" s="6">
        <f t="shared" si="806"/>
        <v>20.5761316872428</v>
      </c>
      <c r="AB1962" s="6">
        <f t="shared" si="807"/>
        <v>17.391304347826086</v>
      </c>
      <c r="AC1962" s="6">
        <f t="shared" si="808"/>
        <v>6.6513174724993602</v>
      </c>
      <c r="AD1962" s="6">
        <f t="shared" si="809"/>
        <v>0.55555555555555558</v>
      </c>
      <c r="AE1962" s="6">
        <f t="shared" si="810"/>
        <v>2.1607045840407473</v>
      </c>
    </row>
    <row r="1963" spans="1:31" x14ac:dyDescent="0.15">
      <c r="A1963" s="38">
        <v>41946</v>
      </c>
      <c r="B1963" s="8">
        <f t="shared" si="788"/>
        <v>2014</v>
      </c>
      <c r="C1963" s="8">
        <f t="shared" si="789"/>
        <v>11</v>
      </c>
      <c r="D1963" s="8">
        <f t="shared" si="790"/>
        <v>3</v>
      </c>
      <c r="E1963" s="8" t="s">
        <v>30</v>
      </c>
      <c r="F1963" s="8">
        <v>3</v>
      </c>
      <c r="G1963" s="39">
        <v>9</v>
      </c>
      <c r="H1963" s="2" t="s">
        <v>73</v>
      </c>
      <c r="I1963" s="3">
        <v>4.59</v>
      </c>
      <c r="L1963" s="3">
        <v>33.57</v>
      </c>
      <c r="M1963" s="3">
        <v>1.17</v>
      </c>
      <c r="N1963" s="3">
        <v>49.58</v>
      </c>
      <c r="O1963" s="3">
        <v>30</v>
      </c>
      <c r="P1963" s="3">
        <v>8.48</v>
      </c>
      <c r="Q1963" s="3">
        <v>2.82</v>
      </c>
      <c r="R1963" s="3">
        <v>0.37</v>
      </c>
      <c r="S1963" s="3">
        <v>1.23</v>
      </c>
      <c r="T1963" s="3">
        <v>0</v>
      </c>
      <c r="U1963" s="6">
        <f t="shared" si="801"/>
        <v>42.376068376068375</v>
      </c>
      <c r="W1963" s="6">
        <f t="shared" si="802"/>
        <v>33.004231311706626</v>
      </c>
      <c r="X1963" s="6">
        <f t="shared" si="803"/>
        <v>799.67741935483866</v>
      </c>
      <c r="Y1963" s="6">
        <f t="shared" si="804"/>
        <v>625</v>
      </c>
      <c r="Z1963" s="6">
        <f t="shared" si="805"/>
        <v>424.00000000000006</v>
      </c>
      <c r="AA1963" s="6">
        <f t="shared" si="806"/>
        <v>232.09876543209876</v>
      </c>
      <c r="AB1963" s="6">
        <f t="shared" si="807"/>
        <v>16.086956521739129</v>
      </c>
      <c r="AC1963" s="6">
        <f t="shared" si="808"/>
        <v>31.465848042977736</v>
      </c>
      <c r="AD1963" s="6">
        <f t="shared" si="809"/>
        <v>0</v>
      </c>
      <c r="AE1963" s="6">
        <f t="shared" si="810"/>
        <v>24.229542321477805</v>
      </c>
    </row>
    <row r="1964" spans="1:31" x14ac:dyDescent="0.15">
      <c r="A1964" s="38">
        <v>41946</v>
      </c>
      <c r="B1964" s="8">
        <f t="shared" si="788"/>
        <v>2014</v>
      </c>
      <c r="C1964" s="8">
        <f t="shared" si="789"/>
        <v>11</v>
      </c>
      <c r="D1964" s="8">
        <f t="shared" si="790"/>
        <v>3</v>
      </c>
      <c r="E1964" s="8" t="s">
        <v>30</v>
      </c>
      <c r="F1964" s="8">
        <v>1</v>
      </c>
      <c r="G1964" s="39">
        <v>2</v>
      </c>
      <c r="H1964" s="2" t="s">
        <v>73</v>
      </c>
      <c r="I1964" s="3">
        <v>4.2300000000000004</v>
      </c>
      <c r="L1964" s="3">
        <v>24.61</v>
      </c>
      <c r="M1964" s="3">
        <v>0.9</v>
      </c>
      <c r="N1964" s="3">
        <v>61.98</v>
      </c>
      <c r="O1964" s="3">
        <v>109</v>
      </c>
      <c r="P1964" s="3">
        <v>1.8</v>
      </c>
      <c r="Q1964" s="3">
        <v>4.88</v>
      </c>
      <c r="R1964" s="3">
        <v>0.41</v>
      </c>
      <c r="S1964" s="3">
        <v>0.31</v>
      </c>
      <c r="T1964" s="3">
        <v>0.03</v>
      </c>
      <c r="U1964" s="6">
        <f t="shared" si="801"/>
        <v>68.86666666666666</v>
      </c>
      <c r="W1964" s="6">
        <f t="shared" si="802"/>
        <v>25.38787023977433</v>
      </c>
      <c r="X1964" s="6">
        <f t="shared" si="803"/>
        <v>999.67741935483866</v>
      </c>
      <c r="Y1964" s="6">
        <f t="shared" si="804"/>
        <v>2270.8333333333335</v>
      </c>
      <c r="Z1964" s="6">
        <f t="shared" si="805"/>
        <v>90</v>
      </c>
      <c r="AA1964" s="6">
        <f t="shared" si="806"/>
        <v>401.64609053497941</v>
      </c>
      <c r="AB1964" s="6">
        <f t="shared" si="807"/>
        <v>17.826086956521738</v>
      </c>
      <c r="AC1964" s="6">
        <f t="shared" si="808"/>
        <v>7.9304169864415437</v>
      </c>
      <c r="AD1964" s="6">
        <f t="shared" si="809"/>
        <v>1.6666666666666665</v>
      </c>
      <c r="AE1964" s="6">
        <f t="shared" si="810"/>
        <v>39.376182795698924</v>
      </c>
    </row>
    <row r="1965" spans="1:31" x14ac:dyDescent="0.15">
      <c r="A1965" s="38">
        <v>41946</v>
      </c>
      <c r="B1965" s="8">
        <f t="shared" si="788"/>
        <v>2014</v>
      </c>
      <c r="C1965" s="8">
        <f t="shared" si="789"/>
        <v>11</v>
      </c>
      <c r="D1965" s="8">
        <f t="shared" si="790"/>
        <v>3</v>
      </c>
      <c r="E1965" s="8" t="s">
        <v>29</v>
      </c>
      <c r="F1965" s="8">
        <v>1</v>
      </c>
      <c r="G1965" s="39">
        <v>1</v>
      </c>
      <c r="H1965" s="2" t="s">
        <v>73</v>
      </c>
      <c r="I1965" s="3">
        <v>4.09</v>
      </c>
      <c r="L1965" s="3">
        <v>-22.65</v>
      </c>
      <c r="M1965" s="3">
        <v>0.97</v>
      </c>
      <c r="N1965" s="3">
        <v>88.54</v>
      </c>
      <c r="O1965" s="3">
        <v>57</v>
      </c>
      <c r="P1965" s="3">
        <v>15.26</v>
      </c>
      <c r="Q1965" s="3">
        <v>1.52</v>
      </c>
      <c r="R1965" s="3">
        <v>0.54</v>
      </c>
      <c r="S1965" s="3">
        <v>0.71</v>
      </c>
      <c r="T1965" s="3">
        <v>0.04</v>
      </c>
      <c r="U1965" s="6">
        <f t="shared" si="801"/>
        <v>91.278350515463927</v>
      </c>
      <c r="W1965" s="6">
        <f t="shared" si="802"/>
        <v>27.362482369534554</v>
      </c>
      <c r="X1965" s="6">
        <f t="shared" si="803"/>
        <v>1428.0645161290324</v>
      </c>
      <c r="Y1965" s="6">
        <f t="shared" si="804"/>
        <v>1187.5</v>
      </c>
      <c r="Z1965" s="6">
        <f t="shared" si="805"/>
        <v>763</v>
      </c>
      <c r="AA1965" s="6">
        <f t="shared" si="806"/>
        <v>125.10288065843622</v>
      </c>
      <c r="AB1965" s="6">
        <f t="shared" si="807"/>
        <v>23.478260869565219</v>
      </c>
      <c r="AC1965" s="6">
        <f t="shared" si="808"/>
        <v>18.163213097979021</v>
      </c>
      <c r="AD1965" s="6">
        <f t="shared" si="809"/>
        <v>2.2222222222222223</v>
      </c>
      <c r="AE1965" s="6">
        <f t="shared" si="810"/>
        <v>52.190605254406393</v>
      </c>
    </row>
    <row r="1966" spans="1:31" x14ac:dyDescent="0.15">
      <c r="A1966" s="38">
        <v>41946</v>
      </c>
      <c r="B1966" s="8">
        <f t="shared" si="788"/>
        <v>2014</v>
      </c>
      <c r="C1966" s="8">
        <f t="shared" si="789"/>
        <v>11</v>
      </c>
      <c r="D1966" s="8">
        <f t="shared" si="790"/>
        <v>3</v>
      </c>
      <c r="E1966" s="8" t="s">
        <v>30</v>
      </c>
      <c r="F1966" s="8">
        <v>2</v>
      </c>
      <c r="G1966" s="39">
        <v>7</v>
      </c>
      <c r="H1966" s="2" t="s">
        <v>73</v>
      </c>
      <c r="I1966" s="3">
        <v>4.28</v>
      </c>
      <c r="L1966" s="3">
        <v>-23.19</v>
      </c>
      <c r="M1966" s="3">
        <v>0.8</v>
      </c>
      <c r="N1966" s="3">
        <v>101.82</v>
      </c>
      <c r="O1966" s="3">
        <v>27</v>
      </c>
      <c r="P1966" s="3">
        <v>8.58</v>
      </c>
      <c r="Q1966" s="3">
        <v>3.69</v>
      </c>
      <c r="R1966" s="3">
        <v>0.44</v>
      </c>
      <c r="S1966" s="3">
        <v>1.1399999999999999</v>
      </c>
      <c r="T1966" s="3">
        <v>0.01</v>
      </c>
      <c r="U1966" s="6">
        <f t="shared" si="801"/>
        <v>127.27499999999999</v>
      </c>
      <c r="W1966" s="6">
        <f t="shared" si="802"/>
        <v>22.566995768688294</v>
      </c>
      <c r="X1966" s="6">
        <f t="shared" si="803"/>
        <v>1642.2580645161288</v>
      </c>
      <c r="Y1966" s="6">
        <f t="shared" si="804"/>
        <v>562.5</v>
      </c>
      <c r="Z1966" s="6">
        <f t="shared" si="805"/>
        <v>429</v>
      </c>
      <c r="AA1966" s="6">
        <f t="shared" si="806"/>
        <v>303.7037037037037</v>
      </c>
      <c r="AB1966" s="6">
        <f t="shared" si="807"/>
        <v>19.130434782608695</v>
      </c>
      <c r="AC1966" s="6">
        <f t="shared" si="808"/>
        <v>29.163468917881808</v>
      </c>
      <c r="AD1966" s="6">
        <f t="shared" si="809"/>
        <v>0.55555555555555558</v>
      </c>
      <c r="AE1966" s="6">
        <f t="shared" si="810"/>
        <v>72.772560483870961</v>
      </c>
    </row>
    <row r="1967" spans="1:31" x14ac:dyDescent="0.15">
      <c r="A1967" s="38">
        <v>41946</v>
      </c>
      <c r="B1967" s="8">
        <f t="shared" si="788"/>
        <v>2014</v>
      </c>
      <c r="C1967" s="8">
        <f t="shared" si="789"/>
        <v>11</v>
      </c>
      <c r="D1967" s="8">
        <f t="shared" si="790"/>
        <v>3</v>
      </c>
      <c r="E1967" s="8" t="s">
        <v>29</v>
      </c>
      <c r="F1967" s="8">
        <v>4</v>
      </c>
      <c r="G1967" s="39">
        <v>13</v>
      </c>
      <c r="H1967" s="2" t="s">
        <v>73</v>
      </c>
      <c r="I1967" s="3">
        <v>3.9</v>
      </c>
      <c r="L1967" s="3">
        <v>-28.28</v>
      </c>
      <c r="M1967" s="3">
        <v>0.22</v>
      </c>
      <c r="N1967" s="3">
        <v>261.19</v>
      </c>
      <c r="O1967" s="3">
        <v>113</v>
      </c>
      <c r="P1967" s="3">
        <v>1.57</v>
      </c>
      <c r="Q1967" s="3">
        <v>1.18</v>
      </c>
      <c r="R1967" s="3">
        <v>0.99</v>
      </c>
      <c r="S1967" s="3">
        <v>2.5099999999999998</v>
      </c>
      <c r="T1967" s="3">
        <v>0.48</v>
      </c>
      <c r="U1967" s="6">
        <f t="shared" si="801"/>
        <v>1187.2272727272727</v>
      </c>
      <c r="W1967" s="6">
        <f t="shared" si="802"/>
        <v>6.2059238363892799</v>
      </c>
      <c r="X1967" s="6">
        <f t="shared" si="803"/>
        <v>4212.7419354838712</v>
      </c>
      <c r="Y1967" s="6">
        <f t="shared" si="804"/>
        <v>2354.1666666666665</v>
      </c>
      <c r="Z1967" s="6">
        <f t="shared" si="805"/>
        <v>78.5</v>
      </c>
      <c r="AA1967" s="6">
        <f t="shared" si="806"/>
        <v>97.119341563786008</v>
      </c>
      <c r="AB1967" s="6">
        <f t="shared" si="807"/>
        <v>43.043478260869563</v>
      </c>
      <c r="AC1967" s="6">
        <f t="shared" si="808"/>
        <v>64.210795599897665</v>
      </c>
      <c r="AD1967" s="6">
        <f t="shared" si="809"/>
        <v>26.666666666666664</v>
      </c>
      <c r="AE1967" s="6">
        <f t="shared" si="810"/>
        <v>678.82591642228749</v>
      </c>
    </row>
    <row r="1968" spans="1:31" x14ac:dyDescent="0.15">
      <c r="A1968" s="38">
        <v>41946</v>
      </c>
      <c r="B1968" s="8">
        <f t="shared" si="788"/>
        <v>2014</v>
      </c>
      <c r="C1968" s="8">
        <f t="shared" si="789"/>
        <v>11</v>
      </c>
      <c r="D1968" s="8">
        <f t="shared" si="790"/>
        <v>3</v>
      </c>
      <c r="E1968" s="8" t="s">
        <v>29</v>
      </c>
      <c r="F1968" s="8">
        <v>2</v>
      </c>
      <c r="G1968" s="39">
        <v>6</v>
      </c>
      <c r="H1968" s="2" t="s">
        <v>73</v>
      </c>
      <c r="I1968" s="3">
        <v>4.3899999999999997</v>
      </c>
      <c r="L1968" s="3">
        <v>59.61</v>
      </c>
    </row>
    <row r="1969" spans="1:31" x14ac:dyDescent="0.15">
      <c r="A1969" s="38">
        <v>41946</v>
      </c>
      <c r="B1969" s="8">
        <f t="shared" si="788"/>
        <v>2014</v>
      </c>
      <c r="C1969" s="8">
        <f t="shared" si="789"/>
        <v>11</v>
      </c>
      <c r="D1969" s="8">
        <f t="shared" si="790"/>
        <v>3</v>
      </c>
      <c r="E1969" s="8" t="s">
        <v>32</v>
      </c>
      <c r="F1969" s="8">
        <v>3</v>
      </c>
      <c r="G1969" s="39">
        <v>11</v>
      </c>
      <c r="H1969" s="2" t="s">
        <v>73</v>
      </c>
      <c r="I1969" s="3">
        <v>4.51</v>
      </c>
      <c r="L1969" s="3">
        <v>50.76</v>
      </c>
    </row>
    <row r="1970" spans="1:31" x14ac:dyDescent="0.15">
      <c r="A1970" s="38">
        <v>41946</v>
      </c>
      <c r="B1970" s="8">
        <f t="shared" si="788"/>
        <v>2014</v>
      </c>
      <c r="C1970" s="8">
        <f t="shared" si="789"/>
        <v>11</v>
      </c>
      <c r="D1970" s="8">
        <f t="shared" si="790"/>
        <v>3</v>
      </c>
      <c r="E1970" s="8" t="s">
        <v>31</v>
      </c>
      <c r="F1970" s="8">
        <v>3</v>
      </c>
      <c r="G1970" s="39">
        <v>12</v>
      </c>
      <c r="H1970" s="2" t="s">
        <v>73</v>
      </c>
      <c r="I1970" s="3">
        <v>4.6399999999999997</v>
      </c>
      <c r="L1970" s="3">
        <v>27.92</v>
      </c>
    </row>
    <row r="1971" spans="1:31" x14ac:dyDescent="0.15">
      <c r="A1971" s="38">
        <v>41946</v>
      </c>
      <c r="B1971" s="8">
        <f t="shared" si="788"/>
        <v>2014</v>
      </c>
      <c r="C1971" s="8">
        <f t="shared" si="789"/>
        <v>11</v>
      </c>
      <c r="D1971" s="8">
        <f t="shared" si="790"/>
        <v>3</v>
      </c>
      <c r="E1971" s="8" t="s">
        <v>30</v>
      </c>
      <c r="F1971" s="8">
        <v>4</v>
      </c>
      <c r="G1971" s="39">
        <v>14</v>
      </c>
      <c r="H1971" s="2" t="s">
        <v>73</v>
      </c>
      <c r="I1971" s="3">
        <v>4.1399999999999997</v>
      </c>
      <c r="L1971" s="3">
        <v>-14.53</v>
      </c>
      <c r="M1971" s="3">
        <v>0</v>
      </c>
      <c r="N1971" s="3">
        <v>119.53</v>
      </c>
      <c r="O1971" s="3">
        <v>85</v>
      </c>
      <c r="P1971" s="3">
        <v>13.64</v>
      </c>
      <c r="Q1971" s="3">
        <v>3.08</v>
      </c>
      <c r="R1971" s="3">
        <v>0.45</v>
      </c>
      <c r="S1971" s="3">
        <v>0.56999999999999995</v>
      </c>
      <c r="T1971" s="3">
        <v>0.05</v>
      </c>
      <c r="W1971" s="6">
        <f t="shared" ref="W1971:W1984" si="811">(M1971/35.45)*1000</f>
        <v>0</v>
      </c>
      <c r="X1971" s="6">
        <f t="shared" ref="X1971:X1984" si="812">(N1971/62)*1000</f>
        <v>1927.9032258064517</v>
      </c>
      <c r="Y1971" s="6">
        <f t="shared" ref="Y1971:Y1984" si="813">(O1971/96)*1000*2</f>
        <v>1770.8333333333333</v>
      </c>
      <c r="Z1971" s="6">
        <f t="shared" ref="Z1971:Z1984" si="814">(P1971/40)*1000*2</f>
        <v>682</v>
      </c>
      <c r="AA1971" s="6">
        <f t="shared" ref="AA1971:AA1984" si="815">(Q1971/24.3)*1000*2</f>
        <v>253.49794238683126</v>
      </c>
      <c r="AB1971" s="6">
        <f t="shared" ref="AB1971:AB1984" si="816">(R1971/23)*1000</f>
        <v>19.565217391304348</v>
      </c>
      <c r="AC1971" s="6">
        <f t="shared" ref="AC1971:AC1984" si="817">(S1971/39.09)*1000</f>
        <v>14.581734458940904</v>
      </c>
      <c r="AD1971" s="6">
        <f t="shared" ref="AD1971:AD1984" si="818">(T1971/18)*1000</f>
        <v>2.7777777777777777</v>
      </c>
    </row>
    <row r="1972" spans="1:31" x14ac:dyDescent="0.15">
      <c r="A1972" s="38">
        <v>42114</v>
      </c>
      <c r="B1972" s="8">
        <f t="shared" si="788"/>
        <v>2015</v>
      </c>
      <c r="C1972" s="8">
        <f t="shared" si="789"/>
        <v>4</v>
      </c>
      <c r="D1972" s="8">
        <f t="shared" si="790"/>
        <v>20</v>
      </c>
      <c r="E1972" s="8" t="s">
        <v>32</v>
      </c>
      <c r="F1972" s="8">
        <v>3</v>
      </c>
      <c r="G1972" s="39">
        <v>11</v>
      </c>
      <c r="H1972" s="2" t="s">
        <v>73</v>
      </c>
      <c r="I1972" s="3">
        <v>4.8499999999999996</v>
      </c>
      <c r="L1972" s="3">
        <v>21.64</v>
      </c>
      <c r="M1972" s="3">
        <v>0.43</v>
      </c>
      <c r="N1972" s="3">
        <v>0.09</v>
      </c>
      <c r="O1972" s="3">
        <v>7.07</v>
      </c>
      <c r="P1972" s="3">
        <v>0.55000000000000004</v>
      </c>
      <c r="Q1972" s="3">
        <v>0.19</v>
      </c>
      <c r="R1972" s="3">
        <v>0.32</v>
      </c>
      <c r="S1972" s="3">
        <v>0.21</v>
      </c>
      <c r="T1972" s="3">
        <v>0</v>
      </c>
      <c r="U1972" s="6">
        <f t="shared" ref="U1972:U1984" si="819">(N1972/M1972)</f>
        <v>0.20930232558139533</v>
      </c>
      <c r="W1972" s="6">
        <f t="shared" si="811"/>
        <v>12.129760225669957</v>
      </c>
      <c r="X1972" s="6">
        <f t="shared" si="812"/>
        <v>1.4516129032258063</v>
      </c>
      <c r="Y1972" s="6">
        <f t="shared" si="813"/>
        <v>147.29166666666669</v>
      </c>
      <c r="Z1972" s="6">
        <f t="shared" si="814"/>
        <v>27.500000000000004</v>
      </c>
      <c r="AA1972" s="6">
        <f t="shared" si="815"/>
        <v>15.637860082304528</v>
      </c>
      <c r="AB1972" s="6">
        <f t="shared" si="816"/>
        <v>13.913043478260871</v>
      </c>
      <c r="AC1972" s="6">
        <f t="shared" si="817"/>
        <v>5.372217958557175</v>
      </c>
      <c r="AD1972" s="6">
        <f t="shared" si="818"/>
        <v>0</v>
      </c>
      <c r="AE1972" s="6">
        <f t="shared" ref="AE1972:AE1984" si="820">(X1972/W1972)</f>
        <v>0.11967366841710428</v>
      </c>
    </row>
    <row r="1973" spans="1:31" x14ac:dyDescent="0.15">
      <c r="A1973" s="38">
        <v>42114</v>
      </c>
      <c r="B1973" s="8">
        <f t="shared" si="788"/>
        <v>2015</v>
      </c>
      <c r="C1973" s="8">
        <f t="shared" si="789"/>
        <v>4</v>
      </c>
      <c r="D1973" s="8">
        <f t="shared" si="790"/>
        <v>20</v>
      </c>
      <c r="E1973" s="8" t="s">
        <v>31</v>
      </c>
      <c r="F1973" s="8">
        <v>1</v>
      </c>
      <c r="G1973" s="39">
        <v>3</v>
      </c>
      <c r="H1973" s="2" t="s">
        <v>73</v>
      </c>
      <c r="I1973" s="3">
        <v>5.47</v>
      </c>
      <c r="L1973" s="3">
        <v>33.61</v>
      </c>
      <c r="M1973" s="3">
        <v>0.41</v>
      </c>
      <c r="N1973" s="3">
        <v>0.31</v>
      </c>
      <c r="O1973" s="3">
        <v>5.57</v>
      </c>
      <c r="P1973" s="3">
        <v>1.82</v>
      </c>
      <c r="Q1973" s="3">
        <v>0.35</v>
      </c>
      <c r="R1973" s="3">
        <v>0.28999999999999998</v>
      </c>
      <c r="S1973" s="3">
        <v>0.19</v>
      </c>
      <c r="T1973" s="3">
        <v>0</v>
      </c>
      <c r="U1973" s="6">
        <f t="shared" si="819"/>
        <v>0.75609756097560976</v>
      </c>
      <c r="W1973" s="6">
        <f t="shared" si="811"/>
        <v>11.565585331452748</v>
      </c>
      <c r="X1973" s="6">
        <f t="shared" si="812"/>
        <v>5</v>
      </c>
      <c r="Y1973" s="6">
        <f t="shared" si="813"/>
        <v>116.04166666666667</v>
      </c>
      <c r="Z1973" s="6">
        <f t="shared" si="814"/>
        <v>91</v>
      </c>
      <c r="AA1973" s="6">
        <f t="shared" si="815"/>
        <v>28.806584362139915</v>
      </c>
      <c r="AB1973" s="6">
        <f t="shared" si="816"/>
        <v>12.608695652173912</v>
      </c>
      <c r="AC1973" s="6">
        <f t="shared" si="817"/>
        <v>4.8605781529803007</v>
      </c>
      <c r="AD1973" s="6">
        <f t="shared" si="818"/>
        <v>0</v>
      </c>
      <c r="AE1973" s="6">
        <f t="shared" si="820"/>
        <v>0.43231707317073176</v>
      </c>
    </row>
    <row r="1974" spans="1:31" x14ac:dyDescent="0.15">
      <c r="A1974" s="38">
        <v>42114</v>
      </c>
      <c r="B1974" s="8">
        <f t="shared" si="788"/>
        <v>2015</v>
      </c>
      <c r="C1974" s="8">
        <f t="shared" si="789"/>
        <v>4</v>
      </c>
      <c r="D1974" s="8">
        <f t="shared" si="790"/>
        <v>20</v>
      </c>
      <c r="E1974" s="8" t="s">
        <v>32</v>
      </c>
      <c r="F1974" s="8">
        <v>2</v>
      </c>
      <c r="G1974" s="39">
        <v>8</v>
      </c>
      <c r="H1974" s="2" t="s">
        <v>73</v>
      </c>
      <c r="I1974" s="3">
        <v>4.82</v>
      </c>
      <c r="L1974" s="3">
        <v>21.63</v>
      </c>
      <c r="M1974" s="3">
        <v>0.32</v>
      </c>
      <c r="N1974" s="3">
        <v>0.44</v>
      </c>
      <c r="O1974" s="3">
        <v>7.48</v>
      </c>
      <c r="P1974" s="3">
        <v>0.71</v>
      </c>
      <c r="Q1974" s="3">
        <v>0.19</v>
      </c>
      <c r="R1974" s="3">
        <v>0.3</v>
      </c>
      <c r="S1974" s="3">
        <v>0.12</v>
      </c>
      <c r="T1974" s="3">
        <v>0</v>
      </c>
      <c r="U1974" s="6">
        <f t="shared" si="819"/>
        <v>1.375</v>
      </c>
      <c r="W1974" s="6">
        <f t="shared" si="811"/>
        <v>9.0267983074753175</v>
      </c>
      <c r="X1974" s="6">
        <f t="shared" si="812"/>
        <v>7.0967741935483879</v>
      </c>
      <c r="Y1974" s="6">
        <f t="shared" si="813"/>
        <v>155.83333333333334</v>
      </c>
      <c r="Z1974" s="6">
        <f t="shared" si="814"/>
        <v>35.5</v>
      </c>
      <c r="AA1974" s="6">
        <f t="shared" si="815"/>
        <v>15.637860082304528</v>
      </c>
      <c r="AB1974" s="6">
        <f t="shared" si="816"/>
        <v>13.043478260869565</v>
      </c>
      <c r="AC1974" s="6">
        <f t="shared" si="817"/>
        <v>3.069838833461243</v>
      </c>
      <c r="AD1974" s="6">
        <f t="shared" si="818"/>
        <v>0</v>
      </c>
      <c r="AE1974" s="6">
        <f t="shared" si="820"/>
        <v>0.78618951612903232</v>
      </c>
    </row>
    <row r="1975" spans="1:31" x14ac:dyDescent="0.15">
      <c r="A1975" s="38">
        <v>42114</v>
      </c>
      <c r="B1975" s="8">
        <f t="shared" si="788"/>
        <v>2015</v>
      </c>
      <c r="C1975" s="8">
        <f t="shared" si="789"/>
        <v>4</v>
      </c>
      <c r="D1975" s="8">
        <f t="shared" si="790"/>
        <v>20</v>
      </c>
      <c r="E1975" s="8" t="s">
        <v>32</v>
      </c>
      <c r="F1975" s="8">
        <v>1</v>
      </c>
      <c r="G1975" s="39">
        <v>4</v>
      </c>
      <c r="H1975" s="2" t="s">
        <v>73</v>
      </c>
      <c r="I1975" s="3">
        <v>5.74</v>
      </c>
      <c r="L1975" s="3">
        <v>58.51</v>
      </c>
      <c r="M1975" s="3">
        <v>0.45</v>
      </c>
      <c r="N1975" s="3">
        <v>0.62</v>
      </c>
      <c r="O1975" s="3">
        <v>5.71</v>
      </c>
      <c r="P1975" s="3">
        <v>1.84</v>
      </c>
      <c r="Q1975" s="3">
        <v>0.44</v>
      </c>
      <c r="R1975" s="3">
        <v>0.28999999999999998</v>
      </c>
      <c r="S1975" s="3">
        <v>0.15</v>
      </c>
      <c r="T1975" s="3">
        <v>0</v>
      </c>
      <c r="U1975" s="6">
        <f t="shared" si="819"/>
        <v>1.3777777777777778</v>
      </c>
      <c r="W1975" s="6">
        <f t="shared" si="811"/>
        <v>12.693935119887165</v>
      </c>
      <c r="X1975" s="6">
        <f t="shared" si="812"/>
        <v>10</v>
      </c>
      <c r="Y1975" s="6">
        <f t="shared" si="813"/>
        <v>118.95833333333333</v>
      </c>
      <c r="Z1975" s="6">
        <f t="shared" si="814"/>
        <v>92</v>
      </c>
      <c r="AA1975" s="6">
        <f t="shared" si="815"/>
        <v>36.21399176954732</v>
      </c>
      <c r="AB1975" s="6">
        <f t="shared" si="816"/>
        <v>12.608695652173912</v>
      </c>
      <c r="AC1975" s="6">
        <f t="shared" si="817"/>
        <v>3.8372985418265535</v>
      </c>
      <c r="AD1975" s="6">
        <f t="shared" si="818"/>
        <v>0</v>
      </c>
      <c r="AE1975" s="6">
        <f t="shared" si="820"/>
        <v>0.7877777777777778</v>
      </c>
    </row>
    <row r="1976" spans="1:31" x14ac:dyDescent="0.15">
      <c r="A1976" s="38">
        <v>42114</v>
      </c>
      <c r="B1976" s="8">
        <f t="shared" si="788"/>
        <v>2015</v>
      </c>
      <c r="C1976" s="8">
        <f t="shared" si="789"/>
        <v>4</v>
      </c>
      <c r="D1976" s="8">
        <f t="shared" si="790"/>
        <v>20</v>
      </c>
      <c r="E1976" s="8" t="s">
        <v>31</v>
      </c>
      <c r="F1976" s="8">
        <v>2</v>
      </c>
      <c r="G1976" s="39">
        <v>5</v>
      </c>
      <c r="H1976" s="2" t="s">
        <v>73</v>
      </c>
      <c r="I1976" s="3">
        <v>5.54</v>
      </c>
      <c r="L1976" s="3">
        <v>38.96</v>
      </c>
      <c r="M1976" s="3">
        <v>0.39</v>
      </c>
      <c r="N1976" s="3">
        <v>0.93</v>
      </c>
      <c r="O1976" s="3">
        <v>5.19</v>
      </c>
      <c r="P1976" s="3">
        <v>1.37</v>
      </c>
      <c r="Q1976" s="3">
        <v>0.24</v>
      </c>
      <c r="R1976" s="3">
        <v>0.27</v>
      </c>
      <c r="S1976" s="3">
        <v>0.23</v>
      </c>
      <c r="T1976" s="3">
        <v>0</v>
      </c>
      <c r="U1976" s="6">
        <f t="shared" si="819"/>
        <v>2.3846153846153846</v>
      </c>
      <c r="W1976" s="6">
        <f t="shared" si="811"/>
        <v>11.001410437235542</v>
      </c>
      <c r="X1976" s="6">
        <f t="shared" si="812"/>
        <v>15.000000000000002</v>
      </c>
      <c r="Y1976" s="6">
        <f t="shared" si="813"/>
        <v>108.12500000000001</v>
      </c>
      <c r="Z1976" s="6">
        <f t="shared" si="814"/>
        <v>68.5</v>
      </c>
      <c r="AA1976" s="6">
        <f t="shared" si="815"/>
        <v>19.753086419753085</v>
      </c>
      <c r="AB1976" s="6">
        <f t="shared" si="816"/>
        <v>11.739130434782609</v>
      </c>
      <c r="AC1976" s="6">
        <f t="shared" si="817"/>
        <v>5.8838577641340493</v>
      </c>
      <c r="AD1976" s="6">
        <f t="shared" si="818"/>
        <v>0</v>
      </c>
      <c r="AE1976" s="6">
        <f t="shared" si="820"/>
        <v>1.3634615384615387</v>
      </c>
    </row>
    <row r="1977" spans="1:31" x14ac:dyDescent="0.15">
      <c r="A1977" s="38">
        <v>42114</v>
      </c>
      <c r="B1977" s="8">
        <f t="shared" si="788"/>
        <v>2015</v>
      </c>
      <c r="C1977" s="8">
        <f t="shared" si="789"/>
        <v>4</v>
      </c>
      <c r="D1977" s="8">
        <f t="shared" si="790"/>
        <v>20</v>
      </c>
      <c r="E1977" s="8" t="s">
        <v>32</v>
      </c>
      <c r="F1977" s="8">
        <v>4</v>
      </c>
      <c r="G1977" s="39">
        <v>16</v>
      </c>
      <c r="H1977" s="2" t="s">
        <v>73</v>
      </c>
      <c r="I1977" s="3">
        <v>5.78</v>
      </c>
      <c r="L1977" s="3">
        <v>46.69</v>
      </c>
      <c r="M1977" s="3">
        <v>0.41</v>
      </c>
      <c r="N1977" s="3">
        <v>1.37</v>
      </c>
      <c r="O1977" s="3">
        <v>6.42</v>
      </c>
      <c r="P1977" s="3">
        <v>1.87</v>
      </c>
      <c r="Q1977" s="3">
        <v>0.35</v>
      </c>
      <c r="R1977" s="3">
        <v>0.31</v>
      </c>
      <c r="S1977" s="3">
        <v>0.33</v>
      </c>
      <c r="T1977" s="3">
        <v>0</v>
      </c>
      <c r="U1977" s="6">
        <f t="shared" si="819"/>
        <v>3.3414634146341466</v>
      </c>
      <c r="W1977" s="6">
        <f t="shared" si="811"/>
        <v>11.565585331452748</v>
      </c>
      <c r="X1977" s="6">
        <f t="shared" si="812"/>
        <v>22.096774193548388</v>
      </c>
      <c r="Y1977" s="6">
        <f t="shared" si="813"/>
        <v>133.75</v>
      </c>
      <c r="Z1977" s="6">
        <f t="shared" si="814"/>
        <v>93.5</v>
      </c>
      <c r="AA1977" s="6">
        <f t="shared" si="815"/>
        <v>28.806584362139915</v>
      </c>
      <c r="AB1977" s="6">
        <f t="shared" si="816"/>
        <v>13.478260869565217</v>
      </c>
      <c r="AC1977" s="6">
        <f t="shared" si="817"/>
        <v>8.4420567920184197</v>
      </c>
      <c r="AD1977" s="6">
        <f t="shared" si="818"/>
        <v>0</v>
      </c>
      <c r="AE1977" s="6">
        <f t="shared" si="820"/>
        <v>1.9105625491738791</v>
      </c>
    </row>
    <row r="1978" spans="1:31" x14ac:dyDescent="0.15">
      <c r="A1978" s="38">
        <v>42114</v>
      </c>
      <c r="B1978" s="8">
        <f t="shared" si="788"/>
        <v>2015</v>
      </c>
      <c r="C1978" s="8">
        <f t="shared" si="789"/>
        <v>4</v>
      </c>
      <c r="D1978" s="8">
        <f t="shared" si="790"/>
        <v>20</v>
      </c>
      <c r="E1978" s="8" t="s">
        <v>31</v>
      </c>
      <c r="F1978" s="8">
        <v>3</v>
      </c>
      <c r="G1978" s="39">
        <v>12</v>
      </c>
      <c r="H1978" s="2" t="s">
        <v>73</v>
      </c>
      <c r="I1978" s="3">
        <v>4.8099999999999996</v>
      </c>
      <c r="L1978" s="3">
        <v>29.92</v>
      </c>
      <c r="M1978" s="3">
        <v>0.21</v>
      </c>
      <c r="N1978" s="3">
        <v>1.77</v>
      </c>
      <c r="O1978" s="3">
        <v>6.96</v>
      </c>
      <c r="P1978" s="3">
        <v>0.81</v>
      </c>
      <c r="Q1978" s="3">
        <v>0.19</v>
      </c>
      <c r="R1978" s="3">
        <v>0.23</v>
      </c>
      <c r="S1978" s="3">
        <v>0.24</v>
      </c>
      <c r="T1978" s="3">
        <v>0.01</v>
      </c>
      <c r="U1978" s="6">
        <f t="shared" si="819"/>
        <v>8.4285714285714288</v>
      </c>
      <c r="W1978" s="6">
        <f t="shared" si="811"/>
        <v>5.9238363892806767</v>
      </c>
      <c r="X1978" s="6">
        <f t="shared" si="812"/>
        <v>28.548387096774196</v>
      </c>
      <c r="Y1978" s="6">
        <f t="shared" si="813"/>
        <v>145</v>
      </c>
      <c r="Z1978" s="6">
        <f t="shared" si="814"/>
        <v>40.5</v>
      </c>
      <c r="AA1978" s="6">
        <f t="shared" si="815"/>
        <v>15.637860082304528</v>
      </c>
      <c r="AB1978" s="6">
        <f t="shared" si="816"/>
        <v>10</v>
      </c>
      <c r="AC1978" s="6">
        <f t="shared" si="817"/>
        <v>6.139677666922486</v>
      </c>
      <c r="AD1978" s="6">
        <f t="shared" si="818"/>
        <v>0.55555555555555558</v>
      </c>
      <c r="AE1978" s="6">
        <f t="shared" si="820"/>
        <v>4.8192396313364059</v>
      </c>
    </row>
    <row r="1979" spans="1:31" x14ac:dyDescent="0.15">
      <c r="A1979" s="38">
        <v>42114</v>
      </c>
      <c r="B1979" s="8">
        <f t="shared" si="788"/>
        <v>2015</v>
      </c>
      <c r="C1979" s="8">
        <f t="shared" si="789"/>
        <v>4</v>
      </c>
      <c r="D1979" s="8">
        <f t="shared" si="790"/>
        <v>20</v>
      </c>
      <c r="E1979" s="8" t="s">
        <v>30</v>
      </c>
      <c r="F1979" s="8">
        <v>1</v>
      </c>
      <c r="G1979" s="39">
        <v>2</v>
      </c>
      <c r="H1979" s="2" t="s">
        <v>73</v>
      </c>
      <c r="I1979" s="3">
        <v>4.2</v>
      </c>
      <c r="L1979" s="3">
        <v>9.82</v>
      </c>
      <c r="M1979" s="3">
        <v>0.65</v>
      </c>
      <c r="N1979" s="3">
        <v>16.16</v>
      </c>
      <c r="O1979" s="3">
        <v>128.5</v>
      </c>
      <c r="P1979" s="3">
        <v>8.59</v>
      </c>
      <c r="Q1979" s="3">
        <v>4.46</v>
      </c>
      <c r="R1979" s="3">
        <v>0.27</v>
      </c>
      <c r="S1979" s="3">
        <v>0.25</v>
      </c>
      <c r="T1979" s="3">
        <v>0.04</v>
      </c>
      <c r="U1979" s="6">
        <f t="shared" si="819"/>
        <v>24.861538461538462</v>
      </c>
      <c r="W1979" s="6">
        <f t="shared" si="811"/>
        <v>18.335684062059237</v>
      </c>
      <c r="X1979" s="6">
        <f t="shared" si="812"/>
        <v>260.64516129032256</v>
      </c>
      <c r="Y1979" s="6">
        <f t="shared" si="813"/>
        <v>2677.0833333333335</v>
      </c>
      <c r="Z1979" s="6">
        <f t="shared" si="814"/>
        <v>429.5</v>
      </c>
      <c r="AA1979" s="6">
        <f t="shared" si="815"/>
        <v>367.07818930041151</v>
      </c>
      <c r="AB1979" s="6">
        <f t="shared" si="816"/>
        <v>11.739130434782609</v>
      </c>
      <c r="AC1979" s="6">
        <f t="shared" si="817"/>
        <v>6.3954975697109226</v>
      </c>
      <c r="AD1979" s="6">
        <f t="shared" si="818"/>
        <v>2.2222222222222223</v>
      </c>
      <c r="AE1979" s="6">
        <f t="shared" si="820"/>
        <v>14.215186104218363</v>
      </c>
    </row>
    <row r="1980" spans="1:31" x14ac:dyDescent="0.15">
      <c r="A1980" s="38">
        <v>42114</v>
      </c>
      <c r="B1980" s="8">
        <f t="shared" si="788"/>
        <v>2015</v>
      </c>
      <c r="C1980" s="8">
        <f t="shared" si="789"/>
        <v>4</v>
      </c>
      <c r="D1980" s="8">
        <f t="shared" si="790"/>
        <v>20</v>
      </c>
      <c r="E1980" s="8" t="s">
        <v>31</v>
      </c>
      <c r="F1980" s="8">
        <v>4</v>
      </c>
      <c r="G1980" s="39">
        <v>15</v>
      </c>
      <c r="H1980" s="2" t="s">
        <v>73</v>
      </c>
      <c r="I1980" s="3">
        <v>4.7</v>
      </c>
      <c r="L1980" s="3">
        <v>24.13</v>
      </c>
      <c r="M1980" s="3">
        <v>0.53</v>
      </c>
      <c r="N1980" s="3">
        <v>15.89</v>
      </c>
      <c r="O1980" s="3">
        <v>4.4400000000000004</v>
      </c>
      <c r="P1980" s="3">
        <v>2.2799999999999998</v>
      </c>
      <c r="Q1980" s="3">
        <v>0.32</v>
      </c>
      <c r="R1980" s="3">
        <v>0.23</v>
      </c>
      <c r="S1980" s="3">
        <v>0.39</v>
      </c>
      <c r="T1980" s="3">
        <v>0.01</v>
      </c>
      <c r="U1980" s="6">
        <f t="shared" si="819"/>
        <v>29.981132075471699</v>
      </c>
      <c r="W1980" s="6">
        <f t="shared" si="811"/>
        <v>14.950634696755994</v>
      </c>
      <c r="X1980" s="6">
        <f t="shared" si="812"/>
        <v>256.29032258064518</v>
      </c>
      <c r="Y1980" s="6">
        <f t="shared" si="813"/>
        <v>92.500000000000014</v>
      </c>
      <c r="Z1980" s="6">
        <f t="shared" si="814"/>
        <v>113.99999999999999</v>
      </c>
      <c r="AA1980" s="6">
        <f t="shared" si="815"/>
        <v>26.337448559670783</v>
      </c>
      <c r="AB1980" s="6">
        <f t="shared" si="816"/>
        <v>10</v>
      </c>
      <c r="AC1980" s="6">
        <f t="shared" si="817"/>
        <v>9.9769762087490417</v>
      </c>
      <c r="AD1980" s="6">
        <f t="shared" si="818"/>
        <v>0.55555555555555558</v>
      </c>
      <c r="AE1980" s="6">
        <f t="shared" si="820"/>
        <v>17.142437614120514</v>
      </c>
    </row>
    <row r="1981" spans="1:31" x14ac:dyDescent="0.15">
      <c r="A1981" s="38">
        <v>42114</v>
      </c>
      <c r="B1981" s="8">
        <f t="shared" si="788"/>
        <v>2015</v>
      </c>
      <c r="C1981" s="8">
        <f t="shared" si="789"/>
        <v>4</v>
      </c>
      <c r="D1981" s="8">
        <f t="shared" si="790"/>
        <v>20</v>
      </c>
      <c r="E1981" s="8" t="s">
        <v>30</v>
      </c>
      <c r="F1981" s="8">
        <v>4</v>
      </c>
      <c r="G1981" s="39">
        <v>14</v>
      </c>
      <c r="H1981" s="2" t="s">
        <v>73</v>
      </c>
      <c r="I1981" s="3">
        <v>4.26</v>
      </c>
      <c r="L1981" s="3">
        <v>-0.18</v>
      </c>
      <c r="M1981" s="3">
        <v>0.54</v>
      </c>
      <c r="N1981" s="3">
        <v>20.81</v>
      </c>
      <c r="O1981" s="3">
        <v>58</v>
      </c>
      <c r="P1981" s="3">
        <v>6.9</v>
      </c>
      <c r="Q1981" s="3">
        <v>1.1299999999999999</v>
      </c>
      <c r="R1981" s="3">
        <v>0.18</v>
      </c>
      <c r="S1981" s="3">
        <v>0.28000000000000003</v>
      </c>
      <c r="T1981" s="3">
        <v>0.01</v>
      </c>
      <c r="U1981" s="6">
        <f t="shared" si="819"/>
        <v>38.537037037037031</v>
      </c>
      <c r="W1981" s="6">
        <f t="shared" si="811"/>
        <v>15.232722143864597</v>
      </c>
      <c r="X1981" s="6">
        <f t="shared" si="812"/>
        <v>335.64516129032256</v>
      </c>
      <c r="Y1981" s="6">
        <f t="shared" si="813"/>
        <v>1208.3333333333333</v>
      </c>
      <c r="Z1981" s="6">
        <f t="shared" si="814"/>
        <v>345.00000000000006</v>
      </c>
      <c r="AA1981" s="6">
        <f t="shared" si="815"/>
        <v>93.004115226337433</v>
      </c>
      <c r="AB1981" s="6">
        <f t="shared" si="816"/>
        <v>7.8260869565217384</v>
      </c>
      <c r="AC1981" s="6">
        <f t="shared" si="817"/>
        <v>7.1629572780762345</v>
      </c>
      <c r="AD1981" s="6">
        <f t="shared" si="818"/>
        <v>0.55555555555555558</v>
      </c>
      <c r="AE1981" s="6">
        <f t="shared" si="820"/>
        <v>22.034483273596177</v>
      </c>
    </row>
    <row r="1982" spans="1:31" x14ac:dyDescent="0.15">
      <c r="A1982" s="38">
        <v>42114</v>
      </c>
      <c r="B1982" s="8">
        <f t="shared" si="788"/>
        <v>2015</v>
      </c>
      <c r="C1982" s="8">
        <f t="shared" si="789"/>
        <v>4</v>
      </c>
      <c r="D1982" s="8">
        <f t="shared" si="790"/>
        <v>20</v>
      </c>
      <c r="E1982" s="8" t="s">
        <v>29</v>
      </c>
      <c r="F1982" s="8">
        <v>1</v>
      </c>
      <c r="G1982" s="39">
        <v>1</v>
      </c>
      <c r="H1982" s="2" t="s">
        <v>73</v>
      </c>
      <c r="I1982" s="3">
        <v>4.1900000000000004</v>
      </c>
      <c r="L1982" s="3">
        <v>-4.5599999999999996</v>
      </c>
      <c r="M1982" s="3">
        <v>0.63</v>
      </c>
      <c r="N1982" s="3">
        <v>35.42</v>
      </c>
      <c r="O1982" s="3">
        <v>61.7</v>
      </c>
      <c r="P1982" s="3">
        <v>13.24</v>
      </c>
      <c r="Q1982" s="3">
        <v>1.49</v>
      </c>
      <c r="R1982" s="3">
        <v>0.35</v>
      </c>
      <c r="S1982" s="3">
        <v>0.77</v>
      </c>
      <c r="T1982" s="3">
        <v>0.13</v>
      </c>
      <c r="U1982" s="6">
        <f t="shared" si="819"/>
        <v>56.222222222222221</v>
      </c>
      <c r="W1982" s="6">
        <f t="shared" si="811"/>
        <v>17.77150916784203</v>
      </c>
      <c r="X1982" s="6">
        <f t="shared" si="812"/>
        <v>571.29032258064512</v>
      </c>
      <c r="Y1982" s="6">
        <f t="shared" si="813"/>
        <v>1285.4166666666667</v>
      </c>
      <c r="Z1982" s="6">
        <f t="shared" si="814"/>
        <v>662</v>
      </c>
      <c r="AA1982" s="6">
        <f t="shared" si="815"/>
        <v>122.63374485596708</v>
      </c>
      <c r="AB1982" s="6">
        <f t="shared" si="816"/>
        <v>15.217391304347824</v>
      </c>
      <c r="AC1982" s="6">
        <f t="shared" si="817"/>
        <v>19.698132514709641</v>
      </c>
      <c r="AD1982" s="6">
        <f t="shared" si="818"/>
        <v>7.2222222222222223</v>
      </c>
      <c r="AE1982" s="6">
        <f t="shared" si="820"/>
        <v>32.146415770609316</v>
      </c>
    </row>
    <row r="1983" spans="1:31" x14ac:dyDescent="0.15">
      <c r="A1983" s="38">
        <v>42114</v>
      </c>
      <c r="B1983" s="8">
        <f t="shared" si="788"/>
        <v>2015</v>
      </c>
      <c r="C1983" s="8">
        <f t="shared" si="789"/>
        <v>4</v>
      </c>
      <c r="D1983" s="8">
        <f t="shared" si="790"/>
        <v>20</v>
      </c>
      <c r="E1983" s="8" t="s">
        <v>30</v>
      </c>
      <c r="F1983" s="8">
        <v>2</v>
      </c>
      <c r="G1983" s="39">
        <v>7</v>
      </c>
      <c r="H1983" s="2" t="s">
        <v>73</v>
      </c>
      <c r="I1983" s="3">
        <v>4.3</v>
      </c>
      <c r="L1983" s="3">
        <v>16.559999999999999</v>
      </c>
      <c r="M1983" s="3">
        <v>0.57999999999999996</v>
      </c>
      <c r="N1983" s="3">
        <v>43.38</v>
      </c>
      <c r="O1983" s="3">
        <v>72</v>
      </c>
      <c r="P1983" s="3">
        <v>9.36</v>
      </c>
      <c r="Q1983" s="3">
        <v>3.6</v>
      </c>
      <c r="R1983" s="3">
        <v>0.33</v>
      </c>
      <c r="S1983" s="3">
        <v>0.51</v>
      </c>
      <c r="T1983" s="3">
        <v>0</v>
      </c>
      <c r="U1983" s="6">
        <f t="shared" si="819"/>
        <v>74.793103448275872</v>
      </c>
      <c r="W1983" s="6">
        <f t="shared" si="811"/>
        <v>16.361071932299009</v>
      </c>
      <c r="X1983" s="6">
        <f t="shared" si="812"/>
        <v>699.67741935483878</v>
      </c>
      <c r="Y1983" s="6">
        <f t="shared" si="813"/>
        <v>1500</v>
      </c>
      <c r="Z1983" s="6">
        <f t="shared" si="814"/>
        <v>468</v>
      </c>
      <c r="AA1983" s="6">
        <f t="shared" si="815"/>
        <v>296.2962962962963</v>
      </c>
      <c r="AB1983" s="6">
        <f t="shared" si="816"/>
        <v>14.347826086956523</v>
      </c>
      <c r="AC1983" s="6">
        <f t="shared" si="817"/>
        <v>13.046815042210284</v>
      </c>
      <c r="AD1983" s="6">
        <f t="shared" si="818"/>
        <v>0</v>
      </c>
      <c r="AE1983" s="6">
        <f t="shared" si="820"/>
        <v>42.764766407119033</v>
      </c>
    </row>
    <row r="1984" spans="1:31" x14ac:dyDescent="0.15">
      <c r="A1984" s="38">
        <v>42114</v>
      </c>
      <c r="B1984" s="8">
        <f t="shared" si="788"/>
        <v>2015</v>
      </c>
      <c r="C1984" s="8">
        <f t="shared" si="789"/>
        <v>4</v>
      </c>
      <c r="D1984" s="8">
        <f t="shared" si="790"/>
        <v>20</v>
      </c>
      <c r="E1984" s="8" t="s">
        <v>30</v>
      </c>
      <c r="F1984" s="8">
        <v>3</v>
      </c>
      <c r="G1984" s="39">
        <v>9</v>
      </c>
      <c r="H1984" s="2" t="s">
        <v>73</v>
      </c>
      <c r="I1984" s="3">
        <v>5.0999999999999996</v>
      </c>
      <c r="L1984" s="3">
        <v>76.66</v>
      </c>
      <c r="M1984" s="3">
        <v>0.53</v>
      </c>
      <c r="N1984" s="3">
        <v>50.47</v>
      </c>
      <c r="O1984" s="3">
        <v>46.3</v>
      </c>
      <c r="P1984" s="3">
        <v>16.18</v>
      </c>
      <c r="Q1984" s="3">
        <v>6.32</v>
      </c>
      <c r="R1984" s="3">
        <v>0.35</v>
      </c>
      <c r="S1984" s="3">
        <v>1.92</v>
      </c>
      <c r="T1984" s="3">
        <v>0</v>
      </c>
      <c r="U1984" s="6">
        <f t="shared" si="819"/>
        <v>95.226415094339615</v>
      </c>
      <c r="W1984" s="6">
        <f t="shared" si="811"/>
        <v>14.950634696755994</v>
      </c>
      <c r="X1984" s="6">
        <f t="shared" si="812"/>
        <v>814.0322580645161</v>
      </c>
      <c r="Y1984" s="6">
        <f t="shared" si="813"/>
        <v>964.58333333333326</v>
      </c>
      <c r="Z1984" s="6">
        <f t="shared" si="814"/>
        <v>808.99999999999989</v>
      </c>
      <c r="AA1984" s="6">
        <f t="shared" si="815"/>
        <v>520.16460905349788</v>
      </c>
      <c r="AB1984" s="6">
        <f t="shared" si="816"/>
        <v>15.217391304347824</v>
      </c>
      <c r="AC1984" s="6">
        <f t="shared" si="817"/>
        <v>49.117421335379888</v>
      </c>
      <c r="AD1984" s="6">
        <f t="shared" si="818"/>
        <v>0</v>
      </c>
      <c r="AE1984" s="6">
        <f t="shared" si="820"/>
        <v>54.448006695069992</v>
      </c>
    </row>
    <row r="1985" spans="1:31" x14ac:dyDescent="0.15">
      <c r="A1985" s="38">
        <v>42114</v>
      </c>
      <c r="B1985" s="8">
        <f t="shared" si="788"/>
        <v>2015</v>
      </c>
      <c r="C1985" s="8">
        <f t="shared" si="789"/>
        <v>4</v>
      </c>
      <c r="D1985" s="8">
        <f t="shared" si="790"/>
        <v>20</v>
      </c>
      <c r="E1985" s="8" t="s">
        <v>29</v>
      </c>
      <c r="F1985" s="8">
        <v>2</v>
      </c>
      <c r="G1985" s="39">
        <v>6</v>
      </c>
      <c r="H1985" s="2" t="s">
        <v>73</v>
      </c>
      <c r="I1985" s="3">
        <v>4.24</v>
      </c>
      <c r="L1985" s="3">
        <v>37</v>
      </c>
    </row>
    <row r="1986" spans="1:31" x14ac:dyDescent="0.15">
      <c r="A1986" s="38">
        <v>42114</v>
      </c>
      <c r="B1986" s="8">
        <f t="shared" si="788"/>
        <v>2015</v>
      </c>
      <c r="C1986" s="8">
        <f t="shared" si="789"/>
        <v>4</v>
      </c>
      <c r="D1986" s="8">
        <f t="shared" si="790"/>
        <v>20</v>
      </c>
      <c r="E1986" s="8" t="s">
        <v>29</v>
      </c>
      <c r="F1986" s="8">
        <v>4</v>
      </c>
      <c r="G1986" s="39">
        <v>13</v>
      </c>
      <c r="H1986" s="2" t="s">
        <v>73</v>
      </c>
      <c r="I1986" s="3">
        <v>4.07</v>
      </c>
      <c r="L1986" s="3">
        <v>-18.62</v>
      </c>
      <c r="M1986" s="3">
        <v>0</v>
      </c>
      <c r="N1986" s="3">
        <v>46.93</v>
      </c>
      <c r="O1986" s="3">
        <v>164</v>
      </c>
      <c r="P1986" s="3">
        <v>0.92</v>
      </c>
      <c r="Q1986" s="3">
        <v>0.31</v>
      </c>
      <c r="R1986" s="3">
        <v>0.17</v>
      </c>
      <c r="S1986" s="3">
        <v>4.2300000000000004</v>
      </c>
      <c r="T1986" s="3">
        <v>2.06</v>
      </c>
      <c r="W1986" s="6">
        <f t="shared" ref="W1986:W2000" si="821">(M1986/35.45)*1000</f>
        <v>0</v>
      </c>
      <c r="X1986" s="6">
        <f t="shared" ref="X1986:X2000" si="822">(N1986/62)*1000</f>
        <v>756.9354838709678</v>
      </c>
      <c r="Y1986" s="6">
        <f t="shared" ref="Y1986:Y2000" si="823">(O1986/96)*1000*2</f>
        <v>3416.6666666666665</v>
      </c>
      <c r="Z1986" s="6">
        <f t="shared" ref="Z1986:Z2000" si="824">(P1986/40)*1000*2</f>
        <v>46</v>
      </c>
      <c r="AA1986" s="6">
        <f t="shared" ref="AA1986:AA2000" si="825">(Q1986/24.3)*1000*2</f>
        <v>25.514403292181068</v>
      </c>
      <c r="AB1986" s="6">
        <f t="shared" ref="AB1986:AB2000" si="826">(R1986/23)*1000</f>
        <v>7.3913043478260878</v>
      </c>
      <c r="AC1986" s="6">
        <f t="shared" ref="AC1986:AC2000" si="827">(S1986/39.09)*1000</f>
        <v>108.21181887950883</v>
      </c>
      <c r="AD1986" s="6">
        <f t="shared" ref="AD1986:AD2000" si="828">(T1986/18)*1000</f>
        <v>114.44444444444444</v>
      </c>
    </row>
    <row r="1987" spans="1:31" x14ac:dyDescent="0.15">
      <c r="A1987" s="38">
        <v>42163</v>
      </c>
      <c r="B1987" s="8">
        <f t="shared" si="788"/>
        <v>2015</v>
      </c>
      <c r="C1987" s="8">
        <f t="shared" si="789"/>
        <v>6</v>
      </c>
      <c r="D1987" s="8">
        <f t="shared" si="790"/>
        <v>8</v>
      </c>
      <c r="E1987" s="8" t="s">
        <v>32</v>
      </c>
      <c r="F1987" s="8">
        <v>3</v>
      </c>
      <c r="G1987" s="39">
        <v>11</v>
      </c>
      <c r="H1987" s="2" t="s">
        <v>73</v>
      </c>
      <c r="I1987" s="3">
        <v>4.79</v>
      </c>
      <c r="L1987" s="3">
        <v>10.27</v>
      </c>
      <c r="M1987" s="3">
        <v>0.56999999999999995</v>
      </c>
      <c r="N1987" s="3">
        <v>0.13</v>
      </c>
      <c r="O1987" s="3">
        <v>8.1999999999999993</v>
      </c>
      <c r="P1987" s="3">
        <v>0.47</v>
      </c>
      <c r="Q1987" s="3">
        <v>0.21</v>
      </c>
      <c r="R1987" s="3">
        <v>0.4</v>
      </c>
      <c r="S1987" s="3">
        <v>0.32</v>
      </c>
      <c r="T1987" s="3">
        <v>0.03</v>
      </c>
      <c r="U1987" s="6">
        <f t="shared" ref="U1987:U1999" si="829">(N1987/M1987)</f>
        <v>0.22807017543859651</v>
      </c>
      <c r="W1987" s="6">
        <f t="shared" si="821"/>
        <v>16.078984485190407</v>
      </c>
      <c r="X1987" s="6">
        <f t="shared" si="822"/>
        <v>2.096774193548387</v>
      </c>
      <c r="Y1987" s="6">
        <f t="shared" si="823"/>
        <v>170.83333333333331</v>
      </c>
      <c r="Z1987" s="6">
        <f t="shared" si="824"/>
        <v>23.5</v>
      </c>
      <c r="AA1987" s="6">
        <f t="shared" si="825"/>
        <v>17.283950617283949</v>
      </c>
      <c r="AB1987" s="6">
        <f t="shared" si="826"/>
        <v>17.391304347826086</v>
      </c>
      <c r="AC1987" s="6">
        <f t="shared" si="827"/>
        <v>8.1862368892299813</v>
      </c>
      <c r="AD1987" s="6">
        <f t="shared" si="828"/>
        <v>1.6666666666666665</v>
      </c>
      <c r="AE1987" s="6">
        <f t="shared" ref="AE1987:AE1999" si="830">(X1987/W1987)</f>
        <v>0.13040464063384269</v>
      </c>
    </row>
    <row r="1988" spans="1:31" x14ac:dyDescent="0.15">
      <c r="A1988" s="38">
        <v>42163</v>
      </c>
      <c r="B1988" s="8">
        <f t="shared" si="788"/>
        <v>2015</v>
      </c>
      <c r="C1988" s="8">
        <f t="shared" si="789"/>
        <v>6</v>
      </c>
      <c r="D1988" s="8">
        <f t="shared" si="790"/>
        <v>8</v>
      </c>
      <c r="E1988" s="8" t="s">
        <v>32</v>
      </c>
      <c r="F1988" s="8">
        <v>4</v>
      </c>
      <c r="G1988" s="39">
        <v>16</v>
      </c>
      <c r="H1988" s="2" t="s">
        <v>73</v>
      </c>
      <c r="I1988" s="3">
        <v>5.65</v>
      </c>
      <c r="L1988" s="3">
        <v>9.49</v>
      </c>
      <c r="M1988" s="3">
        <v>0.74</v>
      </c>
      <c r="N1988" s="3">
        <v>1.24</v>
      </c>
      <c r="O1988" s="3">
        <v>6.89</v>
      </c>
      <c r="P1988" s="3">
        <v>1.5</v>
      </c>
      <c r="Q1988" s="3">
        <v>0.4</v>
      </c>
      <c r="R1988" s="3">
        <v>0.41</v>
      </c>
      <c r="S1988" s="3">
        <v>0.42</v>
      </c>
      <c r="T1988" s="3">
        <v>0.04</v>
      </c>
      <c r="U1988" s="6">
        <f t="shared" si="829"/>
        <v>1.6756756756756757</v>
      </c>
      <c r="W1988" s="6">
        <f t="shared" si="821"/>
        <v>20.874471086036671</v>
      </c>
      <c r="X1988" s="6">
        <f t="shared" si="822"/>
        <v>20</v>
      </c>
      <c r="Y1988" s="6">
        <f t="shared" si="823"/>
        <v>143.54166666666666</v>
      </c>
      <c r="Z1988" s="6">
        <f t="shared" si="824"/>
        <v>75</v>
      </c>
      <c r="AA1988" s="6">
        <f t="shared" si="825"/>
        <v>32.921810699588477</v>
      </c>
      <c r="AB1988" s="6">
        <f t="shared" si="826"/>
        <v>17.826086956521738</v>
      </c>
      <c r="AC1988" s="6">
        <f t="shared" si="827"/>
        <v>10.74443591711435</v>
      </c>
      <c r="AD1988" s="6">
        <f t="shared" si="828"/>
        <v>2.2222222222222223</v>
      </c>
      <c r="AE1988" s="6">
        <f t="shared" si="830"/>
        <v>0.95810810810810809</v>
      </c>
    </row>
    <row r="1989" spans="1:31" x14ac:dyDescent="0.15">
      <c r="A1989" s="38">
        <v>42163</v>
      </c>
      <c r="B1989" s="8">
        <f t="shared" si="788"/>
        <v>2015</v>
      </c>
      <c r="C1989" s="8">
        <f t="shared" si="789"/>
        <v>6</v>
      </c>
      <c r="D1989" s="8">
        <f t="shared" si="790"/>
        <v>8</v>
      </c>
      <c r="E1989" s="8" t="s">
        <v>31</v>
      </c>
      <c r="F1989" s="8">
        <v>3</v>
      </c>
      <c r="G1989" s="39">
        <v>12</v>
      </c>
      <c r="H1989" s="2" t="s">
        <v>73</v>
      </c>
      <c r="I1989" s="3">
        <v>4.82</v>
      </c>
      <c r="L1989" s="3">
        <v>-10.28</v>
      </c>
      <c r="M1989" s="3">
        <v>0.57999999999999996</v>
      </c>
      <c r="N1989" s="3">
        <v>1.51</v>
      </c>
      <c r="O1989" s="3">
        <v>5.92</v>
      </c>
      <c r="P1989" s="3">
        <v>0.73</v>
      </c>
      <c r="Q1989" s="3">
        <v>0.2</v>
      </c>
      <c r="R1989" s="3">
        <v>0.28999999999999998</v>
      </c>
      <c r="S1989" s="3">
        <v>0.31</v>
      </c>
      <c r="T1989" s="3">
        <v>0</v>
      </c>
      <c r="U1989" s="6">
        <f t="shared" si="829"/>
        <v>2.603448275862069</v>
      </c>
      <c r="W1989" s="6">
        <f t="shared" si="821"/>
        <v>16.361071932299009</v>
      </c>
      <c r="X1989" s="6">
        <f t="shared" si="822"/>
        <v>24.35483870967742</v>
      </c>
      <c r="Y1989" s="6">
        <f t="shared" si="823"/>
        <v>123.33333333333334</v>
      </c>
      <c r="Z1989" s="6">
        <f t="shared" si="824"/>
        <v>36.5</v>
      </c>
      <c r="AA1989" s="6">
        <f t="shared" si="825"/>
        <v>16.460905349794238</v>
      </c>
      <c r="AB1989" s="6">
        <f t="shared" si="826"/>
        <v>12.608695652173912</v>
      </c>
      <c r="AC1989" s="6">
        <f t="shared" si="827"/>
        <v>7.9304169864415437</v>
      </c>
      <c r="AD1989" s="6">
        <f t="shared" si="828"/>
        <v>0</v>
      </c>
      <c r="AE1989" s="6">
        <f t="shared" si="830"/>
        <v>1.4885845383759737</v>
      </c>
    </row>
    <row r="1990" spans="1:31" x14ac:dyDescent="0.15">
      <c r="A1990" s="38">
        <v>42163</v>
      </c>
      <c r="B1990" s="8">
        <f t="shared" si="788"/>
        <v>2015</v>
      </c>
      <c r="C1990" s="8">
        <f t="shared" si="789"/>
        <v>6</v>
      </c>
      <c r="D1990" s="8">
        <f t="shared" si="790"/>
        <v>8</v>
      </c>
      <c r="E1990" s="8" t="s">
        <v>31</v>
      </c>
      <c r="F1990" s="8">
        <v>4</v>
      </c>
      <c r="G1990" s="39">
        <v>15</v>
      </c>
      <c r="H1990" s="2" t="s">
        <v>73</v>
      </c>
      <c r="I1990" s="3">
        <v>5.12</v>
      </c>
      <c r="L1990" s="3">
        <v>-9.14</v>
      </c>
      <c r="M1990" s="3">
        <v>0.34</v>
      </c>
      <c r="N1990" s="3">
        <v>0.89</v>
      </c>
      <c r="O1990" s="3">
        <v>4.8</v>
      </c>
      <c r="P1990" s="3">
        <v>0.92</v>
      </c>
      <c r="Q1990" s="3">
        <v>0.19</v>
      </c>
      <c r="R1990" s="3">
        <v>0.33</v>
      </c>
      <c r="S1990" s="3">
        <v>0.28000000000000003</v>
      </c>
      <c r="T1990" s="3">
        <v>0.01</v>
      </c>
      <c r="U1990" s="6">
        <f t="shared" si="829"/>
        <v>2.6176470588235294</v>
      </c>
      <c r="W1990" s="6">
        <f t="shared" si="821"/>
        <v>9.590973201692524</v>
      </c>
      <c r="X1990" s="6">
        <f t="shared" si="822"/>
        <v>14.35483870967742</v>
      </c>
      <c r="Y1990" s="6">
        <f t="shared" si="823"/>
        <v>99.999999999999986</v>
      </c>
      <c r="Z1990" s="6">
        <f t="shared" si="824"/>
        <v>46</v>
      </c>
      <c r="AA1990" s="6">
        <f t="shared" si="825"/>
        <v>15.637860082304528</v>
      </c>
      <c r="AB1990" s="6">
        <f t="shared" si="826"/>
        <v>14.347826086956523</v>
      </c>
      <c r="AC1990" s="6">
        <f t="shared" si="827"/>
        <v>7.1629572780762345</v>
      </c>
      <c r="AD1990" s="6">
        <f t="shared" si="828"/>
        <v>0.55555555555555558</v>
      </c>
      <c r="AE1990" s="6">
        <f t="shared" si="830"/>
        <v>1.496703036053131</v>
      </c>
    </row>
    <row r="1991" spans="1:31" x14ac:dyDescent="0.15">
      <c r="A1991" s="38">
        <v>42163</v>
      </c>
      <c r="B1991" s="8">
        <f t="shared" si="788"/>
        <v>2015</v>
      </c>
      <c r="C1991" s="8">
        <f t="shared" si="789"/>
        <v>6</v>
      </c>
      <c r="D1991" s="8">
        <f t="shared" si="790"/>
        <v>8</v>
      </c>
      <c r="E1991" s="8" t="s">
        <v>31</v>
      </c>
      <c r="F1991" s="8">
        <v>1</v>
      </c>
      <c r="G1991" s="39">
        <v>3</v>
      </c>
      <c r="H1991" s="2" t="s">
        <v>73</v>
      </c>
      <c r="I1991" s="3">
        <v>5.45</v>
      </c>
      <c r="L1991" s="3">
        <v>16.89</v>
      </c>
      <c r="M1991" s="3">
        <v>0.44</v>
      </c>
      <c r="N1991" s="3">
        <v>1.24</v>
      </c>
      <c r="O1991" s="3">
        <v>5.76</v>
      </c>
      <c r="P1991" s="3">
        <v>1.75</v>
      </c>
      <c r="Q1991" s="3">
        <v>0.42</v>
      </c>
      <c r="R1991" s="3">
        <v>0.27</v>
      </c>
      <c r="S1991" s="3">
        <v>0.5</v>
      </c>
      <c r="T1991" s="3">
        <v>0</v>
      </c>
      <c r="U1991" s="6">
        <f t="shared" si="829"/>
        <v>2.8181818181818183</v>
      </c>
      <c r="W1991" s="6">
        <f t="shared" si="821"/>
        <v>12.41184767277856</v>
      </c>
      <c r="X1991" s="6">
        <f t="shared" si="822"/>
        <v>20</v>
      </c>
      <c r="Y1991" s="6">
        <f t="shared" si="823"/>
        <v>120</v>
      </c>
      <c r="Z1991" s="6">
        <f t="shared" si="824"/>
        <v>87.5</v>
      </c>
      <c r="AA1991" s="6">
        <f t="shared" si="825"/>
        <v>34.567901234567898</v>
      </c>
      <c r="AB1991" s="6">
        <f t="shared" si="826"/>
        <v>11.739130434782609</v>
      </c>
      <c r="AC1991" s="6">
        <f t="shared" si="827"/>
        <v>12.790995139421845</v>
      </c>
      <c r="AD1991" s="6">
        <f t="shared" si="828"/>
        <v>0</v>
      </c>
      <c r="AE1991" s="6">
        <f t="shared" si="830"/>
        <v>1.6113636363636366</v>
      </c>
    </row>
    <row r="1992" spans="1:31" x14ac:dyDescent="0.15">
      <c r="A1992" s="38">
        <v>42163</v>
      </c>
      <c r="B1992" s="8">
        <f t="shared" si="788"/>
        <v>2015</v>
      </c>
      <c r="C1992" s="8">
        <f t="shared" si="789"/>
        <v>6</v>
      </c>
      <c r="D1992" s="8">
        <f t="shared" si="790"/>
        <v>8</v>
      </c>
      <c r="E1992" s="8" t="s">
        <v>32</v>
      </c>
      <c r="F1992" s="8">
        <v>1</v>
      </c>
      <c r="G1992" s="39">
        <v>4</v>
      </c>
      <c r="H1992" s="2" t="s">
        <v>73</v>
      </c>
      <c r="I1992" s="3">
        <v>5.53</v>
      </c>
      <c r="L1992" s="3">
        <v>25.85</v>
      </c>
      <c r="M1992" s="3">
        <v>0.6</v>
      </c>
      <c r="N1992" s="3">
        <v>2.04</v>
      </c>
      <c r="O1992" s="3">
        <v>5.73</v>
      </c>
      <c r="P1992" s="3">
        <v>2.2400000000000002</v>
      </c>
      <c r="Q1992" s="3">
        <v>0.36</v>
      </c>
      <c r="R1992" s="3">
        <v>0.34</v>
      </c>
      <c r="S1992" s="3">
        <v>0.26</v>
      </c>
      <c r="T1992" s="3">
        <v>0.03</v>
      </c>
      <c r="U1992" s="6">
        <f t="shared" si="829"/>
        <v>3.4000000000000004</v>
      </c>
      <c r="W1992" s="6">
        <f t="shared" si="821"/>
        <v>16.925246826516219</v>
      </c>
      <c r="X1992" s="6">
        <f t="shared" si="822"/>
        <v>32.903225806451616</v>
      </c>
      <c r="Y1992" s="6">
        <f t="shared" si="823"/>
        <v>119.37500000000001</v>
      </c>
      <c r="Z1992" s="6">
        <f t="shared" si="824"/>
        <v>112.00000000000001</v>
      </c>
      <c r="AA1992" s="6">
        <f t="shared" si="825"/>
        <v>29.629629629629626</v>
      </c>
      <c r="AB1992" s="6">
        <f t="shared" si="826"/>
        <v>14.782608695652176</v>
      </c>
      <c r="AC1992" s="6">
        <f t="shared" si="827"/>
        <v>6.6513174724993602</v>
      </c>
      <c r="AD1992" s="6">
        <f t="shared" si="828"/>
        <v>1.6666666666666665</v>
      </c>
      <c r="AE1992" s="6">
        <f t="shared" si="830"/>
        <v>1.9440322580645164</v>
      </c>
    </row>
    <row r="1993" spans="1:31" x14ac:dyDescent="0.15">
      <c r="A1993" s="38">
        <v>42163</v>
      </c>
      <c r="B1993" s="8">
        <f t="shared" si="788"/>
        <v>2015</v>
      </c>
      <c r="C1993" s="8">
        <f t="shared" si="789"/>
        <v>6</v>
      </c>
      <c r="D1993" s="8">
        <f t="shared" si="790"/>
        <v>8</v>
      </c>
      <c r="E1993" s="8" t="s">
        <v>32</v>
      </c>
      <c r="F1993" s="8">
        <v>2</v>
      </c>
      <c r="G1993" s="39">
        <v>8</v>
      </c>
      <c r="H1993" s="2" t="s">
        <v>73</v>
      </c>
      <c r="I1993" s="3">
        <v>4.6900000000000004</v>
      </c>
      <c r="L1993" s="3">
        <v>-8.85</v>
      </c>
      <c r="M1993" s="3">
        <v>0.48</v>
      </c>
      <c r="N1993" s="3">
        <v>1.77</v>
      </c>
      <c r="O1993" s="3">
        <v>9.0500000000000007</v>
      </c>
      <c r="P1993" s="3">
        <v>0.5</v>
      </c>
      <c r="Q1993" s="3">
        <v>0.18</v>
      </c>
      <c r="R1993" s="3">
        <v>0.4</v>
      </c>
      <c r="S1993" s="3">
        <v>0.22</v>
      </c>
      <c r="T1993" s="3">
        <v>0.01</v>
      </c>
      <c r="U1993" s="6">
        <f t="shared" si="829"/>
        <v>3.6875</v>
      </c>
      <c r="W1993" s="6">
        <f t="shared" si="821"/>
        <v>13.540197461212975</v>
      </c>
      <c r="X1993" s="6">
        <f t="shared" si="822"/>
        <v>28.548387096774196</v>
      </c>
      <c r="Y1993" s="6">
        <f t="shared" si="823"/>
        <v>188.54166666666669</v>
      </c>
      <c r="Z1993" s="6">
        <f t="shared" si="824"/>
        <v>25</v>
      </c>
      <c r="AA1993" s="6">
        <f t="shared" si="825"/>
        <v>14.814814814814813</v>
      </c>
      <c r="AB1993" s="6">
        <f t="shared" si="826"/>
        <v>17.391304347826086</v>
      </c>
      <c r="AC1993" s="6">
        <f t="shared" si="827"/>
        <v>5.6280378613456117</v>
      </c>
      <c r="AD1993" s="6">
        <f t="shared" si="828"/>
        <v>0.55555555555555558</v>
      </c>
      <c r="AE1993" s="6">
        <f t="shared" si="830"/>
        <v>2.1084173387096778</v>
      </c>
    </row>
    <row r="1994" spans="1:31" x14ac:dyDescent="0.15">
      <c r="A1994" s="38">
        <v>42163</v>
      </c>
      <c r="B1994" s="8">
        <f t="shared" ref="B1994:B2057" si="831">YEAR(A1994)</f>
        <v>2015</v>
      </c>
      <c r="C1994" s="8">
        <f t="shared" ref="C1994:C2057" si="832">MONTH(A1994)</f>
        <v>6</v>
      </c>
      <c r="D1994" s="8">
        <f t="shared" ref="D1994:D2057" si="833">DAY(A1994)</f>
        <v>8</v>
      </c>
      <c r="E1994" s="8" t="s">
        <v>31</v>
      </c>
      <c r="F1994" s="8">
        <v>2</v>
      </c>
      <c r="G1994" s="39">
        <v>5</v>
      </c>
      <c r="H1994" s="2" t="s">
        <v>73</v>
      </c>
      <c r="I1994" s="3">
        <v>5.67</v>
      </c>
      <c r="L1994" s="3">
        <v>34.44</v>
      </c>
      <c r="M1994" s="3">
        <v>0.4</v>
      </c>
      <c r="N1994" s="3">
        <v>1.9</v>
      </c>
      <c r="O1994" s="3">
        <v>4.57</v>
      </c>
      <c r="P1994" s="3">
        <v>1.4</v>
      </c>
      <c r="Q1994" s="3">
        <v>0.25</v>
      </c>
      <c r="R1994" s="3">
        <v>0.35</v>
      </c>
      <c r="S1994" s="3">
        <v>0.25</v>
      </c>
      <c r="T1994" s="3">
        <v>0.03</v>
      </c>
      <c r="U1994" s="6">
        <f t="shared" si="829"/>
        <v>4.7499999999999991</v>
      </c>
      <c r="W1994" s="6">
        <f t="shared" si="821"/>
        <v>11.283497884344147</v>
      </c>
      <c r="X1994" s="6">
        <f t="shared" si="822"/>
        <v>30.64516129032258</v>
      </c>
      <c r="Y1994" s="6">
        <f t="shared" si="823"/>
        <v>95.208333333333343</v>
      </c>
      <c r="Z1994" s="6">
        <f t="shared" si="824"/>
        <v>69.999999999999986</v>
      </c>
      <c r="AA1994" s="6">
        <f t="shared" si="825"/>
        <v>20.5761316872428</v>
      </c>
      <c r="AB1994" s="6">
        <f t="shared" si="826"/>
        <v>15.217391304347824</v>
      </c>
      <c r="AC1994" s="6">
        <f t="shared" si="827"/>
        <v>6.3954975697109226</v>
      </c>
      <c r="AD1994" s="6">
        <f t="shared" si="828"/>
        <v>1.6666666666666665</v>
      </c>
      <c r="AE1994" s="6">
        <f t="shared" si="830"/>
        <v>2.7159274193548386</v>
      </c>
    </row>
    <row r="1995" spans="1:31" x14ac:dyDescent="0.15">
      <c r="A1995" s="38">
        <v>42163</v>
      </c>
      <c r="B1995" s="8">
        <f t="shared" si="831"/>
        <v>2015</v>
      </c>
      <c r="C1995" s="8">
        <f t="shared" si="832"/>
        <v>6</v>
      </c>
      <c r="D1995" s="8">
        <f t="shared" si="833"/>
        <v>8</v>
      </c>
      <c r="E1995" s="8" t="s">
        <v>30</v>
      </c>
      <c r="F1995" s="8">
        <v>1</v>
      </c>
      <c r="G1995" s="39">
        <v>2</v>
      </c>
      <c r="H1995" s="2" t="s">
        <v>73</v>
      </c>
      <c r="I1995" s="3">
        <v>4.51</v>
      </c>
      <c r="L1995" s="3">
        <v>-9.81</v>
      </c>
      <c r="M1995" s="3">
        <v>0.39</v>
      </c>
      <c r="N1995" s="3">
        <v>9.9600000000000009</v>
      </c>
      <c r="O1995" s="3">
        <v>27.4</v>
      </c>
      <c r="P1995" s="3">
        <v>5.23</v>
      </c>
      <c r="Q1995" s="3">
        <v>1.27</v>
      </c>
      <c r="R1995" s="3">
        <v>0.3</v>
      </c>
      <c r="S1995" s="3">
        <v>0.55000000000000004</v>
      </c>
      <c r="T1995" s="3">
        <v>0.03</v>
      </c>
      <c r="U1995" s="6">
        <f t="shared" si="829"/>
        <v>25.53846153846154</v>
      </c>
      <c r="W1995" s="6">
        <f t="shared" si="821"/>
        <v>11.001410437235542</v>
      </c>
      <c r="X1995" s="6">
        <f t="shared" si="822"/>
        <v>160.64516129032262</v>
      </c>
      <c r="Y1995" s="6">
        <f t="shared" si="823"/>
        <v>570.83333333333326</v>
      </c>
      <c r="Z1995" s="6">
        <f t="shared" si="824"/>
        <v>261.5</v>
      </c>
      <c r="AA1995" s="6">
        <f t="shared" si="825"/>
        <v>104.52674897119341</v>
      </c>
      <c r="AB1995" s="6">
        <f t="shared" si="826"/>
        <v>13.043478260869565</v>
      </c>
      <c r="AC1995" s="6">
        <f t="shared" si="827"/>
        <v>14.070094653364031</v>
      </c>
      <c r="AD1995" s="6">
        <f t="shared" si="828"/>
        <v>1.6666666666666665</v>
      </c>
      <c r="AE1995" s="6">
        <f t="shared" si="830"/>
        <v>14.602233250620353</v>
      </c>
    </row>
    <row r="1996" spans="1:31" x14ac:dyDescent="0.15">
      <c r="A1996" s="38">
        <v>42163</v>
      </c>
      <c r="B1996" s="8">
        <f t="shared" si="831"/>
        <v>2015</v>
      </c>
      <c r="C1996" s="8">
        <f t="shared" si="832"/>
        <v>6</v>
      </c>
      <c r="D1996" s="8">
        <f t="shared" si="833"/>
        <v>8</v>
      </c>
      <c r="E1996" s="8" t="s">
        <v>29</v>
      </c>
      <c r="F1996" s="8">
        <v>3</v>
      </c>
      <c r="G1996" s="39">
        <v>10</v>
      </c>
      <c r="H1996" s="2" t="s">
        <v>73</v>
      </c>
      <c r="I1996" s="3">
        <v>3.98</v>
      </c>
      <c r="L1996" s="3">
        <v>-56.55</v>
      </c>
      <c r="M1996" s="3">
        <v>0.68</v>
      </c>
      <c r="N1996" s="3">
        <v>17.71</v>
      </c>
      <c r="O1996" s="3">
        <v>102</v>
      </c>
      <c r="P1996" s="3">
        <v>1.1100000000000001</v>
      </c>
      <c r="Q1996" s="3">
        <v>0.56000000000000005</v>
      </c>
      <c r="R1996" s="3">
        <v>0.24</v>
      </c>
      <c r="S1996" s="3">
        <v>2.62</v>
      </c>
      <c r="T1996" s="3">
        <v>0.04</v>
      </c>
      <c r="U1996" s="6">
        <f t="shared" si="829"/>
        <v>26.044117647058822</v>
      </c>
      <c r="W1996" s="6">
        <f t="shared" si="821"/>
        <v>19.181946403385048</v>
      </c>
      <c r="X1996" s="6">
        <f t="shared" si="822"/>
        <v>285.64516129032256</v>
      </c>
      <c r="Y1996" s="6">
        <f t="shared" si="823"/>
        <v>2125</v>
      </c>
      <c r="Z1996" s="6">
        <f t="shared" si="824"/>
        <v>55.500000000000007</v>
      </c>
      <c r="AA1996" s="6">
        <f t="shared" si="825"/>
        <v>46.090534979423872</v>
      </c>
      <c r="AB1996" s="6">
        <f t="shared" si="826"/>
        <v>10.434782608695651</v>
      </c>
      <c r="AC1996" s="6">
        <f t="shared" si="827"/>
        <v>67.024814530570481</v>
      </c>
      <c r="AD1996" s="6">
        <f t="shared" si="828"/>
        <v>2.2222222222222223</v>
      </c>
      <c r="AE1996" s="6">
        <f t="shared" si="830"/>
        <v>14.891354364326375</v>
      </c>
    </row>
    <row r="1997" spans="1:31" x14ac:dyDescent="0.15">
      <c r="A1997" s="38">
        <v>42163</v>
      </c>
      <c r="B1997" s="8">
        <f t="shared" si="831"/>
        <v>2015</v>
      </c>
      <c r="C1997" s="8">
        <f t="shared" si="832"/>
        <v>6</v>
      </c>
      <c r="D1997" s="8">
        <f t="shared" si="833"/>
        <v>8</v>
      </c>
      <c r="E1997" s="8" t="s">
        <v>30</v>
      </c>
      <c r="F1997" s="8">
        <v>4</v>
      </c>
      <c r="G1997" s="39">
        <v>14</v>
      </c>
      <c r="H1997" s="2" t="s">
        <v>73</v>
      </c>
      <c r="I1997" s="3">
        <v>4.28</v>
      </c>
      <c r="L1997" s="3">
        <v>-3.17</v>
      </c>
      <c r="M1997" s="3">
        <v>0.6</v>
      </c>
      <c r="N1997" s="3">
        <v>15.94</v>
      </c>
      <c r="O1997" s="3">
        <v>76</v>
      </c>
      <c r="P1997" s="3">
        <v>5.0599999999999996</v>
      </c>
      <c r="Q1997" s="3">
        <v>0.99</v>
      </c>
      <c r="R1997" s="3">
        <v>0.3</v>
      </c>
      <c r="S1997" s="3">
        <v>0.42</v>
      </c>
      <c r="T1997" s="3">
        <v>0.01</v>
      </c>
      <c r="U1997" s="6">
        <f t="shared" si="829"/>
        <v>26.566666666666666</v>
      </c>
      <c r="W1997" s="6">
        <f t="shared" si="821"/>
        <v>16.925246826516219</v>
      </c>
      <c r="X1997" s="6">
        <f t="shared" si="822"/>
        <v>257.09677419354836</v>
      </c>
      <c r="Y1997" s="6">
        <f t="shared" si="823"/>
        <v>1583.3333333333333</v>
      </c>
      <c r="Z1997" s="6">
        <f t="shared" si="824"/>
        <v>253</v>
      </c>
      <c r="AA1997" s="6">
        <f t="shared" si="825"/>
        <v>81.481481481481481</v>
      </c>
      <c r="AB1997" s="6">
        <f t="shared" si="826"/>
        <v>13.043478260869565</v>
      </c>
      <c r="AC1997" s="6">
        <f t="shared" si="827"/>
        <v>10.74443591711435</v>
      </c>
      <c r="AD1997" s="6">
        <f t="shared" si="828"/>
        <v>0.55555555555555558</v>
      </c>
      <c r="AE1997" s="6">
        <f t="shared" si="830"/>
        <v>15.19013440860215</v>
      </c>
    </row>
    <row r="1998" spans="1:31" x14ac:dyDescent="0.15">
      <c r="A1998" s="38">
        <v>42163</v>
      </c>
      <c r="B1998" s="8">
        <f t="shared" si="831"/>
        <v>2015</v>
      </c>
      <c r="C1998" s="8">
        <f t="shared" si="832"/>
        <v>6</v>
      </c>
      <c r="D1998" s="8">
        <f t="shared" si="833"/>
        <v>8</v>
      </c>
      <c r="E1998" s="8" t="s">
        <v>29</v>
      </c>
      <c r="F1998" s="8">
        <v>2</v>
      </c>
      <c r="G1998" s="39">
        <v>6</v>
      </c>
      <c r="H1998" s="2" t="s">
        <v>73</v>
      </c>
      <c r="I1998" s="3">
        <v>4.3</v>
      </c>
      <c r="L1998" s="3">
        <v>6.19</v>
      </c>
      <c r="M1998" s="3">
        <v>1.04</v>
      </c>
      <c r="N1998" s="3">
        <v>29.66</v>
      </c>
      <c r="O1998" s="3">
        <v>45.2</v>
      </c>
      <c r="P1998" s="3">
        <v>1.86</v>
      </c>
      <c r="Q1998" s="3">
        <v>0.46</v>
      </c>
      <c r="R1998" s="3">
        <v>0.42</v>
      </c>
      <c r="S1998" s="3">
        <v>1.8</v>
      </c>
      <c r="T1998" s="3">
        <v>0.01</v>
      </c>
      <c r="U1998" s="6">
        <f t="shared" si="829"/>
        <v>28.51923076923077</v>
      </c>
      <c r="W1998" s="6">
        <f t="shared" si="821"/>
        <v>29.337094499294778</v>
      </c>
      <c r="X1998" s="6">
        <f t="shared" si="822"/>
        <v>478.38709677419354</v>
      </c>
      <c r="Y1998" s="6">
        <f t="shared" si="823"/>
        <v>941.66666666666674</v>
      </c>
      <c r="Z1998" s="6">
        <f t="shared" si="824"/>
        <v>93</v>
      </c>
      <c r="AA1998" s="6">
        <f t="shared" si="825"/>
        <v>37.860082304526749</v>
      </c>
      <c r="AB1998" s="6">
        <f t="shared" si="826"/>
        <v>18.260869565217391</v>
      </c>
      <c r="AC1998" s="6">
        <f t="shared" si="827"/>
        <v>46.047582501918647</v>
      </c>
      <c r="AD1998" s="6">
        <f t="shared" si="828"/>
        <v>0.55555555555555558</v>
      </c>
      <c r="AE1998" s="6">
        <f t="shared" si="830"/>
        <v>16.306560173697271</v>
      </c>
    </row>
    <row r="1999" spans="1:31" x14ac:dyDescent="0.15">
      <c r="A1999" s="38">
        <v>42163</v>
      </c>
      <c r="B1999" s="8">
        <f t="shared" si="831"/>
        <v>2015</v>
      </c>
      <c r="C1999" s="8">
        <f t="shared" si="832"/>
        <v>6</v>
      </c>
      <c r="D1999" s="8">
        <f t="shared" si="833"/>
        <v>8</v>
      </c>
      <c r="E1999" s="8" t="s">
        <v>30</v>
      </c>
      <c r="F1999" s="8">
        <v>2</v>
      </c>
      <c r="G1999" s="39">
        <v>7</v>
      </c>
      <c r="H1999" s="2" t="s">
        <v>73</v>
      </c>
      <c r="I1999" s="3">
        <v>4.26</v>
      </c>
      <c r="L1999" s="3">
        <v>-32.380000000000003</v>
      </c>
      <c r="M1999" s="3">
        <v>0.64</v>
      </c>
      <c r="N1999" s="3">
        <v>33.200000000000003</v>
      </c>
      <c r="O1999" s="3">
        <v>81.5</v>
      </c>
      <c r="P1999" s="3">
        <v>9.19</v>
      </c>
      <c r="Q1999" s="3">
        <v>3.58</v>
      </c>
      <c r="R1999" s="3">
        <v>0.4</v>
      </c>
      <c r="S1999" s="3">
        <v>0.6</v>
      </c>
      <c r="T1999" s="3">
        <v>0.03</v>
      </c>
      <c r="U1999" s="6">
        <f t="shared" si="829"/>
        <v>51.875</v>
      </c>
      <c r="W1999" s="6">
        <f t="shared" si="821"/>
        <v>18.053596614950635</v>
      </c>
      <c r="X1999" s="6">
        <f t="shared" si="822"/>
        <v>535.48387096774195</v>
      </c>
      <c r="Y1999" s="6">
        <f t="shared" si="823"/>
        <v>1697.9166666666667</v>
      </c>
      <c r="Z1999" s="6">
        <f t="shared" si="824"/>
        <v>459.49999999999994</v>
      </c>
      <c r="AA1999" s="6">
        <f t="shared" si="825"/>
        <v>294.6502057613169</v>
      </c>
      <c r="AB1999" s="6">
        <f t="shared" si="826"/>
        <v>17.391304347826086</v>
      </c>
      <c r="AC1999" s="6">
        <f t="shared" si="827"/>
        <v>15.349194167306214</v>
      </c>
      <c r="AD1999" s="6">
        <f t="shared" si="828"/>
        <v>1.6666666666666665</v>
      </c>
      <c r="AE1999" s="6">
        <f t="shared" si="830"/>
        <v>29.66078629032258</v>
      </c>
    </row>
    <row r="2000" spans="1:31" x14ac:dyDescent="0.15">
      <c r="A2000" s="38">
        <v>42163</v>
      </c>
      <c r="B2000" s="8">
        <f t="shared" si="831"/>
        <v>2015</v>
      </c>
      <c r="C2000" s="8">
        <f t="shared" si="832"/>
        <v>6</v>
      </c>
      <c r="D2000" s="8">
        <f t="shared" si="833"/>
        <v>8</v>
      </c>
      <c r="E2000" s="8" t="s">
        <v>29</v>
      </c>
      <c r="F2000" s="8">
        <v>1</v>
      </c>
      <c r="G2000" s="39">
        <v>1</v>
      </c>
      <c r="H2000" s="2" t="s">
        <v>73</v>
      </c>
      <c r="I2000" s="3">
        <v>3.94</v>
      </c>
      <c r="L2000" s="3">
        <v>-30.99</v>
      </c>
      <c r="M2000" s="3">
        <v>0</v>
      </c>
      <c r="N2000" s="3">
        <v>97.39</v>
      </c>
      <c r="O2000" s="3">
        <v>136.5</v>
      </c>
      <c r="P2000" s="3">
        <v>2.85</v>
      </c>
      <c r="Q2000" s="3">
        <v>1.05</v>
      </c>
      <c r="R2000" s="3">
        <v>0.43</v>
      </c>
      <c r="S2000" s="3">
        <v>1.03</v>
      </c>
      <c r="T2000" s="3">
        <v>0.01</v>
      </c>
      <c r="W2000" s="6">
        <f t="shared" si="821"/>
        <v>0</v>
      </c>
      <c r="X2000" s="6">
        <f t="shared" si="822"/>
        <v>1570.8064516129032</v>
      </c>
      <c r="Y2000" s="6">
        <f t="shared" si="823"/>
        <v>2843.75</v>
      </c>
      <c r="Z2000" s="6">
        <f t="shared" si="824"/>
        <v>142.50000000000003</v>
      </c>
      <c r="AA2000" s="6">
        <f t="shared" si="825"/>
        <v>86.419753086419746</v>
      </c>
      <c r="AB2000" s="6">
        <f t="shared" si="826"/>
        <v>18.695652173913043</v>
      </c>
      <c r="AC2000" s="6">
        <f t="shared" si="827"/>
        <v>26.349449987209002</v>
      </c>
      <c r="AD2000" s="6">
        <f t="shared" si="828"/>
        <v>0.55555555555555558</v>
      </c>
    </row>
    <row r="2001" spans="1:31" x14ac:dyDescent="0.15">
      <c r="A2001" s="38">
        <v>42163</v>
      </c>
      <c r="B2001" s="8">
        <f t="shared" si="831"/>
        <v>2015</v>
      </c>
      <c r="C2001" s="8">
        <f t="shared" si="832"/>
        <v>6</v>
      </c>
      <c r="D2001" s="8">
        <f t="shared" si="833"/>
        <v>8</v>
      </c>
      <c r="E2001" s="8" t="s">
        <v>30</v>
      </c>
      <c r="F2001" s="8">
        <v>3</v>
      </c>
      <c r="G2001" s="39">
        <v>9</v>
      </c>
      <c r="H2001" s="2" t="s">
        <v>73</v>
      </c>
      <c r="I2001" s="3">
        <v>5.79</v>
      </c>
      <c r="L2001" s="3">
        <v>54</v>
      </c>
    </row>
    <row r="2002" spans="1:31" x14ac:dyDescent="0.15">
      <c r="A2002" s="38">
        <v>42163</v>
      </c>
      <c r="B2002" s="8">
        <f t="shared" si="831"/>
        <v>2015</v>
      </c>
      <c r="C2002" s="8">
        <f t="shared" si="832"/>
        <v>6</v>
      </c>
      <c r="D2002" s="8">
        <f t="shared" si="833"/>
        <v>8</v>
      </c>
      <c r="E2002" s="8" t="s">
        <v>29</v>
      </c>
      <c r="F2002" s="8">
        <v>4</v>
      </c>
      <c r="G2002" s="39">
        <v>13</v>
      </c>
      <c r="H2002" s="2" t="s">
        <v>73</v>
      </c>
      <c r="I2002" s="3">
        <v>4.05</v>
      </c>
      <c r="L2002" s="3">
        <v>-35.94</v>
      </c>
      <c r="M2002" s="3">
        <v>0</v>
      </c>
      <c r="N2002" s="3">
        <v>77.92</v>
      </c>
      <c r="O2002" s="3">
        <v>124.5</v>
      </c>
      <c r="P2002" s="3">
        <v>1.1100000000000001</v>
      </c>
      <c r="Q2002" s="3">
        <v>0.4</v>
      </c>
      <c r="R2002" s="3">
        <v>0.39</v>
      </c>
      <c r="S2002" s="3">
        <v>1.93</v>
      </c>
      <c r="T2002" s="3">
        <v>0.04</v>
      </c>
      <c r="W2002" s="6">
        <f t="shared" ref="W2002:W2014" si="834">(M2002/35.45)*1000</f>
        <v>0</v>
      </c>
      <c r="X2002" s="6">
        <f t="shared" ref="X2002:X2014" si="835">(N2002/62)*1000</f>
        <v>1256.7741935483871</v>
      </c>
      <c r="Y2002" s="6">
        <f t="shared" ref="Y2002:Y2014" si="836">(O2002/96)*1000*2</f>
        <v>2593.75</v>
      </c>
      <c r="Z2002" s="6">
        <f t="shared" ref="Z2002:Z2014" si="837">(P2002/40)*1000*2</f>
        <v>55.500000000000007</v>
      </c>
      <c r="AA2002" s="6">
        <f t="shared" ref="AA2002:AA2014" si="838">(Q2002/24.3)*1000*2</f>
        <v>32.921810699588477</v>
      </c>
      <c r="AB2002" s="6">
        <f t="shared" ref="AB2002:AB2014" si="839">(R2002/23)*1000</f>
        <v>16.956521739130437</v>
      </c>
      <c r="AC2002" s="6">
        <f t="shared" ref="AC2002:AC2014" si="840">(S2002/39.09)*1000</f>
        <v>49.373241238168326</v>
      </c>
      <c r="AD2002" s="6">
        <f t="shared" ref="AD2002:AD2014" si="841">(T2002/18)*1000</f>
        <v>2.2222222222222223</v>
      </c>
    </row>
    <row r="2003" spans="1:31" x14ac:dyDescent="0.15">
      <c r="A2003" s="38">
        <v>42226</v>
      </c>
      <c r="B2003" s="8">
        <f t="shared" si="831"/>
        <v>2015</v>
      </c>
      <c r="C2003" s="8">
        <f t="shared" si="832"/>
        <v>8</v>
      </c>
      <c r="D2003" s="8">
        <f t="shared" si="833"/>
        <v>10</v>
      </c>
      <c r="E2003" s="8" t="s">
        <v>32</v>
      </c>
      <c r="F2003" s="8">
        <v>2</v>
      </c>
      <c r="G2003" s="39">
        <v>8</v>
      </c>
      <c r="H2003" s="2" t="s">
        <v>73</v>
      </c>
      <c r="I2003" s="3">
        <v>4.99</v>
      </c>
      <c r="L2003" s="3">
        <v>9.19</v>
      </c>
      <c r="M2003" s="3">
        <v>0.49</v>
      </c>
      <c r="N2003" s="3">
        <v>0.31</v>
      </c>
      <c r="O2003" s="3">
        <v>5.9</v>
      </c>
      <c r="P2003" s="3">
        <v>0.6</v>
      </c>
      <c r="Q2003" s="3">
        <v>0.16</v>
      </c>
      <c r="R2003" s="3">
        <v>0.47</v>
      </c>
      <c r="S2003" s="3">
        <v>0.18</v>
      </c>
      <c r="T2003" s="3">
        <v>0.01</v>
      </c>
      <c r="U2003" s="6">
        <f t="shared" ref="U2003:U2014" si="842">(N2003/M2003)</f>
        <v>0.63265306122448983</v>
      </c>
      <c r="W2003" s="6">
        <f t="shared" si="834"/>
        <v>13.822284908321578</v>
      </c>
      <c r="X2003" s="6">
        <f t="shared" si="835"/>
        <v>5</v>
      </c>
      <c r="Y2003" s="6">
        <f t="shared" si="836"/>
        <v>122.91666666666667</v>
      </c>
      <c r="Z2003" s="6">
        <f t="shared" si="837"/>
        <v>30</v>
      </c>
      <c r="AA2003" s="6">
        <f t="shared" si="838"/>
        <v>13.168724279835391</v>
      </c>
      <c r="AB2003" s="6">
        <f t="shared" si="839"/>
        <v>20.434782608695652</v>
      </c>
      <c r="AC2003" s="6">
        <f t="shared" si="840"/>
        <v>4.604758250191864</v>
      </c>
      <c r="AD2003" s="6">
        <f t="shared" si="841"/>
        <v>0.55555555555555558</v>
      </c>
      <c r="AE2003" s="6">
        <f t="shared" ref="AE2003:AE2014" si="843">(X2003/W2003)</f>
        <v>0.36173469387755108</v>
      </c>
    </row>
    <row r="2004" spans="1:31" x14ac:dyDescent="0.15">
      <c r="A2004" s="38">
        <v>42226</v>
      </c>
      <c r="B2004" s="8">
        <f t="shared" si="831"/>
        <v>2015</v>
      </c>
      <c r="C2004" s="8">
        <f t="shared" si="832"/>
        <v>8</v>
      </c>
      <c r="D2004" s="8">
        <f t="shared" si="833"/>
        <v>10</v>
      </c>
      <c r="E2004" s="8" t="s">
        <v>31</v>
      </c>
      <c r="F2004" s="8">
        <v>1</v>
      </c>
      <c r="G2004" s="39">
        <v>3</v>
      </c>
      <c r="H2004" s="2" t="s">
        <v>73</v>
      </c>
      <c r="I2004" s="3">
        <v>5.57</v>
      </c>
      <c r="L2004" s="3">
        <v>34.799999999999997</v>
      </c>
      <c r="M2004" s="3">
        <v>0.51</v>
      </c>
      <c r="N2004" s="3">
        <v>0.62</v>
      </c>
      <c r="O2004" s="3">
        <v>5.2</v>
      </c>
      <c r="P2004" s="3">
        <v>1.45</v>
      </c>
      <c r="Q2004" s="3">
        <v>0.38</v>
      </c>
      <c r="R2004" s="3">
        <v>0.35</v>
      </c>
      <c r="S2004" s="3">
        <v>0.28999999999999998</v>
      </c>
      <c r="T2004" s="3">
        <v>0.03</v>
      </c>
      <c r="U2004" s="6">
        <f t="shared" si="842"/>
        <v>1.2156862745098038</v>
      </c>
      <c r="W2004" s="6">
        <f t="shared" si="834"/>
        <v>14.386459802538786</v>
      </c>
      <c r="X2004" s="6">
        <f t="shared" si="835"/>
        <v>10</v>
      </c>
      <c r="Y2004" s="6">
        <f t="shared" si="836"/>
        <v>108.33333333333334</v>
      </c>
      <c r="Z2004" s="6">
        <f t="shared" si="837"/>
        <v>72.5</v>
      </c>
      <c r="AA2004" s="6">
        <f t="shared" si="838"/>
        <v>31.275720164609055</v>
      </c>
      <c r="AB2004" s="6">
        <f t="shared" si="839"/>
        <v>15.217391304347824</v>
      </c>
      <c r="AC2004" s="6">
        <f t="shared" si="840"/>
        <v>7.4187771808646703</v>
      </c>
      <c r="AD2004" s="6">
        <f t="shared" si="841"/>
        <v>1.6666666666666665</v>
      </c>
      <c r="AE2004" s="6">
        <f t="shared" si="843"/>
        <v>0.69509803921568636</v>
      </c>
    </row>
    <row r="2005" spans="1:31" x14ac:dyDescent="0.15">
      <c r="A2005" s="38">
        <v>42226</v>
      </c>
      <c r="B2005" s="8">
        <f t="shared" si="831"/>
        <v>2015</v>
      </c>
      <c r="C2005" s="8">
        <f t="shared" si="832"/>
        <v>8</v>
      </c>
      <c r="D2005" s="8">
        <f t="shared" si="833"/>
        <v>10</v>
      </c>
      <c r="E2005" s="8" t="s">
        <v>31</v>
      </c>
      <c r="F2005" s="8">
        <v>2</v>
      </c>
      <c r="G2005" s="39">
        <v>5</v>
      </c>
      <c r="H2005" s="2" t="s">
        <v>73</v>
      </c>
      <c r="I2005" s="3">
        <v>5.29</v>
      </c>
      <c r="L2005" s="3">
        <v>8.6199999999999992</v>
      </c>
      <c r="M2005" s="3">
        <v>0.53</v>
      </c>
      <c r="N2005" s="3">
        <v>0.8</v>
      </c>
      <c r="O2005" s="3">
        <v>4.47</v>
      </c>
      <c r="P2005" s="3">
        <v>0.95</v>
      </c>
      <c r="Q2005" s="3">
        <v>0.18</v>
      </c>
      <c r="R2005" s="3">
        <v>0.39</v>
      </c>
      <c r="S2005" s="3">
        <v>0.28999999999999998</v>
      </c>
      <c r="T2005" s="3">
        <v>0.03</v>
      </c>
      <c r="U2005" s="6">
        <f t="shared" si="842"/>
        <v>1.5094339622641511</v>
      </c>
      <c r="W2005" s="6">
        <f t="shared" si="834"/>
        <v>14.950634696755994</v>
      </c>
      <c r="X2005" s="6">
        <f t="shared" si="835"/>
        <v>12.903225806451612</v>
      </c>
      <c r="Y2005" s="6">
        <f t="shared" si="836"/>
        <v>93.125</v>
      </c>
      <c r="Z2005" s="6">
        <f t="shared" si="837"/>
        <v>47.5</v>
      </c>
      <c r="AA2005" s="6">
        <f t="shared" si="838"/>
        <v>14.814814814814813</v>
      </c>
      <c r="AB2005" s="6">
        <f t="shared" si="839"/>
        <v>16.956521739130437</v>
      </c>
      <c r="AC2005" s="6">
        <f t="shared" si="840"/>
        <v>7.4187771808646703</v>
      </c>
      <c r="AD2005" s="6">
        <f t="shared" si="841"/>
        <v>1.6666666666666665</v>
      </c>
      <c r="AE2005" s="6">
        <f t="shared" si="843"/>
        <v>0.8630553864881314</v>
      </c>
    </row>
    <row r="2006" spans="1:31" x14ac:dyDescent="0.15">
      <c r="A2006" s="38">
        <v>42226</v>
      </c>
      <c r="B2006" s="8">
        <f t="shared" si="831"/>
        <v>2015</v>
      </c>
      <c r="C2006" s="8">
        <f t="shared" si="832"/>
        <v>8</v>
      </c>
      <c r="D2006" s="8">
        <f t="shared" si="833"/>
        <v>10</v>
      </c>
      <c r="E2006" s="8" t="s">
        <v>31</v>
      </c>
      <c r="F2006" s="8">
        <v>3</v>
      </c>
      <c r="G2006" s="39">
        <v>12</v>
      </c>
      <c r="H2006" s="2" t="s">
        <v>73</v>
      </c>
      <c r="I2006" s="3">
        <v>4.78</v>
      </c>
      <c r="L2006" s="3">
        <v>11.75</v>
      </c>
      <c r="M2006" s="3">
        <v>0.31</v>
      </c>
      <c r="N2006" s="3">
        <v>0.84</v>
      </c>
      <c r="O2006" s="3">
        <v>5.91</v>
      </c>
      <c r="P2006" s="3">
        <v>0.75</v>
      </c>
      <c r="Q2006" s="3">
        <v>0.2</v>
      </c>
      <c r="R2006" s="3">
        <v>0.28999999999999998</v>
      </c>
      <c r="S2006" s="3">
        <v>0.28999999999999998</v>
      </c>
      <c r="T2006" s="3">
        <v>0.04</v>
      </c>
      <c r="U2006" s="6">
        <f t="shared" si="842"/>
        <v>2.7096774193548385</v>
      </c>
      <c r="W2006" s="6">
        <f t="shared" si="834"/>
        <v>8.7447108603667125</v>
      </c>
      <c r="X2006" s="6">
        <f t="shared" si="835"/>
        <v>13.548387096774194</v>
      </c>
      <c r="Y2006" s="6">
        <f t="shared" si="836"/>
        <v>123.125</v>
      </c>
      <c r="Z2006" s="6">
        <f t="shared" si="837"/>
        <v>37.5</v>
      </c>
      <c r="AA2006" s="6">
        <f t="shared" si="838"/>
        <v>16.460905349794238</v>
      </c>
      <c r="AB2006" s="6">
        <f t="shared" si="839"/>
        <v>12.608695652173912</v>
      </c>
      <c r="AC2006" s="6">
        <f t="shared" si="840"/>
        <v>7.4187771808646703</v>
      </c>
      <c r="AD2006" s="6">
        <f t="shared" si="841"/>
        <v>2.2222222222222223</v>
      </c>
      <c r="AE2006" s="6">
        <f t="shared" si="843"/>
        <v>1.5493236212278878</v>
      </c>
    </row>
    <row r="2007" spans="1:31" x14ac:dyDescent="0.15">
      <c r="A2007" s="38">
        <v>42226</v>
      </c>
      <c r="B2007" s="8">
        <f t="shared" si="831"/>
        <v>2015</v>
      </c>
      <c r="C2007" s="8">
        <f t="shared" si="832"/>
        <v>8</v>
      </c>
      <c r="D2007" s="8">
        <f t="shared" si="833"/>
        <v>10</v>
      </c>
      <c r="E2007" s="8" t="s">
        <v>31</v>
      </c>
      <c r="F2007" s="8">
        <v>4</v>
      </c>
      <c r="G2007" s="39">
        <v>15</v>
      </c>
      <c r="H2007" s="2" t="s">
        <v>73</v>
      </c>
      <c r="I2007" s="3">
        <v>4.95</v>
      </c>
      <c r="L2007" s="3">
        <v>6.48</v>
      </c>
      <c r="M2007" s="3">
        <v>0.47</v>
      </c>
      <c r="N2007" s="3">
        <v>5.31</v>
      </c>
      <c r="O2007" s="3">
        <v>6.23</v>
      </c>
      <c r="P2007" s="3">
        <v>1.42</v>
      </c>
      <c r="Q2007" s="3">
        <v>0.25</v>
      </c>
      <c r="R2007" s="3">
        <v>0.32</v>
      </c>
      <c r="S2007" s="3">
        <v>0.47</v>
      </c>
      <c r="T2007" s="3">
        <v>0.01</v>
      </c>
      <c r="U2007" s="6">
        <f t="shared" si="842"/>
        <v>11.297872340425531</v>
      </c>
      <c r="W2007" s="6">
        <f t="shared" si="834"/>
        <v>13.258110014104371</v>
      </c>
      <c r="X2007" s="6">
        <f t="shared" si="835"/>
        <v>85.645161290322562</v>
      </c>
      <c r="Y2007" s="6">
        <f t="shared" si="836"/>
        <v>129.79166666666666</v>
      </c>
      <c r="Z2007" s="6">
        <f t="shared" si="837"/>
        <v>71</v>
      </c>
      <c r="AA2007" s="6">
        <f t="shared" si="838"/>
        <v>20.5761316872428</v>
      </c>
      <c r="AB2007" s="6">
        <f t="shared" si="839"/>
        <v>13.913043478260871</v>
      </c>
      <c r="AC2007" s="6">
        <f t="shared" si="840"/>
        <v>12.023535431056535</v>
      </c>
      <c r="AD2007" s="6">
        <f t="shared" si="841"/>
        <v>0.55555555555555558</v>
      </c>
      <c r="AE2007" s="6">
        <f t="shared" si="843"/>
        <v>6.4598318462594362</v>
      </c>
    </row>
    <row r="2008" spans="1:31" x14ac:dyDescent="0.15">
      <c r="A2008" s="38">
        <v>42226</v>
      </c>
      <c r="B2008" s="8">
        <f t="shared" si="831"/>
        <v>2015</v>
      </c>
      <c r="C2008" s="8">
        <f t="shared" si="832"/>
        <v>8</v>
      </c>
      <c r="D2008" s="8">
        <f t="shared" si="833"/>
        <v>10</v>
      </c>
      <c r="E2008" s="8" t="s">
        <v>32</v>
      </c>
      <c r="F2008" s="8">
        <v>1</v>
      </c>
      <c r="G2008" s="39">
        <v>4</v>
      </c>
      <c r="H2008" s="2" t="s">
        <v>73</v>
      </c>
      <c r="I2008" s="3">
        <v>5.44</v>
      </c>
      <c r="L2008" s="3">
        <v>42.71</v>
      </c>
      <c r="M2008" s="3">
        <v>0.51</v>
      </c>
      <c r="N2008" s="3">
        <v>7.53</v>
      </c>
      <c r="O2008" s="3">
        <v>6.71</v>
      </c>
      <c r="P2008" s="3">
        <v>3.51</v>
      </c>
      <c r="Q2008" s="3">
        <v>0.68</v>
      </c>
      <c r="R2008" s="3">
        <v>0.36</v>
      </c>
      <c r="S2008" s="3">
        <v>0.67</v>
      </c>
      <c r="T2008" s="3">
        <v>0.01</v>
      </c>
      <c r="U2008" s="6">
        <f t="shared" si="842"/>
        <v>14.764705882352942</v>
      </c>
      <c r="W2008" s="6">
        <f t="shared" si="834"/>
        <v>14.386459802538786</v>
      </c>
      <c r="X2008" s="6">
        <f t="shared" si="835"/>
        <v>121.45161290322581</v>
      </c>
      <c r="Y2008" s="6">
        <f t="shared" si="836"/>
        <v>139.79166666666669</v>
      </c>
      <c r="Z2008" s="6">
        <f t="shared" si="837"/>
        <v>175.5</v>
      </c>
      <c r="AA2008" s="6">
        <f t="shared" si="838"/>
        <v>55.967078189300409</v>
      </c>
      <c r="AB2008" s="6">
        <f t="shared" si="839"/>
        <v>15.652173913043477</v>
      </c>
      <c r="AC2008" s="6">
        <f t="shared" si="840"/>
        <v>17.139933486825274</v>
      </c>
      <c r="AD2008" s="6">
        <f t="shared" si="841"/>
        <v>0.55555555555555558</v>
      </c>
      <c r="AE2008" s="6">
        <f t="shared" si="843"/>
        <v>8.4420777988614812</v>
      </c>
    </row>
    <row r="2009" spans="1:31" x14ac:dyDescent="0.15">
      <c r="A2009" s="38">
        <v>42226</v>
      </c>
      <c r="B2009" s="8">
        <f t="shared" si="831"/>
        <v>2015</v>
      </c>
      <c r="C2009" s="8">
        <f t="shared" si="832"/>
        <v>8</v>
      </c>
      <c r="D2009" s="8">
        <f t="shared" si="833"/>
        <v>10</v>
      </c>
      <c r="E2009" s="8" t="s">
        <v>29</v>
      </c>
      <c r="F2009" s="8">
        <v>2</v>
      </c>
      <c r="G2009" s="39">
        <v>6</v>
      </c>
      <c r="H2009" s="2" t="s">
        <v>73</v>
      </c>
      <c r="I2009" s="3">
        <v>4.37</v>
      </c>
      <c r="L2009" s="3">
        <v>24.21</v>
      </c>
      <c r="M2009" s="3">
        <v>1.06</v>
      </c>
      <c r="N2009" s="3">
        <v>18.989999999999998</v>
      </c>
      <c r="O2009" s="3">
        <v>42.85</v>
      </c>
      <c r="P2009" s="3">
        <v>1.38</v>
      </c>
      <c r="Q2009" s="3">
        <v>0.41</v>
      </c>
      <c r="R2009" s="3">
        <v>0.45</v>
      </c>
      <c r="S2009" s="3">
        <v>2.0499999999999998</v>
      </c>
      <c r="T2009" s="3">
        <v>0.03</v>
      </c>
      <c r="U2009" s="6">
        <f t="shared" si="842"/>
        <v>17.915094339622637</v>
      </c>
      <c r="W2009" s="6">
        <f t="shared" si="834"/>
        <v>29.901269393511988</v>
      </c>
      <c r="X2009" s="6">
        <f t="shared" si="835"/>
        <v>306.29032258064512</v>
      </c>
      <c r="Y2009" s="6">
        <f t="shared" si="836"/>
        <v>892.70833333333337</v>
      </c>
      <c r="Z2009" s="6">
        <f t="shared" si="837"/>
        <v>68.999999999999986</v>
      </c>
      <c r="AA2009" s="6">
        <f t="shared" si="838"/>
        <v>33.744855967078188</v>
      </c>
      <c r="AB2009" s="6">
        <f t="shared" si="839"/>
        <v>19.565217391304348</v>
      </c>
      <c r="AC2009" s="6">
        <f t="shared" si="840"/>
        <v>52.443080071629566</v>
      </c>
      <c r="AD2009" s="6">
        <f t="shared" si="841"/>
        <v>1.6666666666666665</v>
      </c>
      <c r="AE2009" s="6">
        <f t="shared" si="843"/>
        <v>10.24338861838101</v>
      </c>
    </row>
    <row r="2010" spans="1:31" x14ac:dyDescent="0.15">
      <c r="A2010" s="38">
        <v>42226</v>
      </c>
      <c r="B2010" s="8">
        <f t="shared" si="831"/>
        <v>2015</v>
      </c>
      <c r="C2010" s="8">
        <f t="shared" si="832"/>
        <v>8</v>
      </c>
      <c r="D2010" s="8">
        <f t="shared" si="833"/>
        <v>10</v>
      </c>
      <c r="E2010" s="8" t="s">
        <v>30</v>
      </c>
      <c r="F2010" s="8">
        <v>1</v>
      </c>
      <c r="G2010" s="39">
        <v>2</v>
      </c>
      <c r="H2010" s="2" t="s">
        <v>73</v>
      </c>
      <c r="I2010" s="3">
        <v>4.5999999999999996</v>
      </c>
      <c r="L2010" s="3">
        <v>6.88</v>
      </c>
      <c r="M2010" s="3">
        <v>0.36</v>
      </c>
      <c r="N2010" s="3">
        <v>6.6</v>
      </c>
      <c r="O2010" s="3">
        <v>21.87</v>
      </c>
      <c r="P2010" s="3">
        <v>4.34</v>
      </c>
      <c r="Q2010" s="3">
        <v>1.1100000000000001</v>
      </c>
      <c r="R2010" s="3">
        <v>0.28999999999999998</v>
      </c>
      <c r="S2010" s="3">
        <v>0.61</v>
      </c>
      <c r="T2010" s="3">
        <v>0.01</v>
      </c>
      <c r="U2010" s="6">
        <f t="shared" si="842"/>
        <v>18.333333333333332</v>
      </c>
      <c r="W2010" s="6">
        <f t="shared" si="834"/>
        <v>10.15514809590973</v>
      </c>
      <c r="X2010" s="6">
        <f t="shared" si="835"/>
        <v>106.45161290322579</v>
      </c>
      <c r="Y2010" s="6">
        <f t="shared" si="836"/>
        <v>455.625</v>
      </c>
      <c r="Z2010" s="6">
        <f t="shared" si="837"/>
        <v>217</v>
      </c>
      <c r="AA2010" s="6">
        <f t="shared" si="838"/>
        <v>91.35802469135804</v>
      </c>
      <c r="AB2010" s="6">
        <f t="shared" si="839"/>
        <v>12.608695652173912</v>
      </c>
      <c r="AC2010" s="6">
        <f t="shared" si="840"/>
        <v>15.605014070094651</v>
      </c>
      <c r="AD2010" s="6">
        <f t="shared" si="841"/>
        <v>0.55555555555555558</v>
      </c>
      <c r="AE2010" s="6">
        <f t="shared" si="843"/>
        <v>10.48252688172043</v>
      </c>
    </row>
    <row r="2011" spans="1:31" x14ac:dyDescent="0.15">
      <c r="A2011" s="38">
        <v>42226</v>
      </c>
      <c r="B2011" s="8">
        <f t="shared" si="831"/>
        <v>2015</v>
      </c>
      <c r="C2011" s="8">
        <f t="shared" si="832"/>
        <v>8</v>
      </c>
      <c r="D2011" s="8">
        <f t="shared" si="833"/>
        <v>10</v>
      </c>
      <c r="E2011" s="8" t="s">
        <v>30</v>
      </c>
      <c r="F2011" s="8">
        <v>2</v>
      </c>
      <c r="G2011" s="39">
        <v>7</v>
      </c>
      <c r="H2011" s="2" t="s">
        <v>73</v>
      </c>
      <c r="I2011" s="3">
        <v>4.26</v>
      </c>
      <c r="L2011" s="3">
        <v>9.51</v>
      </c>
      <c r="M2011" s="3">
        <v>0.28000000000000003</v>
      </c>
      <c r="N2011" s="3">
        <v>16.510000000000002</v>
      </c>
      <c r="O2011" s="3">
        <v>92.1</v>
      </c>
      <c r="P2011" s="3">
        <v>6.95</v>
      </c>
      <c r="Q2011" s="3">
        <v>1.87</v>
      </c>
      <c r="R2011" s="3">
        <v>0.34</v>
      </c>
      <c r="S2011" s="3">
        <v>0.36</v>
      </c>
      <c r="T2011" s="3">
        <v>0.04</v>
      </c>
      <c r="U2011" s="6">
        <f t="shared" si="842"/>
        <v>58.964285714285715</v>
      </c>
      <c r="W2011" s="6">
        <f t="shared" si="834"/>
        <v>7.8984485190409028</v>
      </c>
      <c r="X2011" s="6">
        <f t="shared" si="835"/>
        <v>266.29032258064518</v>
      </c>
      <c r="Y2011" s="6">
        <f t="shared" si="836"/>
        <v>1918.75</v>
      </c>
      <c r="Z2011" s="6">
        <f t="shared" si="837"/>
        <v>347.50000000000006</v>
      </c>
      <c r="AA2011" s="6">
        <f t="shared" si="838"/>
        <v>153.90946502057614</v>
      </c>
      <c r="AB2011" s="6">
        <f t="shared" si="839"/>
        <v>14.782608695652176</v>
      </c>
      <c r="AC2011" s="6">
        <f t="shared" si="840"/>
        <v>9.209516500383728</v>
      </c>
      <c r="AD2011" s="6">
        <f t="shared" si="841"/>
        <v>2.2222222222222223</v>
      </c>
      <c r="AE2011" s="6">
        <f t="shared" si="843"/>
        <v>33.714256912442401</v>
      </c>
    </row>
    <row r="2012" spans="1:31" x14ac:dyDescent="0.15">
      <c r="A2012" s="38">
        <v>42226</v>
      </c>
      <c r="B2012" s="8">
        <f t="shared" si="831"/>
        <v>2015</v>
      </c>
      <c r="C2012" s="8">
        <f t="shared" si="832"/>
        <v>8</v>
      </c>
      <c r="D2012" s="8">
        <f t="shared" si="833"/>
        <v>10</v>
      </c>
      <c r="E2012" s="8" t="s">
        <v>30</v>
      </c>
      <c r="F2012" s="8">
        <v>4</v>
      </c>
      <c r="G2012" s="39">
        <v>14</v>
      </c>
      <c r="H2012" s="2" t="s">
        <v>73</v>
      </c>
      <c r="I2012" s="3">
        <v>4.24</v>
      </c>
      <c r="L2012" s="3">
        <v>-2.64</v>
      </c>
      <c r="M2012" s="3">
        <v>0.3</v>
      </c>
      <c r="N2012" s="3">
        <v>23.51</v>
      </c>
      <c r="O2012" s="3">
        <v>73.8</v>
      </c>
      <c r="P2012" s="3">
        <v>5.74</v>
      </c>
      <c r="Q2012" s="3">
        <v>1.1000000000000001</v>
      </c>
      <c r="R2012" s="3">
        <v>0.43</v>
      </c>
      <c r="S2012" s="3">
        <v>0.47</v>
      </c>
      <c r="T2012" s="3">
        <v>0.04</v>
      </c>
      <c r="U2012" s="6">
        <f t="shared" si="842"/>
        <v>78.366666666666674</v>
      </c>
      <c r="W2012" s="6">
        <f t="shared" si="834"/>
        <v>8.4626234132581093</v>
      </c>
      <c r="X2012" s="6">
        <f t="shared" si="835"/>
        <v>379.19354838709677</v>
      </c>
      <c r="Y2012" s="6">
        <f t="shared" si="836"/>
        <v>1537.4999999999998</v>
      </c>
      <c r="Z2012" s="6">
        <f t="shared" si="837"/>
        <v>287.00000000000006</v>
      </c>
      <c r="AA2012" s="6">
        <f t="shared" si="838"/>
        <v>90.534979423868322</v>
      </c>
      <c r="AB2012" s="6">
        <f t="shared" si="839"/>
        <v>18.695652173913043</v>
      </c>
      <c r="AC2012" s="6">
        <f t="shared" si="840"/>
        <v>12.023535431056535</v>
      </c>
      <c r="AD2012" s="6">
        <f t="shared" si="841"/>
        <v>2.2222222222222223</v>
      </c>
      <c r="AE2012" s="6">
        <f t="shared" si="843"/>
        <v>44.808037634408606</v>
      </c>
    </row>
    <row r="2013" spans="1:31" x14ac:dyDescent="0.15">
      <c r="A2013" s="38">
        <v>42226</v>
      </c>
      <c r="B2013" s="8">
        <f t="shared" si="831"/>
        <v>2015</v>
      </c>
      <c r="C2013" s="8">
        <f t="shared" si="832"/>
        <v>8</v>
      </c>
      <c r="D2013" s="8">
        <f t="shared" si="833"/>
        <v>10</v>
      </c>
      <c r="E2013" s="8" t="s">
        <v>29</v>
      </c>
      <c r="F2013" s="8">
        <v>4</v>
      </c>
      <c r="G2013" s="39">
        <v>13</v>
      </c>
      <c r="H2013" s="2" t="s">
        <v>73</v>
      </c>
      <c r="I2013" s="3">
        <v>3.99</v>
      </c>
      <c r="L2013" s="3">
        <v>-39.93</v>
      </c>
      <c r="M2013" s="3">
        <v>0.55000000000000004</v>
      </c>
      <c r="N2013" s="3">
        <v>101.6</v>
      </c>
      <c r="O2013" s="3">
        <v>115.55</v>
      </c>
      <c r="P2013" s="3">
        <v>0.75</v>
      </c>
      <c r="Q2013" s="3">
        <v>0.38</v>
      </c>
      <c r="R2013" s="3">
        <v>0.56000000000000005</v>
      </c>
      <c r="S2013" s="3">
        <v>1.08</v>
      </c>
      <c r="T2013" s="3">
        <v>0.08</v>
      </c>
      <c r="U2013" s="6">
        <f t="shared" si="842"/>
        <v>184.72727272727269</v>
      </c>
      <c r="W2013" s="6">
        <f t="shared" si="834"/>
        <v>15.514809590973202</v>
      </c>
      <c r="X2013" s="6">
        <f t="shared" si="835"/>
        <v>1638.7096774193549</v>
      </c>
      <c r="Y2013" s="6">
        <f t="shared" si="836"/>
        <v>2407.2916666666665</v>
      </c>
      <c r="Z2013" s="6">
        <f t="shared" si="837"/>
        <v>37.5</v>
      </c>
      <c r="AA2013" s="6">
        <f t="shared" si="838"/>
        <v>31.275720164609055</v>
      </c>
      <c r="AB2013" s="6">
        <f t="shared" si="839"/>
        <v>24.347826086956523</v>
      </c>
      <c r="AC2013" s="6">
        <f t="shared" si="840"/>
        <v>27.628549501151188</v>
      </c>
      <c r="AD2013" s="6">
        <f t="shared" si="841"/>
        <v>4.4444444444444446</v>
      </c>
      <c r="AE2013" s="6">
        <f t="shared" si="843"/>
        <v>105.62228739002933</v>
      </c>
    </row>
    <row r="2014" spans="1:31" x14ac:dyDescent="0.15">
      <c r="A2014" s="38">
        <v>42226</v>
      </c>
      <c r="B2014" s="8">
        <f t="shared" si="831"/>
        <v>2015</v>
      </c>
      <c r="C2014" s="8">
        <f t="shared" si="832"/>
        <v>8</v>
      </c>
      <c r="D2014" s="8">
        <f t="shared" si="833"/>
        <v>10</v>
      </c>
      <c r="E2014" s="8" t="s">
        <v>29</v>
      </c>
      <c r="F2014" s="8">
        <v>3</v>
      </c>
      <c r="G2014" s="39">
        <v>10</v>
      </c>
      <c r="H2014" s="2" t="s">
        <v>73</v>
      </c>
      <c r="I2014" s="3">
        <v>4.03</v>
      </c>
      <c r="L2014" s="3">
        <v>-61</v>
      </c>
      <c r="M2014" s="3">
        <v>0.2</v>
      </c>
      <c r="N2014" s="3">
        <v>75.61</v>
      </c>
      <c r="O2014" s="3">
        <v>89.5</v>
      </c>
      <c r="P2014" s="3">
        <v>1.1100000000000001</v>
      </c>
      <c r="Q2014" s="3">
        <v>0.63</v>
      </c>
      <c r="R2014" s="3">
        <v>0.32</v>
      </c>
      <c r="S2014" s="3">
        <v>1.61</v>
      </c>
      <c r="T2014" s="3">
        <v>0.04</v>
      </c>
      <c r="U2014" s="6">
        <f t="shared" si="842"/>
        <v>378.04999999999995</v>
      </c>
      <c r="W2014" s="6">
        <f t="shared" si="834"/>
        <v>5.6417489421720735</v>
      </c>
      <c r="X2014" s="6">
        <f t="shared" si="835"/>
        <v>1219.516129032258</v>
      </c>
      <c r="Y2014" s="6">
        <f t="shared" si="836"/>
        <v>1864.5833333333333</v>
      </c>
      <c r="Z2014" s="6">
        <f t="shared" si="837"/>
        <v>55.500000000000007</v>
      </c>
      <c r="AA2014" s="6">
        <f t="shared" si="838"/>
        <v>51.851851851851848</v>
      </c>
      <c r="AB2014" s="6">
        <f t="shared" si="839"/>
        <v>13.913043478260871</v>
      </c>
      <c r="AC2014" s="6">
        <f t="shared" si="840"/>
        <v>41.187004348938352</v>
      </c>
      <c r="AD2014" s="6">
        <f t="shared" si="841"/>
        <v>2.2222222222222223</v>
      </c>
      <c r="AE2014" s="6">
        <f t="shared" si="843"/>
        <v>216.15923387096774</v>
      </c>
    </row>
    <row r="2015" spans="1:31" x14ac:dyDescent="0.15">
      <c r="A2015" s="38">
        <v>42226</v>
      </c>
      <c r="B2015" s="8">
        <f t="shared" si="831"/>
        <v>2015</v>
      </c>
      <c r="C2015" s="8">
        <f t="shared" si="832"/>
        <v>8</v>
      </c>
      <c r="D2015" s="8">
        <f t="shared" si="833"/>
        <v>10</v>
      </c>
      <c r="E2015" s="8" t="s">
        <v>29</v>
      </c>
      <c r="F2015" s="8">
        <v>1</v>
      </c>
      <c r="G2015" s="39">
        <v>1</v>
      </c>
      <c r="H2015" s="2" t="s">
        <v>73</v>
      </c>
      <c r="I2015" s="3">
        <v>4.1900000000000004</v>
      </c>
      <c r="L2015" s="3">
        <v>-3.44</v>
      </c>
    </row>
    <row r="2016" spans="1:31" x14ac:dyDescent="0.15">
      <c r="A2016" s="38">
        <v>42226</v>
      </c>
      <c r="B2016" s="8">
        <f t="shared" si="831"/>
        <v>2015</v>
      </c>
      <c r="C2016" s="8">
        <f t="shared" si="832"/>
        <v>8</v>
      </c>
      <c r="D2016" s="8">
        <f t="shared" si="833"/>
        <v>10</v>
      </c>
      <c r="E2016" s="8" t="s">
        <v>30</v>
      </c>
      <c r="F2016" s="8">
        <v>3</v>
      </c>
      <c r="G2016" s="39">
        <v>9</v>
      </c>
      <c r="H2016" s="2" t="s">
        <v>73</v>
      </c>
      <c r="I2016" s="3">
        <v>4.8600000000000003</v>
      </c>
      <c r="L2016" s="3">
        <v>19.07</v>
      </c>
    </row>
    <row r="2017" spans="1:31" x14ac:dyDescent="0.15">
      <c r="A2017" s="38">
        <v>42291</v>
      </c>
      <c r="B2017" s="8">
        <f t="shared" si="831"/>
        <v>2015</v>
      </c>
      <c r="C2017" s="8">
        <f t="shared" si="832"/>
        <v>10</v>
      </c>
      <c r="D2017" s="8">
        <f t="shared" si="833"/>
        <v>14</v>
      </c>
      <c r="E2017" s="8" t="s">
        <v>31</v>
      </c>
      <c r="F2017" s="8">
        <v>4</v>
      </c>
      <c r="G2017" s="39">
        <v>15</v>
      </c>
      <c r="H2017" s="2" t="s">
        <v>73</v>
      </c>
      <c r="I2017" s="3">
        <v>5.62</v>
      </c>
      <c r="L2017" s="3">
        <v>82.81</v>
      </c>
      <c r="M2017" s="3">
        <v>1.91</v>
      </c>
      <c r="N2017" s="3">
        <v>1.86</v>
      </c>
      <c r="O2017" s="3">
        <v>5.21</v>
      </c>
      <c r="P2017" s="3">
        <v>1.25</v>
      </c>
      <c r="Q2017" s="3">
        <v>0.38</v>
      </c>
      <c r="R2017" s="3">
        <v>0.59</v>
      </c>
      <c r="S2017" s="3">
        <v>0.7</v>
      </c>
      <c r="T2017" s="3">
        <v>0.05</v>
      </c>
      <c r="U2017" s="6">
        <f>(N2017/M2017)</f>
        <v>0.97382198952879595</v>
      </c>
      <c r="W2017" s="6">
        <f>(M2017/35.45)*1000</f>
        <v>53.878702397743297</v>
      </c>
      <c r="X2017" s="6">
        <f>(N2017/62)*1000</f>
        <v>30.000000000000004</v>
      </c>
      <c r="Y2017" s="6">
        <f>(O2017/96)*1000*2</f>
        <v>108.54166666666666</v>
      </c>
      <c r="Z2017" s="6">
        <f>(P2017/40)*1000*2</f>
        <v>62.5</v>
      </c>
      <c r="AA2017" s="6">
        <f>(Q2017/24.3)*1000*2</f>
        <v>31.275720164609055</v>
      </c>
      <c r="AB2017" s="6">
        <f>(R2017/23)*1000</f>
        <v>25.652173913043477</v>
      </c>
      <c r="AC2017" s="6">
        <f>(S2017/39.09)*1000</f>
        <v>17.907393195190583</v>
      </c>
      <c r="AD2017" s="6">
        <f>(T2017/18)*1000</f>
        <v>2.7777777777777777</v>
      </c>
      <c r="AE2017" s="6">
        <f>(X2017/W2017)</f>
        <v>0.5568062827225132</v>
      </c>
    </row>
    <row r="2018" spans="1:31" x14ac:dyDescent="0.15">
      <c r="A2018" s="38">
        <v>42291</v>
      </c>
      <c r="B2018" s="8">
        <f t="shared" si="831"/>
        <v>2015</v>
      </c>
      <c r="C2018" s="8">
        <f t="shared" si="832"/>
        <v>10</v>
      </c>
      <c r="D2018" s="8">
        <f t="shared" si="833"/>
        <v>14</v>
      </c>
      <c r="E2018" s="8" t="s">
        <v>30</v>
      </c>
      <c r="F2018" s="8">
        <v>4</v>
      </c>
      <c r="G2018" s="39">
        <v>14</v>
      </c>
      <c r="H2018" s="2" t="s">
        <v>73</v>
      </c>
      <c r="I2018" s="3">
        <v>4.18</v>
      </c>
      <c r="L2018" s="3">
        <v>-2.37</v>
      </c>
      <c r="M2018" s="3">
        <v>0.76</v>
      </c>
      <c r="N2018" s="3">
        <v>43.69</v>
      </c>
      <c r="O2018" s="3">
        <v>88.7</v>
      </c>
      <c r="P2018" s="3">
        <v>8.35</v>
      </c>
      <c r="Q2018" s="3">
        <v>2.2599999999999998</v>
      </c>
      <c r="R2018" s="3">
        <v>0.53</v>
      </c>
      <c r="S2018" s="3">
        <v>0.76</v>
      </c>
      <c r="T2018" s="3">
        <v>0.03</v>
      </c>
      <c r="U2018" s="6">
        <f>(N2018/M2018)</f>
        <v>57.486842105263158</v>
      </c>
      <c r="W2018" s="6">
        <f>(M2018/35.45)*1000</f>
        <v>21.438645980253877</v>
      </c>
      <c r="X2018" s="6">
        <f>(N2018/62)*1000</f>
        <v>704.67741935483866</v>
      </c>
      <c r="Y2018" s="6">
        <f>(O2018/96)*1000*2</f>
        <v>1847.9166666666667</v>
      </c>
      <c r="Z2018" s="6">
        <f>(P2018/40)*1000*2</f>
        <v>417.5</v>
      </c>
      <c r="AA2018" s="6">
        <f>(Q2018/24.3)*1000*2</f>
        <v>186.00823045267487</v>
      </c>
      <c r="AB2018" s="6">
        <f>(R2018/23)*1000</f>
        <v>23.043478260869566</v>
      </c>
      <c r="AC2018" s="6">
        <f>(S2018/39.09)*1000</f>
        <v>19.442312611921203</v>
      </c>
      <c r="AD2018" s="6">
        <f>(T2018/18)*1000</f>
        <v>1.6666666666666665</v>
      </c>
      <c r="AE2018" s="6">
        <f>(X2018/W2018)</f>
        <v>32.869492784380306</v>
      </c>
    </row>
    <row r="2019" spans="1:31" x14ac:dyDescent="0.15">
      <c r="A2019" s="38">
        <v>42291</v>
      </c>
      <c r="B2019" s="8">
        <f t="shared" si="831"/>
        <v>2015</v>
      </c>
      <c r="C2019" s="8">
        <f t="shared" si="832"/>
        <v>10</v>
      </c>
      <c r="D2019" s="8">
        <f t="shared" si="833"/>
        <v>14</v>
      </c>
      <c r="E2019" s="8" t="s">
        <v>29</v>
      </c>
      <c r="F2019" s="8">
        <v>4</v>
      </c>
      <c r="G2019" s="39">
        <v>13</v>
      </c>
      <c r="H2019" s="2" t="s">
        <v>73</v>
      </c>
      <c r="I2019" s="3">
        <v>4.05</v>
      </c>
      <c r="L2019" s="3">
        <v>-34.04</v>
      </c>
      <c r="M2019" s="3">
        <v>0.78</v>
      </c>
      <c r="N2019" s="3">
        <v>57.37</v>
      </c>
      <c r="O2019" s="3">
        <v>115</v>
      </c>
      <c r="P2019" s="3">
        <v>1.1200000000000001</v>
      </c>
      <c r="Q2019" s="3">
        <v>0.38</v>
      </c>
      <c r="R2019" s="3">
        <v>0.48</v>
      </c>
      <c r="S2019" s="3">
        <v>1.57</v>
      </c>
      <c r="T2019" s="3">
        <v>0.04</v>
      </c>
      <c r="U2019" s="6">
        <f>(N2019/M2019)</f>
        <v>73.551282051282044</v>
      </c>
      <c r="W2019" s="6">
        <f>(M2019/35.45)*1000</f>
        <v>22.002820874471084</v>
      </c>
      <c r="X2019" s="6">
        <f>(N2019/62)*1000</f>
        <v>925.32258064516122</v>
      </c>
      <c r="Y2019" s="6">
        <f>(O2019/96)*1000*2</f>
        <v>2395.8333333333335</v>
      </c>
      <c r="Z2019" s="6">
        <f>(P2019/40)*1000*2</f>
        <v>56.000000000000007</v>
      </c>
      <c r="AA2019" s="6">
        <f>(Q2019/24.3)*1000*2</f>
        <v>31.275720164609055</v>
      </c>
      <c r="AB2019" s="6">
        <f>(R2019/23)*1000</f>
        <v>20.869565217391301</v>
      </c>
      <c r="AC2019" s="6">
        <f>(S2019/39.09)*1000</f>
        <v>40.163724737784598</v>
      </c>
      <c r="AD2019" s="6">
        <f>(T2019/18)*1000</f>
        <v>2.2222222222222223</v>
      </c>
      <c r="AE2019" s="6">
        <f>(X2019/W2019)</f>
        <v>42.054724979321755</v>
      </c>
    </row>
    <row r="2020" spans="1:31" x14ac:dyDescent="0.15">
      <c r="A2020" s="38">
        <v>42291</v>
      </c>
      <c r="B2020" s="8">
        <f t="shared" si="831"/>
        <v>2015</v>
      </c>
      <c r="C2020" s="8">
        <f t="shared" si="832"/>
        <v>10</v>
      </c>
      <c r="D2020" s="8">
        <f t="shared" si="833"/>
        <v>14</v>
      </c>
      <c r="E2020" s="8" t="s">
        <v>29</v>
      </c>
      <c r="F2020" s="8">
        <v>3</v>
      </c>
      <c r="G2020" s="39">
        <v>10</v>
      </c>
      <c r="H2020" s="2" t="s">
        <v>73</v>
      </c>
      <c r="I2020" s="3">
        <v>4.03</v>
      </c>
      <c r="L2020" s="3">
        <v>-30.49</v>
      </c>
      <c r="M2020" s="3">
        <v>0.55000000000000004</v>
      </c>
      <c r="N2020" s="3">
        <v>95.36</v>
      </c>
      <c r="O2020" s="3">
        <v>104.4</v>
      </c>
      <c r="P2020" s="3">
        <v>1.17</v>
      </c>
      <c r="Q2020" s="3">
        <v>0.53</v>
      </c>
      <c r="R2020" s="3">
        <v>0.37</v>
      </c>
      <c r="S2020" s="3">
        <v>2.35</v>
      </c>
      <c r="T2020" s="3">
        <v>0.04</v>
      </c>
      <c r="U2020" s="6">
        <f>(N2020/M2020)</f>
        <v>173.38181818181818</v>
      </c>
      <c r="W2020" s="6">
        <f>(M2020/35.45)*1000</f>
        <v>15.514809590973202</v>
      </c>
      <c r="X2020" s="6">
        <f>(N2020/62)*1000</f>
        <v>1538.0645161290322</v>
      </c>
      <c r="Y2020" s="6">
        <f>(O2020/96)*1000*2</f>
        <v>2175.0000000000005</v>
      </c>
      <c r="Z2020" s="6">
        <f>(P2020/40)*1000*2</f>
        <v>58.5</v>
      </c>
      <c r="AA2020" s="6">
        <f>(Q2020/24.3)*1000*2</f>
        <v>43.621399176954732</v>
      </c>
      <c r="AB2020" s="6">
        <f>(R2020/23)*1000</f>
        <v>16.086956521739129</v>
      </c>
      <c r="AC2020" s="6">
        <f>(S2020/39.09)*1000</f>
        <v>60.117677155282678</v>
      </c>
      <c r="AD2020" s="6">
        <f>(T2020/18)*1000</f>
        <v>2.2222222222222223</v>
      </c>
      <c r="AE2020" s="6">
        <f>(X2020/W2020)</f>
        <v>99.135249266862161</v>
      </c>
    </row>
    <row r="2021" spans="1:31" x14ac:dyDescent="0.15">
      <c r="A2021" s="38">
        <v>42291</v>
      </c>
      <c r="B2021" s="8">
        <f t="shared" si="831"/>
        <v>2015</v>
      </c>
      <c r="C2021" s="8">
        <f t="shared" si="832"/>
        <v>10</v>
      </c>
      <c r="D2021" s="8">
        <f t="shared" si="833"/>
        <v>14</v>
      </c>
      <c r="E2021" s="8" t="s">
        <v>31</v>
      </c>
      <c r="F2021" s="8">
        <v>1</v>
      </c>
      <c r="G2021" s="39">
        <v>3</v>
      </c>
      <c r="H2021" s="2" t="s">
        <v>73</v>
      </c>
      <c r="I2021" s="3">
        <v>6.58</v>
      </c>
    </row>
    <row r="2022" spans="1:31" x14ac:dyDescent="0.15">
      <c r="A2022" s="38">
        <v>42291</v>
      </c>
      <c r="B2022" s="8">
        <f t="shared" si="831"/>
        <v>2015</v>
      </c>
      <c r="C2022" s="8">
        <f t="shared" si="832"/>
        <v>10</v>
      </c>
      <c r="D2022" s="8">
        <f t="shared" si="833"/>
        <v>14</v>
      </c>
      <c r="E2022" s="8" t="s">
        <v>31</v>
      </c>
      <c r="F2022" s="8">
        <v>3</v>
      </c>
      <c r="G2022" s="39">
        <v>12</v>
      </c>
      <c r="H2022" s="2" t="s">
        <v>73</v>
      </c>
      <c r="I2022" s="3">
        <v>4.95</v>
      </c>
    </row>
    <row r="2023" spans="1:31" x14ac:dyDescent="0.15">
      <c r="A2023" s="38">
        <v>42352</v>
      </c>
      <c r="B2023" s="8">
        <f t="shared" si="831"/>
        <v>2015</v>
      </c>
      <c r="C2023" s="8">
        <f t="shared" si="832"/>
        <v>12</v>
      </c>
      <c r="D2023" s="8">
        <f t="shared" si="833"/>
        <v>14</v>
      </c>
      <c r="E2023" s="8" t="s">
        <v>32</v>
      </c>
      <c r="F2023" s="8">
        <v>3</v>
      </c>
      <c r="G2023" s="39">
        <v>11</v>
      </c>
      <c r="H2023" s="2" t="s">
        <v>73</v>
      </c>
      <c r="I2023" s="3">
        <v>6.01</v>
      </c>
      <c r="M2023" s="3">
        <v>0.6</v>
      </c>
      <c r="N2023" s="3">
        <v>0.13</v>
      </c>
      <c r="O2023" s="3">
        <v>4.38</v>
      </c>
      <c r="P2023" s="3">
        <v>0.68</v>
      </c>
      <c r="Q2023" s="3">
        <v>0.22</v>
      </c>
      <c r="R2023" s="3">
        <v>0.47</v>
      </c>
      <c r="S2023" s="3">
        <v>0.25</v>
      </c>
      <c r="T2023" s="3">
        <v>0.05</v>
      </c>
      <c r="U2023" s="6">
        <f t="shared" ref="U2023:U2067" si="844">(N2023/M2023)</f>
        <v>0.21666666666666667</v>
      </c>
      <c r="W2023" s="6">
        <f t="shared" ref="W2023:W2054" si="845">(M2023/35.45)*1000</f>
        <v>16.925246826516219</v>
      </c>
      <c r="X2023" s="6">
        <f t="shared" ref="X2023:X2054" si="846">(N2023/62)*1000</f>
        <v>2.096774193548387</v>
      </c>
      <c r="Y2023" s="6">
        <f t="shared" ref="Y2023:Y2054" si="847">(O2023/96)*1000*2</f>
        <v>91.25</v>
      </c>
      <c r="Z2023" s="6">
        <f t="shared" ref="Z2023:Z2054" si="848">(P2023/40)*1000*2</f>
        <v>34</v>
      </c>
      <c r="AA2023" s="6">
        <f t="shared" ref="AA2023:AA2054" si="849">(Q2023/24.3)*1000*2</f>
        <v>18.10699588477366</v>
      </c>
      <c r="AB2023" s="6">
        <f t="shared" ref="AB2023:AB2054" si="850">(R2023/23)*1000</f>
        <v>20.434782608695652</v>
      </c>
      <c r="AC2023" s="6">
        <f t="shared" ref="AC2023:AC2054" si="851">(S2023/39.09)*1000</f>
        <v>6.3954975697109226</v>
      </c>
      <c r="AD2023" s="6">
        <f t="shared" ref="AD2023:AD2054" si="852">(T2023/18)*1000</f>
        <v>2.7777777777777777</v>
      </c>
      <c r="AE2023" s="6">
        <f t="shared" ref="AE2023:AE2054" si="853">(X2023/W2023)</f>
        <v>0.12388440860215054</v>
      </c>
    </row>
    <row r="2024" spans="1:31" x14ac:dyDescent="0.15">
      <c r="A2024" s="38">
        <v>42352</v>
      </c>
      <c r="B2024" s="8">
        <f t="shared" si="831"/>
        <v>2015</v>
      </c>
      <c r="C2024" s="8">
        <f t="shared" si="832"/>
        <v>12</v>
      </c>
      <c r="D2024" s="8">
        <f t="shared" si="833"/>
        <v>14</v>
      </c>
      <c r="E2024" s="8" t="s">
        <v>31</v>
      </c>
      <c r="F2024" s="8">
        <v>2</v>
      </c>
      <c r="G2024" s="39">
        <v>5</v>
      </c>
      <c r="H2024" s="2" t="s">
        <v>73</v>
      </c>
      <c r="I2024" s="3">
        <v>5.56</v>
      </c>
      <c r="L2024" s="3">
        <v>45.72</v>
      </c>
      <c r="M2024" s="3">
        <v>0.98</v>
      </c>
      <c r="N2024" s="3">
        <v>0.31</v>
      </c>
      <c r="O2024" s="3">
        <v>4.53</v>
      </c>
      <c r="P2024" s="3">
        <v>0.92</v>
      </c>
      <c r="Q2024" s="3">
        <v>0.17</v>
      </c>
      <c r="R2024" s="3">
        <v>0.36</v>
      </c>
      <c r="S2024" s="3">
        <v>0.26</v>
      </c>
      <c r="T2024" s="3">
        <v>0.05</v>
      </c>
      <c r="U2024" s="6">
        <f t="shared" si="844"/>
        <v>0.31632653061224492</v>
      </c>
      <c r="W2024" s="6">
        <f t="shared" si="845"/>
        <v>27.644569816643155</v>
      </c>
      <c r="X2024" s="6">
        <f t="shared" si="846"/>
        <v>5</v>
      </c>
      <c r="Y2024" s="6">
        <f t="shared" si="847"/>
        <v>94.375</v>
      </c>
      <c r="Z2024" s="6">
        <f t="shared" si="848"/>
        <v>46</v>
      </c>
      <c r="AA2024" s="6">
        <f t="shared" si="849"/>
        <v>13.991769547325102</v>
      </c>
      <c r="AB2024" s="6">
        <f t="shared" si="850"/>
        <v>15.652173913043477</v>
      </c>
      <c r="AC2024" s="6">
        <f t="shared" si="851"/>
        <v>6.6513174724993602</v>
      </c>
      <c r="AD2024" s="6">
        <f t="shared" si="852"/>
        <v>2.7777777777777777</v>
      </c>
      <c r="AE2024" s="6">
        <f t="shared" si="853"/>
        <v>0.18086734693877554</v>
      </c>
    </row>
    <row r="2025" spans="1:31" x14ac:dyDescent="0.15">
      <c r="A2025" s="38">
        <v>42352</v>
      </c>
      <c r="B2025" s="8">
        <f t="shared" si="831"/>
        <v>2015</v>
      </c>
      <c r="C2025" s="8">
        <f t="shared" si="832"/>
        <v>12</v>
      </c>
      <c r="D2025" s="8">
        <f t="shared" si="833"/>
        <v>14</v>
      </c>
      <c r="E2025" s="8" t="s">
        <v>32</v>
      </c>
      <c r="F2025" s="8">
        <v>2</v>
      </c>
      <c r="G2025" s="39">
        <v>8</v>
      </c>
      <c r="H2025" s="2" t="s">
        <v>73</v>
      </c>
      <c r="I2025" s="3">
        <v>4.7699999999999996</v>
      </c>
      <c r="L2025" s="3">
        <v>20.71</v>
      </c>
      <c r="M2025" s="3">
        <v>0.51</v>
      </c>
      <c r="N2025" s="3">
        <v>0.44</v>
      </c>
      <c r="O2025" s="3">
        <v>11.3</v>
      </c>
      <c r="P2025" s="3">
        <v>0.42</v>
      </c>
      <c r="Q2025" s="3">
        <v>0.21</v>
      </c>
      <c r="R2025" s="3">
        <v>0.34</v>
      </c>
      <c r="S2025" s="3">
        <v>0.19</v>
      </c>
      <c r="T2025" s="3">
        <v>0.04</v>
      </c>
      <c r="U2025" s="6">
        <f t="shared" si="844"/>
        <v>0.86274509803921573</v>
      </c>
      <c r="W2025" s="6">
        <f t="shared" si="845"/>
        <v>14.386459802538786</v>
      </c>
      <c r="X2025" s="6">
        <f t="shared" si="846"/>
        <v>7.0967741935483879</v>
      </c>
      <c r="Y2025" s="6">
        <f t="shared" si="847"/>
        <v>235.41666666666669</v>
      </c>
      <c r="Z2025" s="6">
        <f t="shared" si="848"/>
        <v>20.999999999999996</v>
      </c>
      <c r="AA2025" s="6">
        <f t="shared" si="849"/>
        <v>17.283950617283949</v>
      </c>
      <c r="AB2025" s="6">
        <f t="shared" si="850"/>
        <v>14.782608695652176</v>
      </c>
      <c r="AC2025" s="6">
        <f t="shared" si="851"/>
        <v>4.8605781529803007</v>
      </c>
      <c r="AD2025" s="6">
        <f t="shared" si="852"/>
        <v>2.2222222222222223</v>
      </c>
      <c r="AE2025" s="6">
        <f t="shared" si="853"/>
        <v>0.49329538266919681</v>
      </c>
    </row>
    <row r="2026" spans="1:31" x14ac:dyDescent="0.15">
      <c r="A2026" s="38">
        <v>42352</v>
      </c>
      <c r="B2026" s="8">
        <f t="shared" si="831"/>
        <v>2015</v>
      </c>
      <c r="C2026" s="8">
        <f t="shared" si="832"/>
        <v>12</v>
      </c>
      <c r="D2026" s="8">
        <f t="shared" si="833"/>
        <v>14</v>
      </c>
      <c r="E2026" s="8" t="s">
        <v>32</v>
      </c>
      <c r="F2026" s="8">
        <v>4</v>
      </c>
      <c r="G2026" s="39">
        <v>16</v>
      </c>
      <c r="H2026" s="2" t="s">
        <v>73</v>
      </c>
      <c r="I2026" s="3">
        <v>6.52</v>
      </c>
      <c r="L2026" s="3">
        <v>165.76</v>
      </c>
      <c r="M2026" s="3">
        <v>0.9</v>
      </c>
      <c r="N2026" s="3">
        <v>1.73</v>
      </c>
      <c r="O2026" s="3">
        <v>6.54</v>
      </c>
      <c r="P2026" s="3">
        <v>2.54</v>
      </c>
      <c r="Q2026" s="3">
        <v>0.63</v>
      </c>
      <c r="R2026" s="3">
        <v>0.46</v>
      </c>
      <c r="S2026" s="3">
        <v>0.59</v>
      </c>
      <c r="T2026" s="3">
        <v>0.04</v>
      </c>
      <c r="U2026" s="6">
        <f t="shared" si="844"/>
        <v>1.9222222222222221</v>
      </c>
      <c r="W2026" s="6">
        <f t="shared" si="845"/>
        <v>25.38787023977433</v>
      </c>
      <c r="X2026" s="6">
        <f t="shared" si="846"/>
        <v>27.903225806451616</v>
      </c>
      <c r="Y2026" s="6">
        <f t="shared" si="847"/>
        <v>136.25</v>
      </c>
      <c r="Z2026" s="6">
        <f t="shared" si="848"/>
        <v>127</v>
      </c>
      <c r="AA2026" s="6">
        <f t="shared" si="849"/>
        <v>51.851851851851848</v>
      </c>
      <c r="AB2026" s="6">
        <f t="shared" si="850"/>
        <v>20</v>
      </c>
      <c r="AC2026" s="6">
        <f t="shared" si="851"/>
        <v>15.093374264517777</v>
      </c>
      <c r="AD2026" s="6">
        <f t="shared" si="852"/>
        <v>2.2222222222222223</v>
      </c>
      <c r="AE2026" s="6">
        <f t="shared" si="853"/>
        <v>1.0990770609318998</v>
      </c>
    </row>
    <row r="2027" spans="1:31" x14ac:dyDescent="0.15">
      <c r="A2027" s="38">
        <v>42352</v>
      </c>
      <c r="B2027" s="8">
        <f t="shared" si="831"/>
        <v>2015</v>
      </c>
      <c r="C2027" s="8">
        <f t="shared" si="832"/>
        <v>12</v>
      </c>
      <c r="D2027" s="8">
        <f t="shared" si="833"/>
        <v>14</v>
      </c>
      <c r="E2027" s="8" t="s">
        <v>31</v>
      </c>
      <c r="F2027" s="8">
        <v>3</v>
      </c>
      <c r="G2027" s="39">
        <v>12</v>
      </c>
      <c r="H2027" s="2" t="s">
        <v>73</v>
      </c>
      <c r="I2027" s="3">
        <v>5.56</v>
      </c>
      <c r="L2027" s="3">
        <v>34.799999999999997</v>
      </c>
      <c r="M2027" s="3">
        <v>0.3</v>
      </c>
      <c r="N2027" s="3">
        <v>0.62</v>
      </c>
      <c r="O2027" s="3">
        <v>5.58</v>
      </c>
      <c r="P2027" s="3">
        <v>0.97</v>
      </c>
      <c r="Q2027" s="3">
        <v>0.21</v>
      </c>
      <c r="R2027" s="3">
        <v>0.32</v>
      </c>
      <c r="S2027" s="3">
        <v>0.32</v>
      </c>
      <c r="T2027" s="3">
        <v>0.04</v>
      </c>
      <c r="U2027" s="6">
        <f t="shared" si="844"/>
        <v>2.0666666666666669</v>
      </c>
      <c r="W2027" s="6">
        <f t="shared" si="845"/>
        <v>8.4626234132581093</v>
      </c>
      <c r="X2027" s="6">
        <f t="shared" si="846"/>
        <v>10</v>
      </c>
      <c r="Y2027" s="6">
        <f t="shared" si="847"/>
        <v>116.25</v>
      </c>
      <c r="Z2027" s="6">
        <f t="shared" si="848"/>
        <v>48.5</v>
      </c>
      <c r="AA2027" s="6">
        <f t="shared" si="849"/>
        <v>17.283950617283949</v>
      </c>
      <c r="AB2027" s="6">
        <f t="shared" si="850"/>
        <v>13.913043478260871</v>
      </c>
      <c r="AC2027" s="6">
        <f t="shared" si="851"/>
        <v>8.1862368892299813</v>
      </c>
      <c r="AD2027" s="6">
        <f t="shared" si="852"/>
        <v>2.2222222222222223</v>
      </c>
      <c r="AE2027" s="6">
        <f t="shared" si="853"/>
        <v>1.1816666666666669</v>
      </c>
    </row>
    <row r="2028" spans="1:31" x14ac:dyDescent="0.15">
      <c r="A2028" s="38">
        <v>42352</v>
      </c>
      <c r="B2028" s="8">
        <f t="shared" si="831"/>
        <v>2015</v>
      </c>
      <c r="C2028" s="8">
        <f t="shared" si="832"/>
        <v>12</v>
      </c>
      <c r="D2028" s="8">
        <f t="shared" si="833"/>
        <v>14</v>
      </c>
      <c r="E2028" s="8" t="s">
        <v>31</v>
      </c>
      <c r="F2028" s="8">
        <v>4</v>
      </c>
      <c r="G2028" s="39">
        <v>15</v>
      </c>
      <c r="H2028" s="2" t="s">
        <v>73</v>
      </c>
      <c r="I2028" s="3">
        <v>5.45</v>
      </c>
      <c r="L2028" s="3">
        <v>58.77</v>
      </c>
      <c r="M2028" s="3">
        <v>0.44</v>
      </c>
      <c r="N2028" s="3">
        <v>1.1499999999999999</v>
      </c>
      <c r="O2028" s="3">
        <v>5.25</v>
      </c>
      <c r="P2028" s="3">
        <v>1.28</v>
      </c>
      <c r="Q2028" s="3">
        <v>0.25</v>
      </c>
      <c r="R2028" s="3">
        <v>0.36</v>
      </c>
      <c r="S2028" s="3">
        <v>0.36</v>
      </c>
      <c r="T2028" s="3">
        <v>0.04</v>
      </c>
      <c r="U2028" s="6">
        <f t="shared" si="844"/>
        <v>2.6136363636363633</v>
      </c>
      <c r="W2028" s="6">
        <f t="shared" si="845"/>
        <v>12.41184767277856</v>
      </c>
      <c r="X2028" s="6">
        <f t="shared" si="846"/>
        <v>18.548387096774192</v>
      </c>
      <c r="Y2028" s="6">
        <f t="shared" si="847"/>
        <v>109.375</v>
      </c>
      <c r="Z2028" s="6">
        <f t="shared" si="848"/>
        <v>64</v>
      </c>
      <c r="AA2028" s="6">
        <f t="shared" si="849"/>
        <v>20.5761316872428</v>
      </c>
      <c r="AB2028" s="6">
        <f t="shared" si="850"/>
        <v>15.652173913043477</v>
      </c>
      <c r="AC2028" s="6">
        <f t="shared" si="851"/>
        <v>9.209516500383728</v>
      </c>
      <c r="AD2028" s="6">
        <f t="shared" si="852"/>
        <v>2.2222222222222223</v>
      </c>
      <c r="AE2028" s="6">
        <f t="shared" si="853"/>
        <v>1.4944098240469208</v>
      </c>
    </row>
    <row r="2029" spans="1:31" x14ac:dyDescent="0.15">
      <c r="A2029" s="38">
        <v>42352</v>
      </c>
      <c r="B2029" s="8">
        <f t="shared" si="831"/>
        <v>2015</v>
      </c>
      <c r="C2029" s="8">
        <f t="shared" si="832"/>
        <v>12</v>
      </c>
      <c r="D2029" s="8">
        <f t="shared" si="833"/>
        <v>14</v>
      </c>
      <c r="E2029" s="8" t="s">
        <v>29</v>
      </c>
      <c r="F2029" s="8">
        <v>2</v>
      </c>
      <c r="G2029" s="39">
        <v>6</v>
      </c>
      <c r="H2029" s="2" t="s">
        <v>73</v>
      </c>
      <c r="I2029" s="3">
        <v>4.43</v>
      </c>
      <c r="L2029" s="3">
        <v>22.38</v>
      </c>
      <c r="M2029" s="3">
        <v>1.39</v>
      </c>
      <c r="N2029" s="3">
        <v>18.55</v>
      </c>
      <c r="O2029" s="3">
        <v>47.38</v>
      </c>
      <c r="P2029" s="3">
        <v>1.25</v>
      </c>
      <c r="Q2029" s="3">
        <v>0.51</v>
      </c>
      <c r="R2029" s="3">
        <v>0.41</v>
      </c>
      <c r="S2029" s="3">
        <v>0.84</v>
      </c>
      <c r="T2029" s="3">
        <v>0.05</v>
      </c>
      <c r="U2029" s="6">
        <f t="shared" si="844"/>
        <v>13.345323741007196</v>
      </c>
      <c r="W2029" s="6">
        <f t="shared" si="845"/>
        <v>39.210155148095907</v>
      </c>
      <c r="X2029" s="6">
        <f t="shared" si="846"/>
        <v>299.19354838709677</v>
      </c>
      <c r="Y2029" s="6">
        <f t="shared" si="847"/>
        <v>987.08333333333337</v>
      </c>
      <c r="Z2029" s="6">
        <f t="shared" si="848"/>
        <v>62.5</v>
      </c>
      <c r="AA2029" s="6">
        <f t="shared" si="849"/>
        <v>41.97530864197531</v>
      </c>
      <c r="AB2029" s="6">
        <f t="shared" si="850"/>
        <v>17.826086956521738</v>
      </c>
      <c r="AC2029" s="6">
        <f t="shared" si="851"/>
        <v>21.4888718342287</v>
      </c>
      <c r="AD2029" s="6">
        <f t="shared" si="852"/>
        <v>2.7777777777777777</v>
      </c>
      <c r="AE2029" s="6">
        <f t="shared" si="853"/>
        <v>7.6305117196565329</v>
      </c>
    </row>
    <row r="2030" spans="1:31" x14ac:dyDescent="0.15">
      <c r="A2030" s="38">
        <v>42352</v>
      </c>
      <c r="B2030" s="8">
        <f t="shared" si="831"/>
        <v>2015</v>
      </c>
      <c r="C2030" s="8">
        <f t="shared" si="832"/>
        <v>12</v>
      </c>
      <c r="D2030" s="8">
        <f t="shared" si="833"/>
        <v>14</v>
      </c>
      <c r="E2030" s="8" t="s">
        <v>29</v>
      </c>
      <c r="F2030" s="8">
        <v>1</v>
      </c>
      <c r="G2030" s="39">
        <v>1</v>
      </c>
      <c r="H2030" s="2" t="s">
        <v>73</v>
      </c>
      <c r="I2030" s="3">
        <v>4.1500000000000004</v>
      </c>
      <c r="M2030" s="3">
        <v>0.78</v>
      </c>
      <c r="N2030" s="3">
        <v>27.45</v>
      </c>
      <c r="O2030" s="3">
        <v>168.65</v>
      </c>
      <c r="P2030" s="3">
        <v>2.2000000000000002</v>
      </c>
      <c r="Q2030" s="3">
        <v>0.93</v>
      </c>
      <c r="R2030" s="3">
        <v>0.54</v>
      </c>
      <c r="S2030" s="3">
        <v>0.9</v>
      </c>
      <c r="U2030" s="6">
        <f t="shared" si="844"/>
        <v>35.192307692307693</v>
      </c>
      <c r="W2030" s="6">
        <f t="shared" si="845"/>
        <v>22.002820874471084</v>
      </c>
      <c r="X2030" s="6">
        <f t="shared" si="846"/>
        <v>442.74193548387098</v>
      </c>
      <c r="Y2030" s="6">
        <f t="shared" si="847"/>
        <v>3513.541666666667</v>
      </c>
      <c r="Z2030" s="6">
        <f t="shared" si="848"/>
        <v>110.00000000000001</v>
      </c>
      <c r="AA2030" s="6">
        <f t="shared" si="849"/>
        <v>76.543209876543216</v>
      </c>
      <c r="AB2030" s="6">
        <f t="shared" si="850"/>
        <v>23.478260869565219</v>
      </c>
      <c r="AC2030" s="6">
        <f t="shared" si="851"/>
        <v>23.023791250959324</v>
      </c>
      <c r="AD2030" s="6">
        <f t="shared" si="852"/>
        <v>0</v>
      </c>
      <c r="AE2030" s="6">
        <f t="shared" si="853"/>
        <v>20.122053349875934</v>
      </c>
    </row>
    <row r="2031" spans="1:31" x14ac:dyDescent="0.15">
      <c r="A2031" s="38">
        <v>42352</v>
      </c>
      <c r="B2031" s="8">
        <f t="shared" si="831"/>
        <v>2015</v>
      </c>
      <c r="C2031" s="8">
        <f t="shared" si="832"/>
        <v>12</v>
      </c>
      <c r="D2031" s="8">
        <f t="shared" si="833"/>
        <v>14</v>
      </c>
      <c r="E2031" s="8" t="s">
        <v>30</v>
      </c>
      <c r="F2031" s="8">
        <v>3</v>
      </c>
      <c r="G2031" s="39">
        <v>9</v>
      </c>
      <c r="H2031" s="2" t="s">
        <v>73</v>
      </c>
      <c r="I2031" s="3">
        <v>4.78</v>
      </c>
      <c r="L2031" s="3">
        <v>16.329999999999998</v>
      </c>
      <c r="M2031" s="3">
        <v>1.1499999999999999</v>
      </c>
      <c r="N2031" s="3">
        <v>60.03</v>
      </c>
      <c r="O2031" s="3">
        <v>39.97</v>
      </c>
      <c r="P2031" s="3">
        <v>13.67</v>
      </c>
      <c r="Q2031" s="3">
        <v>4.46</v>
      </c>
      <c r="R2031" s="3">
        <v>0.59</v>
      </c>
      <c r="S2031" s="3">
        <v>1.81</v>
      </c>
      <c r="T2031" s="3">
        <v>0.08</v>
      </c>
      <c r="U2031" s="6">
        <f t="shared" si="844"/>
        <v>52.2</v>
      </c>
      <c r="W2031" s="6">
        <f t="shared" si="845"/>
        <v>32.440056417489423</v>
      </c>
      <c r="X2031" s="6">
        <f t="shared" si="846"/>
        <v>968.22580645161293</v>
      </c>
      <c r="Y2031" s="6">
        <f t="shared" si="847"/>
        <v>832.70833333333326</v>
      </c>
      <c r="Z2031" s="6">
        <f t="shared" si="848"/>
        <v>683.5</v>
      </c>
      <c r="AA2031" s="6">
        <f t="shared" si="849"/>
        <v>367.07818930041151</v>
      </c>
      <c r="AB2031" s="6">
        <f t="shared" si="850"/>
        <v>25.652173913043477</v>
      </c>
      <c r="AC2031" s="6">
        <f t="shared" si="851"/>
        <v>46.303402404707079</v>
      </c>
      <c r="AD2031" s="6">
        <f t="shared" si="852"/>
        <v>4.4444444444444446</v>
      </c>
      <c r="AE2031" s="6">
        <f t="shared" si="853"/>
        <v>29.846612903225807</v>
      </c>
    </row>
    <row r="2032" spans="1:31" x14ac:dyDescent="0.15">
      <c r="A2032" s="38">
        <v>42352</v>
      </c>
      <c r="B2032" s="8">
        <f t="shared" si="831"/>
        <v>2015</v>
      </c>
      <c r="C2032" s="8">
        <f t="shared" si="832"/>
        <v>12</v>
      </c>
      <c r="D2032" s="8">
        <f t="shared" si="833"/>
        <v>14</v>
      </c>
      <c r="E2032" s="8" t="s">
        <v>30</v>
      </c>
      <c r="F2032" s="8">
        <v>4</v>
      </c>
      <c r="G2032" s="39">
        <v>14</v>
      </c>
      <c r="H2032" s="2" t="s">
        <v>73</v>
      </c>
      <c r="I2032" s="3">
        <v>4.3</v>
      </c>
      <c r="L2032" s="3">
        <v>19.23</v>
      </c>
      <c r="M2032" s="3">
        <v>0.38</v>
      </c>
      <c r="N2032" s="3">
        <v>25.77</v>
      </c>
      <c r="O2032" s="3">
        <v>87.9</v>
      </c>
      <c r="P2032" s="3">
        <v>6.96</v>
      </c>
      <c r="Q2032" s="3">
        <v>1.38</v>
      </c>
      <c r="R2032" s="3">
        <v>0.32</v>
      </c>
      <c r="S2032" s="3">
        <v>0.34</v>
      </c>
      <c r="T2032" s="3">
        <v>0.05</v>
      </c>
      <c r="U2032" s="6">
        <f t="shared" si="844"/>
        <v>67.815789473684205</v>
      </c>
      <c r="W2032" s="6">
        <f t="shared" si="845"/>
        <v>10.719322990126939</v>
      </c>
      <c r="X2032" s="6">
        <f t="shared" si="846"/>
        <v>415.64516129032256</v>
      </c>
      <c r="Y2032" s="6">
        <f t="shared" si="847"/>
        <v>1831.25</v>
      </c>
      <c r="Z2032" s="6">
        <f t="shared" si="848"/>
        <v>348</v>
      </c>
      <c r="AA2032" s="6">
        <f t="shared" si="849"/>
        <v>113.58024691358024</v>
      </c>
      <c r="AB2032" s="6">
        <f t="shared" si="850"/>
        <v>13.913043478260871</v>
      </c>
      <c r="AC2032" s="6">
        <f t="shared" si="851"/>
        <v>8.6978766948068564</v>
      </c>
      <c r="AD2032" s="6">
        <f t="shared" si="852"/>
        <v>2.7777777777777777</v>
      </c>
      <c r="AE2032" s="6">
        <f t="shared" si="853"/>
        <v>38.775318336162989</v>
      </c>
    </row>
    <row r="2033" spans="1:31" x14ac:dyDescent="0.15">
      <c r="A2033" s="38">
        <v>42352</v>
      </c>
      <c r="B2033" s="8">
        <f t="shared" si="831"/>
        <v>2015</v>
      </c>
      <c r="C2033" s="8">
        <f t="shared" si="832"/>
        <v>12</v>
      </c>
      <c r="D2033" s="8">
        <f t="shared" si="833"/>
        <v>14</v>
      </c>
      <c r="E2033" s="8" t="s">
        <v>30</v>
      </c>
      <c r="F2033" s="8">
        <v>2</v>
      </c>
      <c r="G2033" s="39">
        <v>7</v>
      </c>
      <c r="H2033" s="2" t="s">
        <v>73</v>
      </c>
      <c r="I2033" s="3">
        <v>4.28</v>
      </c>
      <c r="L2033" s="3">
        <v>1.32</v>
      </c>
      <c r="M2033" s="3">
        <v>0.35</v>
      </c>
      <c r="N2033" s="3">
        <v>35.369999999999997</v>
      </c>
      <c r="O2033" s="3">
        <v>115.6</v>
      </c>
      <c r="P2033" s="3">
        <v>10.37</v>
      </c>
      <c r="Q2033" s="3">
        <v>3.14</v>
      </c>
      <c r="R2033" s="3">
        <v>0.31</v>
      </c>
      <c r="S2033" s="3">
        <v>0.86</v>
      </c>
      <c r="T2033" s="3">
        <v>0.06</v>
      </c>
      <c r="U2033" s="6">
        <f t="shared" si="844"/>
        <v>101.05714285714285</v>
      </c>
      <c r="W2033" s="6">
        <f t="shared" si="845"/>
        <v>9.8730606488011272</v>
      </c>
      <c r="X2033" s="6">
        <f t="shared" si="846"/>
        <v>570.48387096774184</v>
      </c>
      <c r="Y2033" s="6">
        <f t="shared" si="847"/>
        <v>2408.333333333333</v>
      </c>
      <c r="Z2033" s="6">
        <f t="shared" si="848"/>
        <v>518.5</v>
      </c>
      <c r="AA2033" s="6">
        <f t="shared" si="849"/>
        <v>258.43621399176953</v>
      </c>
      <c r="AB2033" s="6">
        <f t="shared" si="850"/>
        <v>13.478260869565217</v>
      </c>
      <c r="AC2033" s="6">
        <f t="shared" si="851"/>
        <v>22.000511639805573</v>
      </c>
      <c r="AD2033" s="6">
        <f t="shared" si="852"/>
        <v>3.333333333333333</v>
      </c>
      <c r="AE2033" s="6">
        <f t="shared" si="853"/>
        <v>57.781866359447001</v>
      </c>
    </row>
    <row r="2034" spans="1:31" x14ac:dyDescent="0.15">
      <c r="A2034" s="38">
        <v>42352</v>
      </c>
      <c r="B2034" s="8">
        <f t="shared" si="831"/>
        <v>2015</v>
      </c>
      <c r="C2034" s="8">
        <f t="shared" si="832"/>
        <v>12</v>
      </c>
      <c r="D2034" s="8">
        <f t="shared" si="833"/>
        <v>14</v>
      </c>
      <c r="E2034" s="8" t="s">
        <v>29</v>
      </c>
      <c r="F2034" s="8">
        <v>4</v>
      </c>
      <c r="G2034" s="39">
        <v>13</v>
      </c>
      <c r="H2034" s="2" t="s">
        <v>73</v>
      </c>
      <c r="I2034" s="3">
        <v>4.18</v>
      </c>
      <c r="M2034" s="3">
        <v>0.36</v>
      </c>
      <c r="N2034" s="3">
        <v>46.13</v>
      </c>
      <c r="O2034" s="3">
        <v>109.75</v>
      </c>
      <c r="P2034" s="3">
        <v>1.37</v>
      </c>
      <c r="Q2034" s="3">
        <v>0.45</v>
      </c>
      <c r="R2034" s="3">
        <v>0.28999999999999998</v>
      </c>
      <c r="S2034" s="3">
        <v>0.99</v>
      </c>
      <c r="T2034" s="3">
        <v>0.05</v>
      </c>
      <c r="U2034" s="6">
        <f t="shared" si="844"/>
        <v>128.13888888888891</v>
      </c>
      <c r="W2034" s="6">
        <f t="shared" si="845"/>
        <v>10.15514809590973</v>
      </c>
      <c r="X2034" s="6">
        <f t="shared" si="846"/>
        <v>744.0322580645161</v>
      </c>
      <c r="Y2034" s="6">
        <f t="shared" si="847"/>
        <v>2286.4583333333335</v>
      </c>
      <c r="Z2034" s="6">
        <f t="shared" si="848"/>
        <v>68.5</v>
      </c>
      <c r="AA2034" s="6">
        <f t="shared" si="849"/>
        <v>37.037037037037038</v>
      </c>
      <c r="AB2034" s="6">
        <f t="shared" si="850"/>
        <v>12.608695652173912</v>
      </c>
      <c r="AC2034" s="6">
        <f t="shared" si="851"/>
        <v>25.326170376055256</v>
      </c>
      <c r="AD2034" s="6">
        <f t="shared" si="852"/>
        <v>2.7777777777777777</v>
      </c>
      <c r="AE2034" s="6">
        <f t="shared" si="853"/>
        <v>73.266509856630833</v>
      </c>
    </row>
    <row r="2035" spans="1:31" x14ac:dyDescent="0.15">
      <c r="A2035" s="38">
        <v>42352</v>
      </c>
      <c r="B2035" s="8">
        <f t="shared" si="831"/>
        <v>2015</v>
      </c>
      <c r="C2035" s="8">
        <f t="shared" si="832"/>
        <v>12</v>
      </c>
      <c r="D2035" s="8">
        <f t="shared" si="833"/>
        <v>14</v>
      </c>
      <c r="E2035" s="8" t="s">
        <v>29</v>
      </c>
      <c r="F2035" s="8">
        <v>3</v>
      </c>
      <c r="G2035" s="39">
        <v>10</v>
      </c>
      <c r="H2035" s="2" t="s">
        <v>73</v>
      </c>
      <c r="I2035" s="3">
        <v>4.2300000000000004</v>
      </c>
      <c r="L2035" s="3">
        <v>17.09</v>
      </c>
      <c r="M2035" s="3">
        <v>0.55000000000000004</v>
      </c>
      <c r="N2035" s="3">
        <v>75.88</v>
      </c>
      <c r="O2035" s="3">
        <v>69.06</v>
      </c>
      <c r="P2035" s="3">
        <v>2.25</v>
      </c>
      <c r="Q2035" s="3">
        <v>0.55000000000000004</v>
      </c>
      <c r="R2035" s="3">
        <v>0.28999999999999998</v>
      </c>
      <c r="S2035" s="3">
        <v>3.43</v>
      </c>
      <c r="T2035" s="3">
        <v>0.06</v>
      </c>
      <c r="U2035" s="6">
        <f t="shared" si="844"/>
        <v>137.96363636363634</v>
      </c>
      <c r="W2035" s="6">
        <f t="shared" si="845"/>
        <v>15.514809590973202</v>
      </c>
      <c r="X2035" s="6">
        <f t="shared" si="846"/>
        <v>1223.8709677419356</v>
      </c>
      <c r="Y2035" s="6">
        <f t="shared" si="847"/>
        <v>1438.75</v>
      </c>
      <c r="Z2035" s="6">
        <f t="shared" si="848"/>
        <v>112.5</v>
      </c>
      <c r="AA2035" s="6">
        <f t="shared" si="849"/>
        <v>45.267489711934161</v>
      </c>
      <c r="AB2035" s="6">
        <f t="shared" si="850"/>
        <v>12.608695652173912</v>
      </c>
      <c r="AC2035" s="6">
        <f t="shared" si="851"/>
        <v>87.746226656433862</v>
      </c>
      <c r="AD2035" s="6">
        <f t="shared" si="852"/>
        <v>3.333333333333333</v>
      </c>
      <c r="AE2035" s="6">
        <f t="shared" si="853"/>
        <v>78.88404692082112</v>
      </c>
    </row>
    <row r="2036" spans="1:31" x14ac:dyDescent="0.15">
      <c r="A2036" s="38">
        <v>42471</v>
      </c>
      <c r="B2036" s="8">
        <f t="shared" si="831"/>
        <v>2016</v>
      </c>
      <c r="C2036" s="8">
        <f t="shared" si="832"/>
        <v>4</v>
      </c>
      <c r="D2036" s="8">
        <f t="shared" si="833"/>
        <v>11</v>
      </c>
      <c r="E2036" s="8" t="s">
        <v>31</v>
      </c>
      <c r="F2036" s="8">
        <v>4</v>
      </c>
      <c r="G2036" s="39">
        <v>15</v>
      </c>
      <c r="H2036" s="2" t="s">
        <v>73</v>
      </c>
      <c r="I2036" s="3">
        <v>5.34</v>
      </c>
      <c r="L2036" s="3">
        <v>49.59</v>
      </c>
      <c r="M2036" s="3">
        <v>0.24</v>
      </c>
      <c r="N2036" s="3">
        <v>0.09</v>
      </c>
      <c r="O2036" s="3">
        <v>4.9000000000000004</v>
      </c>
      <c r="P2036" s="3">
        <v>0.64</v>
      </c>
      <c r="Q2036" s="3">
        <v>0.12</v>
      </c>
      <c r="R2036" s="3">
        <v>0.28000000000000003</v>
      </c>
      <c r="S2036" s="3">
        <v>0.12</v>
      </c>
      <c r="T2036" s="3">
        <v>0.05</v>
      </c>
      <c r="U2036" s="6">
        <f t="shared" si="844"/>
        <v>0.375</v>
      </c>
      <c r="W2036" s="6">
        <f t="shared" si="845"/>
        <v>6.7700987306064873</v>
      </c>
      <c r="X2036" s="6">
        <f t="shared" si="846"/>
        <v>1.4516129032258063</v>
      </c>
      <c r="Y2036" s="6">
        <f t="shared" si="847"/>
        <v>102.08333333333334</v>
      </c>
      <c r="Z2036" s="6">
        <f t="shared" si="848"/>
        <v>32</v>
      </c>
      <c r="AA2036" s="6">
        <f t="shared" si="849"/>
        <v>9.8765432098765427</v>
      </c>
      <c r="AB2036" s="6">
        <f t="shared" si="850"/>
        <v>12.173913043478262</v>
      </c>
      <c r="AC2036" s="6">
        <f t="shared" si="851"/>
        <v>3.069838833461243</v>
      </c>
      <c r="AD2036" s="6">
        <f t="shared" si="852"/>
        <v>2.7777777777777777</v>
      </c>
      <c r="AE2036" s="6">
        <f t="shared" si="853"/>
        <v>0.21441532258064516</v>
      </c>
    </row>
    <row r="2037" spans="1:31" x14ac:dyDescent="0.15">
      <c r="A2037" s="38">
        <v>42471</v>
      </c>
      <c r="B2037" s="8">
        <f t="shared" si="831"/>
        <v>2016</v>
      </c>
      <c r="C2037" s="8">
        <f t="shared" si="832"/>
        <v>4</v>
      </c>
      <c r="D2037" s="8">
        <f t="shared" si="833"/>
        <v>11</v>
      </c>
      <c r="E2037" s="8" t="s">
        <v>32</v>
      </c>
      <c r="F2037" s="8">
        <v>3</v>
      </c>
      <c r="G2037" s="39">
        <v>11</v>
      </c>
      <c r="H2037" s="2" t="s">
        <v>73</v>
      </c>
      <c r="I2037" s="3">
        <v>5.0199999999999996</v>
      </c>
      <c r="L2037" s="3">
        <v>47.41</v>
      </c>
      <c r="M2037" s="3">
        <v>0.27</v>
      </c>
      <c r="N2037" s="3">
        <v>0.13</v>
      </c>
      <c r="O2037" s="3">
        <v>6.24</v>
      </c>
      <c r="P2037" s="3">
        <v>0.56000000000000005</v>
      </c>
      <c r="Q2037" s="3">
        <v>0.18</v>
      </c>
      <c r="R2037" s="3">
        <v>0.35</v>
      </c>
      <c r="S2037" s="3">
        <v>0.24</v>
      </c>
      <c r="T2037" s="3">
        <v>0.06</v>
      </c>
      <c r="U2037" s="6">
        <f t="shared" si="844"/>
        <v>0.48148148148148145</v>
      </c>
      <c r="W2037" s="6">
        <f t="shared" si="845"/>
        <v>7.6163610719322987</v>
      </c>
      <c r="X2037" s="6">
        <f t="shared" si="846"/>
        <v>2.096774193548387</v>
      </c>
      <c r="Y2037" s="6">
        <f t="shared" si="847"/>
        <v>130</v>
      </c>
      <c r="Z2037" s="6">
        <f t="shared" si="848"/>
        <v>28.000000000000004</v>
      </c>
      <c r="AA2037" s="6">
        <f t="shared" si="849"/>
        <v>14.814814814814813</v>
      </c>
      <c r="AB2037" s="6">
        <f t="shared" si="850"/>
        <v>15.217391304347824</v>
      </c>
      <c r="AC2037" s="6">
        <f t="shared" si="851"/>
        <v>6.139677666922486</v>
      </c>
      <c r="AD2037" s="6">
        <f t="shared" si="852"/>
        <v>3.333333333333333</v>
      </c>
      <c r="AE2037" s="6">
        <f t="shared" si="853"/>
        <v>0.27529868578255673</v>
      </c>
    </row>
    <row r="2038" spans="1:31" x14ac:dyDescent="0.15">
      <c r="A2038" s="38">
        <v>42471</v>
      </c>
      <c r="B2038" s="8">
        <f t="shared" si="831"/>
        <v>2016</v>
      </c>
      <c r="C2038" s="8">
        <f t="shared" si="832"/>
        <v>4</v>
      </c>
      <c r="D2038" s="8">
        <f t="shared" si="833"/>
        <v>11</v>
      </c>
      <c r="E2038" s="8" t="s">
        <v>32</v>
      </c>
      <c r="F2038" s="8">
        <v>2</v>
      </c>
      <c r="G2038" s="39">
        <v>8</v>
      </c>
      <c r="H2038" s="2" t="s">
        <v>73</v>
      </c>
      <c r="I2038" s="3">
        <v>5.32</v>
      </c>
      <c r="L2038" s="3">
        <v>48.08</v>
      </c>
      <c r="M2038" s="3">
        <v>0.38</v>
      </c>
      <c r="N2038" s="3">
        <v>0.31</v>
      </c>
      <c r="O2038" s="3">
        <v>8.01</v>
      </c>
      <c r="P2038" s="3">
        <v>0.7</v>
      </c>
      <c r="Q2038" s="3">
        <v>0.21</v>
      </c>
      <c r="R2038" s="3">
        <v>0.31</v>
      </c>
      <c r="S2038" s="3">
        <v>0.17</v>
      </c>
      <c r="T2038" s="3">
        <v>0.04</v>
      </c>
      <c r="U2038" s="6">
        <f t="shared" si="844"/>
        <v>0.81578947368421051</v>
      </c>
      <c r="W2038" s="6">
        <f t="shared" si="845"/>
        <v>10.719322990126939</v>
      </c>
      <c r="X2038" s="6">
        <f t="shared" si="846"/>
        <v>5</v>
      </c>
      <c r="Y2038" s="6">
        <f t="shared" si="847"/>
        <v>166.875</v>
      </c>
      <c r="Z2038" s="6">
        <f t="shared" si="848"/>
        <v>34.999999999999993</v>
      </c>
      <c r="AA2038" s="6">
        <f t="shared" si="849"/>
        <v>17.283950617283949</v>
      </c>
      <c r="AB2038" s="6">
        <f t="shared" si="850"/>
        <v>13.478260869565217</v>
      </c>
      <c r="AC2038" s="6">
        <f t="shared" si="851"/>
        <v>4.3489383474034282</v>
      </c>
      <c r="AD2038" s="6">
        <f t="shared" si="852"/>
        <v>2.2222222222222223</v>
      </c>
      <c r="AE2038" s="6">
        <f t="shared" si="853"/>
        <v>0.46644736842105267</v>
      </c>
    </row>
    <row r="2039" spans="1:31" x14ac:dyDescent="0.15">
      <c r="A2039" s="38">
        <v>42471</v>
      </c>
      <c r="B2039" s="8">
        <f t="shared" si="831"/>
        <v>2016</v>
      </c>
      <c r="C2039" s="8">
        <f t="shared" si="832"/>
        <v>4</v>
      </c>
      <c r="D2039" s="8">
        <f t="shared" si="833"/>
        <v>11</v>
      </c>
      <c r="E2039" s="8" t="s">
        <v>31</v>
      </c>
      <c r="F2039" s="8">
        <v>3</v>
      </c>
      <c r="G2039" s="39">
        <v>12</v>
      </c>
      <c r="H2039" s="2" t="s">
        <v>73</v>
      </c>
      <c r="I2039" s="3">
        <v>5.26</v>
      </c>
      <c r="L2039" s="3">
        <v>54.02</v>
      </c>
      <c r="M2039" s="3">
        <v>0.37</v>
      </c>
      <c r="N2039" s="3">
        <v>0.35</v>
      </c>
      <c r="O2039" s="3">
        <v>6.35</v>
      </c>
      <c r="P2039" s="3">
        <v>0.91</v>
      </c>
      <c r="Q2039" s="3">
        <v>0.21</v>
      </c>
      <c r="R2039" s="3">
        <v>0.28000000000000003</v>
      </c>
      <c r="S2039" s="3">
        <v>0.44</v>
      </c>
      <c r="T2039" s="3">
        <v>0.06</v>
      </c>
      <c r="U2039" s="6">
        <f t="shared" si="844"/>
        <v>0.94594594594594594</v>
      </c>
      <c r="W2039" s="6">
        <f t="shared" si="845"/>
        <v>10.437235543018335</v>
      </c>
      <c r="X2039" s="6">
        <f t="shared" si="846"/>
        <v>5.6451612903225801</v>
      </c>
      <c r="Y2039" s="6">
        <f t="shared" si="847"/>
        <v>132.29166666666666</v>
      </c>
      <c r="Z2039" s="6">
        <f t="shared" si="848"/>
        <v>45.5</v>
      </c>
      <c r="AA2039" s="6">
        <f t="shared" si="849"/>
        <v>17.283950617283949</v>
      </c>
      <c r="AB2039" s="6">
        <f t="shared" si="850"/>
        <v>12.173913043478262</v>
      </c>
      <c r="AC2039" s="6">
        <f t="shared" si="851"/>
        <v>11.256075722691223</v>
      </c>
      <c r="AD2039" s="6">
        <f t="shared" si="852"/>
        <v>3.333333333333333</v>
      </c>
      <c r="AE2039" s="6">
        <f t="shared" si="853"/>
        <v>0.54086748038360932</v>
      </c>
    </row>
    <row r="2040" spans="1:31" x14ac:dyDescent="0.15">
      <c r="A2040" s="38">
        <v>42471</v>
      </c>
      <c r="B2040" s="8">
        <f t="shared" si="831"/>
        <v>2016</v>
      </c>
      <c r="C2040" s="8">
        <f t="shared" si="832"/>
        <v>4</v>
      </c>
      <c r="D2040" s="8">
        <f t="shared" si="833"/>
        <v>11</v>
      </c>
      <c r="E2040" s="8" t="s">
        <v>31</v>
      </c>
      <c r="F2040" s="8">
        <v>2</v>
      </c>
      <c r="G2040" s="39">
        <v>5</v>
      </c>
      <c r="H2040" s="2" t="s">
        <v>73</v>
      </c>
      <c r="I2040" s="3">
        <v>6.24</v>
      </c>
      <c r="M2040" s="3">
        <v>0.41</v>
      </c>
      <c r="N2040" s="3">
        <v>0.57999999999999996</v>
      </c>
      <c r="O2040" s="3">
        <v>6.6</v>
      </c>
      <c r="P2040" s="3">
        <v>1.57</v>
      </c>
      <c r="Q2040" s="3">
        <v>0.24</v>
      </c>
      <c r="R2040" s="3">
        <v>0.37</v>
      </c>
      <c r="S2040" s="3">
        <v>0.2</v>
      </c>
      <c r="T2040" s="3">
        <v>0.05</v>
      </c>
      <c r="U2040" s="6">
        <f t="shared" si="844"/>
        <v>1.4146341463414633</v>
      </c>
      <c r="W2040" s="6">
        <f t="shared" si="845"/>
        <v>11.565585331452748</v>
      </c>
      <c r="X2040" s="6">
        <f t="shared" si="846"/>
        <v>9.3548387096774182</v>
      </c>
      <c r="Y2040" s="6">
        <f t="shared" si="847"/>
        <v>137.49999999999997</v>
      </c>
      <c r="Z2040" s="6">
        <f t="shared" si="848"/>
        <v>78.5</v>
      </c>
      <c r="AA2040" s="6">
        <f t="shared" si="849"/>
        <v>19.753086419753085</v>
      </c>
      <c r="AB2040" s="6">
        <f t="shared" si="850"/>
        <v>16.086956521739129</v>
      </c>
      <c r="AC2040" s="6">
        <f t="shared" si="851"/>
        <v>5.1163980557687392</v>
      </c>
      <c r="AD2040" s="6">
        <f t="shared" si="852"/>
        <v>2.7777777777777777</v>
      </c>
      <c r="AE2040" s="6">
        <f t="shared" si="853"/>
        <v>0.80885129819040125</v>
      </c>
    </row>
    <row r="2041" spans="1:31" x14ac:dyDescent="0.15">
      <c r="A2041" s="38">
        <v>42471</v>
      </c>
      <c r="B2041" s="8">
        <f t="shared" si="831"/>
        <v>2016</v>
      </c>
      <c r="C2041" s="8">
        <f t="shared" si="832"/>
        <v>4</v>
      </c>
      <c r="D2041" s="8">
        <f t="shared" si="833"/>
        <v>11</v>
      </c>
      <c r="E2041" s="8" t="s">
        <v>32</v>
      </c>
      <c r="F2041" s="8">
        <v>4</v>
      </c>
      <c r="G2041" s="39">
        <v>16</v>
      </c>
      <c r="H2041" s="2" t="s">
        <v>73</v>
      </c>
      <c r="I2041" s="3">
        <v>6.12</v>
      </c>
      <c r="M2041" s="3">
        <v>0.7</v>
      </c>
      <c r="N2041" s="3">
        <v>1.33</v>
      </c>
      <c r="O2041" s="3">
        <v>6.11</v>
      </c>
      <c r="P2041" s="3">
        <v>1.28</v>
      </c>
      <c r="Q2041" s="3">
        <v>0.32</v>
      </c>
      <c r="R2041" s="3">
        <v>0.41</v>
      </c>
      <c r="S2041" s="3">
        <v>0.49</v>
      </c>
      <c r="T2041" s="3">
        <v>0.06</v>
      </c>
      <c r="U2041" s="6">
        <f t="shared" si="844"/>
        <v>1.9000000000000001</v>
      </c>
      <c r="W2041" s="6">
        <f t="shared" si="845"/>
        <v>19.746121297602254</v>
      </c>
      <c r="X2041" s="6">
        <f t="shared" si="846"/>
        <v>21.451612903225808</v>
      </c>
      <c r="Y2041" s="6">
        <f t="shared" si="847"/>
        <v>127.29166666666666</v>
      </c>
      <c r="Z2041" s="6">
        <f t="shared" si="848"/>
        <v>64</v>
      </c>
      <c r="AA2041" s="6">
        <f t="shared" si="849"/>
        <v>26.337448559670783</v>
      </c>
      <c r="AB2041" s="6">
        <f t="shared" si="850"/>
        <v>17.826086956521738</v>
      </c>
      <c r="AC2041" s="6">
        <f t="shared" si="851"/>
        <v>12.535175236633409</v>
      </c>
      <c r="AD2041" s="6">
        <f t="shared" si="852"/>
        <v>3.333333333333333</v>
      </c>
      <c r="AE2041" s="6">
        <f t="shared" si="853"/>
        <v>1.0863709677419358</v>
      </c>
    </row>
    <row r="2042" spans="1:31" x14ac:dyDescent="0.15">
      <c r="A2042" s="38">
        <v>42471</v>
      </c>
      <c r="B2042" s="8">
        <f t="shared" si="831"/>
        <v>2016</v>
      </c>
      <c r="C2042" s="8">
        <f t="shared" si="832"/>
        <v>4</v>
      </c>
      <c r="D2042" s="8">
        <f t="shared" si="833"/>
        <v>11</v>
      </c>
      <c r="E2042" s="8" t="s">
        <v>32</v>
      </c>
      <c r="F2042" s="8">
        <v>1</v>
      </c>
      <c r="G2042" s="39">
        <v>4</v>
      </c>
      <c r="H2042" s="2" t="s">
        <v>73</v>
      </c>
      <c r="I2042" s="3">
        <v>5.69</v>
      </c>
      <c r="L2042" s="3">
        <v>86.95</v>
      </c>
      <c r="M2042" s="3">
        <v>0.47</v>
      </c>
      <c r="N2042" s="3">
        <v>6.86</v>
      </c>
      <c r="O2042" s="3">
        <v>5.65</v>
      </c>
      <c r="P2042" s="3">
        <v>3.25</v>
      </c>
      <c r="Q2042" s="3">
        <v>0.54</v>
      </c>
      <c r="R2042" s="3">
        <v>0.28999999999999998</v>
      </c>
      <c r="S2042" s="3">
        <v>0.37</v>
      </c>
      <c r="T2042" s="3">
        <v>0.04</v>
      </c>
      <c r="U2042" s="6">
        <f t="shared" si="844"/>
        <v>14.595744680851066</v>
      </c>
      <c r="W2042" s="6">
        <f t="shared" si="845"/>
        <v>13.258110014104371</v>
      </c>
      <c r="X2042" s="6">
        <f t="shared" si="846"/>
        <v>110.64516129032259</v>
      </c>
      <c r="Y2042" s="6">
        <f t="shared" si="847"/>
        <v>117.70833333333334</v>
      </c>
      <c r="Z2042" s="6">
        <f t="shared" si="848"/>
        <v>162.5</v>
      </c>
      <c r="AA2042" s="6">
        <f t="shared" si="849"/>
        <v>44.444444444444443</v>
      </c>
      <c r="AB2042" s="6">
        <f t="shared" si="850"/>
        <v>12.608695652173912</v>
      </c>
      <c r="AC2042" s="6">
        <f t="shared" si="851"/>
        <v>9.4653364031721647</v>
      </c>
      <c r="AD2042" s="6">
        <f t="shared" si="852"/>
        <v>2.2222222222222223</v>
      </c>
      <c r="AE2042" s="6">
        <f t="shared" si="853"/>
        <v>8.3454701441317791</v>
      </c>
    </row>
    <row r="2043" spans="1:31" x14ac:dyDescent="0.15">
      <c r="A2043" s="38">
        <v>42471</v>
      </c>
      <c r="B2043" s="8">
        <f t="shared" si="831"/>
        <v>2016</v>
      </c>
      <c r="C2043" s="8">
        <f t="shared" si="832"/>
        <v>4</v>
      </c>
      <c r="D2043" s="8">
        <f t="shared" si="833"/>
        <v>11</v>
      </c>
      <c r="E2043" s="8" t="s">
        <v>29</v>
      </c>
      <c r="F2043" s="8">
        <v>2</v>
      </c>
      <c r="G2043" s="39">
        <v>6</v>
      </c>
      <c r="H2043" s="2" t="s">
        <v>73</v>
      </c>
      <c r="I2043" s="3">
        <v>4.38</v>
      </c>
      <c r="L2043" s="3">
        <v>51.97</v>
      </c>
      <c r="M2043" s="3">
        <v>0.71</v>
      </c>
      <c r="N2043" s="3">
        <v>22.09</v>
      </c>
      <c r="O2043" s="3">
        <v>62.23</v>
      </c>
      <c r="P2043" s="3">
        <v>2.63</v>
      </c>
      <c r="Q2043" s="3">
        <v>0.48</v>
      </c>
      <c r="R2043" s="3">
        <v>0.41</v>
      </c>
      <c r="S2043" s="3">
        <v>1.91</v>
      </c>
      <c r="T2043" s="3">
        <v>0.08</v>
      </c>
      <c r="U2043" s="6">
        <f t="shared" si="844"/>
        <v>31.112676056338028</v>
      </c>
      <c r="W2043" s="6">
        <f t="shared" si="845"/>
        <v>20.028208744710859</v>
      </c>
      <c r="X2043" s="6">
        <f t="shared" si="846"/>
        <v>356.29032258064512</v>
      </c>
      <c r="Y2043" s="6">
        <f t="shared" si="847"/>
        <v>1296.4583333333333</v>
      </c>
      <c r="Z2043" s="6">
        <f t="shared" si="848"/>
        <v>131.5</v>
      </c>
      <c r="AA2043" s="6">
        <f t="shared" si="849"/>
        <v>39.506172839506171</v>
      </c>
      <c r="AB2043" s="6">
        <f t="shared" si="850"/>
        <v>17.826086956521738</v>
      </c>
      <c r="AC2043" s="6">
        <f t="shared" si="851"/>
        <v>48.861601432591449</v>
      </c>
      <c r="AD2043" s="6">
        <f t="shared" si="852"/>
        <v>4.4444444444444446</v>
      </c>
      <c r="AE2043" s="6">
        <f t="shared" si="853"/>
        <v>17.789425261244887</v>
      </c>
    </row>
    <row r="2044" spans="1:31" x14ac:dyDescent="0.15">
      <c r="A2044" s="38">
        <v>42471</v>
      </c>
      <c r="B2044" s="8">
        <f t="shared" si="831"/>
        <v>2016</v>
      </c>
      <c r="C2044" s="8">
        <f t="shared" si="832"/>
        <v>4</v>
      </c>
      <c r="D2044" s="8">
        <f t="shared" si="833"/>
        <v>11</v>
      </c>
      <c r="E2044" s="8" t="s">
        <v>30</v>
      </c>
      <c r="F2044" s="8">
        <v>4</v>
      </c>
      <c r="G2044" s="39">
        <v>14</v>
      </c>
      <c r="H2044" s="2" t="s">
        <v>73</v>
      </c>
      <c r="I2044" s="3">
        <v>4.2300000000000004</v>
      </c>
      <c r="L2044" s="3">
        <v>35.11</v>
      </c>
      <c r="M2044" s="3">
        <v>2.0499999999999998</v>
      </c>
      <c r="N2044" s="3">
        <v>108.46</v>
      </c>
      <c r="O2044" s="3">
        <v>96.7</v>
      </c>
      <c r="P2044" s="3">
        <v>10.3</v>
      </c>
      <c r="Q2044" s="3">
        <v>4.3099999999999996</v>
      </c>
      <c r="R2044" s="3">
        <v>0.49</v>
      </c>
      <c r="S2044" s="3">
        <v>0.59</v>
      </c>
      <c r="T2044" s="3">
        <v>0.05</v>
      </c>
      <c r="U2044" s="6">
        <f t="shared" si="844"/>
        <v>52.907317073170731</v>
      </c>
      <c r="W2044" s="6">
        <f t="shared" si="845"/>
        <v>57.827926657263745</v>
      </c>
      <c r="X2044" s="6">
        <f t="shared" si="846"/>
        <v>1749.3548387096773</v>
      </c>
      <c r="Y2044" s="6">
        <f t="shared" si="847"/>
        <v>2014.5833333333335</v>
      </c>
      <c r="Z2044" s="6">
        <f t="shared" si="848"/>
        <v>515</v>
      </c>
      <c r="AA2044" s="6">
        <f t="shared" si="849"/>
        <v>354.73251028806578</v>
      </c>
      <c r="AB2044" s="6">
        <f t="shared" si="850"/>
        <v>21.304347826086957</v>
      </c>
      <c r="AC2044" s="6">
        <f t="shared" si="851"/>
        <v>15.093374264517777</v>
      </c>
      <c r="AD2044" s="6">
        <f t="shared" si="852"/>
        <v>2.7777777777777777</v>
      </c>
      <c r="AE2044" s="6">
        <f t="shared" si="853"/>
        <v>30.25103855232101</v>
      </c>
    </row>
    <row r="2045" spans="1:31" x14ac:dyDescent="0.15">
      <c r="A2045" s="38">
        <v>42471</v>
      </c>
      <c r="B2045" s="8">
        <f t="shared" si="831"/>
        <v>2016</v>
      </c>
      <c r="C2045" s="8">
        <f t="shared" si="832"/>
        <v>4</v>
      </c>
      <c r="D2045" s="8">
        <f t="shared" si="833"/>
        <v>11</v>
      </c>
      <c r="E2045" s="8" t="s">
        <v>30</v>
      </c>
      <c r="F2045" s="8">
        <v>3</v>
      </c>
      <c r="G2045" s="39">
        <v>9</v>
      </c>
      <c r="H2045" s="2" t="s">
        <v>73</v>
      </c>
      <c r="I2045" s="3">
        <v>4.37</v>
      </c>
      <c r="L2045" s="3">
        <v>55.81</v>
      </c>
      <c r="M2045" s="3">
        <v>1.27</v>
      </c>
      <c r="N2045" s="3">
        <v>77.92</v>
      </c>
      <c r="O2045" s="3">
        <v>38.04</v>
      </c>
      <c r="P2045" s="3">
        <v>9.07</v>
      </c>
      <c r="Q2045" s="3">
        <v>2.4300000000000002</v>
      </c>
      <c r="R2045" s="3">
        <v>0.44</v>
      </c>
      <c r="S2045" s="3">
        <v>1.81</v>
      </c>
      <c r="T2045" s="3">
        <v>0.05</v>
      </c>
      <c r="U2045" s="6">
        <f t="shared" si="844"/>
        <v>61.354330708661415</v>
      </c>
      <c r="W2045" s="6">
        <f t="shared" si="845"/>
        <v>35.825105782792662</v>
      </c>
      <c r="X2045" s="6">
        <f t="shared" si="846"/>
        <v>1256.7741935483871</v>
      </c>
      <c r="Y2045" s="6">
        <f t="shared" si="847"/>
        <v>792.5</v>
      </c>
      <c r="Z2045" s="6">
        <f t="shared" si="848"/>
        <v>453.5</v>
      </c>
      <c r="AA2045" s="6">
        <f t="shared" si="849"/>
        <v>200</v>
      </c>
      <c r="AB2045" s="6">
        <f t="shared" si="850"/>
        <v>19.130434782608695</v>
      </c>
      <c r="AC2045" s="6">
        <f t="shared" si="851"/>
        <v>46.303402404707079</v>
      </c>
      <c r="AD2045" s="6">
        <f t="shared" si="852"/>
        <v>2.7777777777777777</v>
      </c>
      <c r="AE2045" s="6">
        <f t="shared" si="853"/>
        <v>35.080822961645929</v>
      </c>
    </row>
    <row r="2046" spans="1:31" x14ac:dyDescent="0.15">
      <c r="A2046" s="38">
        <v>42471</v>
      </c>
      <c r="B2046" s="8">
        <f t="shared" si="831"/>
        <v>2016</v>
      </c>
      <c r="C2046" s="8">
        <f t="shared" si="832"/>
        <v>4</v>
      </c>
      <c r="D2046" s="8">
        <f t="shared" si="833"/>
        <v>11</v>
      </c>
      <c r="E2046" s="8" t="s">
        <v>29</v>
      </c>
      <c r="F2046" s="8">
        <v>4</v>
      </c>
      <c r="G2046" s="39">
        <v>13</v>
      </c>
      <c r="H2046" s="2" t="s">
        <v>73</v>
      </c>
      <c r="I2046" s="3">
        <v>4.22</v>
      </c>
      <c r="L2046" s="3">
        <v>14</v>
      </c>
      <c r="M2046" s="3">
        <v>0.36</v>
      </c>
      <c r="N2046" s="3">
        <v>30.24</v>
      </c>
      <c r="O2046" s="3">
        <v>87.3</v>
      </c>
      <c r="P2046" s="3">
        <v>0.71</v>
      </c>
      <c r="Q2046" s="3">
        <v>0.24</v>
      </c>
      <c r="R2046" s="3">
        <v>0.3</v>
      </c>
      <c r="S2046" s="3">
        <v>0.88</v>
      </c>
      <c r="T2046" s="3">
        <v>0.04</v>
      </c>
      <c r="U2046" s="6">
        <f t="shared" si="844"/>
        <v>84</v>
      </c>
      <c r="W2046" s="6">
        <f t="shared" si="845"/>
        <v>10.15514809590973</v>
      </c>
      <c r="X2046" s="6">
        <f t="shared" si="846"/>
        <v>487.74193548387098</v>
      </c>
      <c r="Y2046" s="6">
        <f t="shared" si="847"/>
        <v>1818.7499999999998</v>
      </c>
      <c r="Z2046" s="6">
        <f t="shared" si="848"/>
        <v>35.5</v>
      </c>
      <c r="AA2046" s="6">
        <f t="shared" si="849"/>
        <v>19.753086419753085</v>
      </c>
      <c r="AB2046" s="6">
        <f t="shared" si="850"/>
        <v>13.043478260869565</v>
      </c>
      <c r="AC2046" s="6">
        <f t="shared" si="851"/>
        <v>22.512151445382447</v>
      </c>
      <c r="AD2046" s="6">
        <f t="shared" si="852"/>
        <v>2.2222222222222223</v>
      </c>
      <c r="AE2046" s="6">
        <f t="shared" si="853"/>
        <v>48.029032258064525</v>
      </c>
    </row>
    <row r="2047" spans="1:31" x14ac:dyDescent="0.15">
      <c r="A2047" s="38">
        <v>42471</v>
      </c>
      <c r="B2047" s="8">
        <f t="shared" si="831"/>
        <v>2016</v>
      </c>
      <c r="C2047" s="8">
        <f t="shared" si="832"/>
        <v>4</v>
      </c>
      <c r="D2047" s="8">
        <f t="shared" si="833"/>
        <v>11</v>
      </c>
      <c r="E2047" s="8" t="s">
        <v>29</v>
      </c>
      <c r="F2047" s="8">
        <v>3</v>
      </c>
      <c r="G2047" s="39">
        <v>10</v>
      </c>
      <c r="H2047" s="2" t="s">
        <v>73</v>
      </c>
      <c r="I2047" s="3">
        <v>4.07</v>
      </c>
      <c r="M2047" s="3">
        <v>0.97</v>
      </c>
      <c r="N2047" s="3">
        <v>96.29</v>
      </c>
      <c r="O2047" s="3">
        <v>133</v>
      </c>
      <c r="P2047" s="3">
        <v>1.25</v>
      </c>
      <c r="Q2047" s="3">
        <v>0.81</v>
      </c>
      <c r="R2047" s="3">
        <v>0.39</v>
      </c>
      <c r="S2047" s="3">
        <v>2.17</v>
      </c>
      <c r="T2047" s="3">
        <v>0.05</v>
      </c>
      <c r="U2047" s="6">
        <f t="shared" si="844"/>
        <v>99.268041237113408</v>
      </c>
      <c r="W2047" s="6">
        <f t="shared" si="845"/>
        <v>27.362482369534554</v>
      </c>
      <c r="X2047" s="6">
        <f t="shared" si="846"/>
        <v>1553.0645161290324</v>
      </c>
      <c r="Y2047" s="6">
        <f t="shared" si="847"/>
        <v>2770.8333333333335</v>
      </c>
      <c r="Z2047" s="6">
        <f t="shared" si="848"/>
        <v>62.5</v>
      </c>
      <c r="AA2047" s="6">
        <f t="shared" si="849"/>
        <v>66.666666666666671</v>
      </c>
      <c r="AB2047" s="6">
        <f t="shared" si="850"/>
        <v>16.956521739130437</v>
      </c>
      <c r="AC2047" s="6">
        <f t="shared" si="851"/>
        <v>55.512918905090807</v>
      </c>
      <c r="AD2047" s="6">
        <f t="shared" si="852"/>
        <v>2.7777777777777777</v>
      </c>
      <c r="AE2047" s="6">
        <f t="shared" si="853"/>
        <v>56.758904223478559</v>
      </c>
    </row>
    <row r="2048" spans="1:31" x14ac:dyDescent="0.15">
      <c r="A2048" s="38">
        <v>42471</v>
      </c>
      <c r="B2048" s="8">
        <f t="shared" si="831"/>
        <v>2016</v>
      </c>
      <c r="C2048" s="8">
        <f t="shared" si="832"/>
        <v>4</v>
      </c>
      <c r="D2048" s="8">
        <f t="shared" si="833"/>
        <v>11</v>
      </c>
      <c r="E2048" s="8" t="s">
        <v>30</v>
      </c>
      <c r="F2048" s="8">
        <v>2</v>
      </c>
      <c r="G2048" s="39">
        <v>7</v>
      </c>
      <c r="H2048" s="2" t="s">
        <v>73</v>
      </c>
      <c r="I2048" s="3">
        <v>4.25</v>
      </c>
      <c r="L2048" s="3">
        <v>32.700000000000003</v>
      </c>
      <c r="M2048" s="3">
        <v>0.66</v>
      </c>
      <c r="N2048" s="3">
        <v>96.73</v>
      </c>
      <c r="O2048" s="3">
        <v>68.69</v>
      </c>
      <c r="P2048" s="3">
        <v>8.3699999999999992</v>
      </c>
      <c r="Q2048" s="3">
        <v>3.99</v>
      </c>
      <c r="R2048" s="3">
        <v>0.33</v>
      </c>
      <c r="S2048" s="3">
        <v>0.97</v>
      </c>
      <c r="T2048" s="3">
        <v>0.04</v>
      </c>
      <c r="U2048" s="6">
        <f t="shared" si="844"/>
        <v>146.56060606060606</v>
      </c>
      <c r="W2048" s="6">
        <f t="shared" si="845"/>
        <v>18.617771509167842</v>
      </c>
      <c r="X2048" s="6">
        <f t="shared" si="846"/>
        <v>1560.1612903225807</v>
      </c>
      <c r="Y2048" s="6">
        <f t="shared" si="847"/>
        <v>1431.0416666666665</v>
      </c>
      <c r="Z2048" s="6">
        <f t="shared" si="848"/>
        <v>418.5</v>
      </c>
      <c r="AA2048" s="6">
        <f t="shared" si="849"/>
        <v>328.39506172839504</v>
      </c>
      <c r="AB2048" s="6">
        <f t="shared" si="850"/>
        <v>14.347826086956523</v>
      </c>
      <c r="AC2048" s="6">
        <f t="shared" si="851"/>
        <v>24.814530570478382</v>
      </c>
      <c r="AD2048" s="6">
        <f t="shared" si="852"/>
        <v>2.2222222222222223</v>
      </c>
      <c r="AE2048" s="6">
        <f t="shared" si="853"/>
        <v>83.799572336265896</v>
      </c>
    </row>
    <row r="2049" spans="1:31" x14ac:dyDescent="0.15">
      <c r="A2049" s="38">
        <v>42534</v>
      </c>
      <c r="B2049" s="8">
        <f t="shared" si="831"/>
        <v>2016</v>
      </c>
      <c r="C2049" s="8">
        <f t="shared" si="832"/>
        <v>6</v>
      </c>
      <c r="D2049" s="8">
        <f t="shared" si="833"/>
        <v>13</v>
      </c>
      <c r="E2049" s="8" t="s">
        <v>32</v>
      </c>
      <c r="F2049" s="8">
        <v>3</v>
      </c>
      <c r="G2049" s="39">
        <v>11</v>
      </c>
      <c r="H2049" s="2" t="s">
        <v>73</v>
      </c>
      <c r="I2049" s="3">
        <v>4.95</v>
      </c>
      <c r="L2049" s="3">
        <v>19.260000000000002</v>
      </c>
      <c r="M2049" s="3">
        <v>0.34</v>
      </c>
      <c r="N2049" s="3">
        <v>0.09</v>
      </c>
      <c r="O2049" s="3">
        <v>6.92</v>
      </c>
      <c r="P2049" s="3">
        <v>0.38</v>
      </c>
      <c r="Q2049" s="3">
        <v>0.17</v>
      </c>
      <c r="R2049" s="3">
        <v>0.35</v>
      </c>
      <c r="S2049" s="3">
        <v>0.24</v>
      </c>
      <c r="T2049" s="3">
        <v>0.1</v>
      </c>
      <c r="U2049" s="6">
        <f t="shared" si="844"/>
        <v>0.26470588235294112</v>
      </c>
      <c r="W2049" s="6">
        <f t="shared" si="845"/>
        <v>9.590973201692524</v>
      </c>
      <c r="X2049" s="6">
        <f t="shared" si="846"/>
        <v>1.4516129032258063</v>
      </c>
      <c r="Y2049" s="6">
        <f t="shared" si="847"/>
        <v>144.16666666666666</v>
      </c>
      <c r="Z2049" s="6">
        <f t="shared" si="848"/>
        <v>19</v>
      </c>
      <c r="AA2049" s="6">
        <f t="shared" si="849"/>
        <v>13.991769547325102</v>
      </c>
      <c r="AB2049" s="6">
        <f t="shared" si="850"/>
        <v>15.217391304347824</v>
      </c>
      <c r="AC2049" s="6">
        <f t="shared" si="851"/>
        <v>6.139677666922486</v>
      </c>
      <c r="AD2049" s="6">
        <f t="shared" si="852"/>
        <v>5.5555555555555554</v>
      </c>
      <c r="AE2049" s="6">
        <f t="shared" si="853"/>
        <v>0.15135199240986716</v>
      </c>
    </row>
    <row r="2050" spans="1:31" x14ac:dyDescent="0.15">
      <c r="A2050" s="38">
        <v>42534</v>
      </c>
      <c r="B2050" s="8">
        <f t="shared" si="831"/>
        <v>2016</v>
      </c>
      <c r="C2050" s="8">
        <f t="shared" si="832"/>
        <v>6</v>
      </c>
      <c r="D2050" s="8">
        <f t="shared" si="833"/>
        <v>13</v>
      </c>
      <c r="E2050" s="8" t="s">
        <v>31</v>
      </c>
      <c r="F2050" s="8">
        <v>2</v>
      </c>
      <c r="G2050" s="39">
        <v>5</v>
      </c>
      <c r="H2050" s="2" t="s">
        <v>73</v>
      </c>
      <c r="I2050" s="3">
        <v>5.8</v>
      </c>
      <c r="L2050" s="3">
        <v>68.52</v>
      </c>
      <c r="M2050" s="3">
        <v>0.47</v>
      </c>
      <c r="N2050" s="3">
        <v>0.27</v>
      </c>
      <c r="O2050" s="3">
        <v>5.14</v>
      </c>
      <c r="P2050" s="3">
        <v>1.53</v>
      </c>
      <c r="Q2050" s="3">
        <v>0.2</v>
      </c>
      <c r="R2050" s="3">
        <v>0.36</v>
      </c>
      <c r="S2050" s="3">
        <v>0.23</v>
      </c>
      <c r="T2050" s="3">
        <v>0.08</v>
      </c>
      <c r="U2050" s="6">
        <f t="shared" si="844"/>
        <v>0.57446808510638303</v>
      </c>
      <c r="W2050" s="6">
        <f t="shared" si="845"/>
        <v>13.258110014104371</v>
      </c>
      <c r="X2050" s="6">
        <f t="shared" si="846"/>
        <v>4.3548387096774199</v>
      </c>
      <c r="Y2050" s="6">
        <f t="shared" si="847"/>
        <v>107.08333333333333</v>
      </c>
      <c r="Z2050" s="6">
        <f t="shared" si="848"/>
        <v>76.5</v>
      </c>
      <c r="AA2050" s="6">
        <f t="shared" si="849"/>
        <v>16.460905349794238</v>
      </c>
      <c r="AB2050" s="6">
        <f t="shared" si="850"/>
        <v>15.652173913043477</v>
      </c>
      <c r="AC2050" s="6">
        <f t="shared" si="851"/>
        <v>5.8838577641340493</v>
      </c>
      <c r="AD2050" s="6">
        <f t="shared" si="852"/>
        <v>4.4444444444444446</v>
      </c>
      <c r="AE2050" s="6">
        <f t="shared" si="853"/>
        <v>0.3284660260809884</v>
      </c>
    </row>
    <row r="2051" spans="1:31" x14ac:dyDescent="0.15">
      <c r="A2051" s="38">
        <v>42534</v>
      </c>
      <c r="B2051" s="8">
        <f t="shared" si="831"/>
        <v>2016</v>
      </c>
      <c r="C2051" s="8">
        <f t="shared" si="832"/>
        <v>6</v>
      </c>
      <c r="D2051" s="8">
        <f t="shared" si="833"/>
        <v>13</v>
      </c>
      <c r="E2051" s="8" t="s">
        <v>32</v>
      </c>
      <c r="F2051" s="8">
        <v>4</v>
      </c>
      <c r="G2051" s="39">
        <v>16</v>
      </c>
      <c r="H2051" s="2" t="s">
        <v>73</v>
      </c>
      <c r="I2051" s="3">
        <v>5.18</v>
      </c>
      <c r="L2051" s="3">
        <v>19.45</v>
      </c>
      <c r="M2051" s="3">
        <v>0.69</v>
      </c>
      <c r="N2051" s="3">
        <v>0.71</v>
      </c>
      <c r="O2051" s="3">
        <v>6.46</v>
      </c>
      <c r="P2051" s="3">
        <v>1.0900000000000001</v>
      </c>
      <c r="Q2051" s="3">
        <v>0.28999999999999998</v>
      </c>
      <c r="R2051" s="3">
        <v>0.46</v>
      </c>
      <c r="S2051" s="3">
        <v>0.56000000000000005</v>
      </c>
      <c r="T2051" s="3">
        <v>0.06</v>
      </c>
      <c r="U2051" s="6">
        <f t="shared" si="844"/>
        <v>1.0289855072463769</v>
      </c>
      <c r="W2051" s="6">
        <f t="shared" si="845"/>
        <v>19.464033850493649</v>
      </c>
      <c r="X2051" s="6">
        <f t="shared" si="846"/>
        <v>11.451612903225806</v>
      </c>
      <c r="Y2051" s="6">
        <f t="shared" si="847"/>
        <v>134.58333333333334</v>
      </c>
      <c r="Z2051" s="6">
        <f t="shared" si="848"/>
        <v>54.500000000000007</v>
      </c>
      <c r="AA2051" s="6">
        <f t="shared" si="849"/>
        <v>23.868312757201643</v>
      </c>
      <c r="AB2051" s="6">
        <f t="shared" si="850"/>
        <v>20</v>
      </c>
      <c r="AC2051" s="6">
        <f t="shared" si="851"/>
        <v>14.325914556152469</v>
      </c>
      <c r="AD2051" s="6">
        <f t="shared" si="852"/>
        <v>3.333333333333333</v>
      </c>
      <c r="AE2051" s="6">
        <f t="shared" si="853"/>
        <v>0.58834735857877518</v>
      </c>
    </row>
    <row r="2052" spans="1:31" x14ac:dyDescent="0.15">
      <c r="A2052" s="38">
        <v>42534</v>
      </c>
      <c r="B2052" s="8">
        <f t="shared" si="831"/>
        <v>2016</v>
      </c>
      <c r="C2052" s="8">
        <f t="shared" si="832"/>
        <v>6</v>
      </c>
      <c r="D2052" s="8">
        <f t="shared" si="833"/>
        <v>13</v>
      </c>
      <c r="E2052" s="8" t="s">
        <v>31</v>
      </c>
      <c r="F2052" s="8">
        <v>1</v>
      </c>
      <c r="G2052" s="39">
        <v>3</v>
      </c>
      <c r="H2052" s="2" t="s">
        <v>73</v>
      </c>
      <c r="I2052" s="3">
        <v>5.61</v>
      </c>
      <c r="L2052" s="3">
        <v>42.27</v>
      </c>
      <c r="M2052" s="3">
        <v>0.47</v>
      </c>
      <c r="N2052" s="3">
        <v>1.55</v>
      </c>
      <c r="O2052" s="3">
        <v>5.19</v>
      </c>
      <c r="P2052" s="3">
        <v>1.65</v>
      </c>
      <c r="Q2052" s="3">
        <v>0.37</v>
      </c>
      <c r="R2052" s="3">
        <v>0.3</v>
      </c>
      <c r="S2052" s="3">
        <v>0.31</v>
      </c>
      <c r="T2052" s="3">
        <v>0.06</v>
      </c>
      <c r="U2052" s="6">
        <f t="shared" si="844"/>
        <v>3.2978723404255321</v>
      </c>
      <c r="W2052" s="6">
        <f t="shared" si="845"/>
        <v>13.258110014104371</v>
      </c>
      <c r="X2052" s="6">
        <f t="shared" si="846"/>
        <v>25</v>
      </c>
      <c r="Y2052" s="6">
        <f t="shared" si="847"/>
        <v>108.12500000000001</v>
      </c>
      <c r="Z2052" s="6">
        <f t="shared" si="848"/>
        <v>82.499999999999986</v>
      </c>
      <c r="AA2052" s="6">
        <f t="shared" si="849"/>
        <v>30.452674897119341</v>
      </c>
      <c r="AB2052" s="6">
        <f t="shared" si="850"/>
        <v>13.043478260869565</v>
      </c>
      <c r="AC2052" s="6">
        <f t="shared" si="851"/>
        <v>7.9304169864415437</v>
      </c>
      <c r="AD2052" s="6">
        <f t="shared" si="852"/>
        <v>3.333333333333333</v>
      </c>
      <c r="AE2052" s="6">
        <f t="shared" si="853"/>
        <v>1.8856382978723405</v>
      </c>
    </row>
    <row r="2053" spans="1:31" x14ac:dyDescent="0.15">
      <c r="A2053" s="38">
        <v>42534</v>
      </c>
      <c r="B2053" s="8">
        <f t="shared" si="831"/>
        <v>2016</v>
      </c>
      <c r="C2053" s="8">
        <f t="shared" si="832"/>
        <v>6</v>
      </c>
      <c r="D2053" s="8">
        <f t="shared" si="833"/>
        <v>13</v>
      </c>
      <c r="E2053" s="8" t="s">
        <v>32</v>
      </c>
      <c r="F2053" s="8">
        <v>2</v>
      </c>
      <c r="G2053" s="39">
        <v>8</v>
      </c>
      <c r="H2053" s="2" t="s">
        <v>73</v>
      </c>
      <c r="I2053" s="3">
        <v>4.78</v>
      </c>
      <c r="L2053" s="3">
        <v>16.3</v>
      </c>
      <c r="M2053" s="3">
        <v>0.44</v>
      </c>
      <c r="N2053" s="3">
        <v>1.73</v>
      </c>
      <c r="O2053" s="3">
        <v>10.039999999999999</v>
      </c>
      <c r="P2053" s="3">
        <v>0.3</v>
      </c>
      <c r="Q2053" s="3">
        <v>0.2</v>
      </c>
      <c r="R2053" s="3">
        <v>0.32</v>
      </c>
      <c r="S2053" s="3">
        <v>0.18</v>
      </c>
      <c r="T2053" s="3">
        <v>0.05</v>
      </c>
      <c r="U2053" s="6">
        <f t="shared" si="844"/>
        <v>3.9318181818181817</v>
      </c>
      <c r="W2053" s="6">
        <f t="shared" si="845"/>
        <v>12.41184767277856</v>
      </c>
      <c r="X2053" s="6">
        <f t="shared" si="846"/>
        <v>27.903225806451616</v>
      </c>
      <c r="Y2053" s="6">
        <f t="shared" si="847"/>
        <v>209.16666666666663</v>
      </c>
      <c r="Z2053" s="6">
        <f t="shared" si="848"/>
        <v>15</v>
      </c>
      <c r="AA2053" s="6">
        <f t="shared" si="849"/>
        <v>16.460905349794238</v>
      </c>
      <c r="AB2053" s="6">
        <f t="shared" si="850"/>
        <v>13.913043478260871</v>
      </c>
      <c r="AC2053" s="6">
        <f t="shared" si="851"/>
        <v>4.604758250191864</v>
      </c>
      <c r="AD2053" s="6">
        <f t="shared" si="852"/>
        <v>2.7777777777777777</v>
      </c>
      <c r="AE2053" s="6">
        <f t="shared" si="853"/>
        <v>2.2481121700879769</v>
      </c>
    </row>
    <row r="2054" spans="1:31" x14ac:dyDescent="0.15">
      <c r="A2054" s="38">
        <v>42534</v>
      </c>
      <c r="B2054" s="8">
        <f t="shared" si="831"/>
        <v>2016</v>
      </c>
      <c r="C2054" s="8">
        <f t="shared" si="832"/>
        <v>6</v>
      </c>
      <c r="D2054" s="8">
        <f t="shared" si="833"/>
        <v>13</v>
      </c>
      <c r="E2054" s="8" t="s">
        <v>31</v>
      </c>
      <c r="F2054" s="8">
        <v>3</v>
      </c>
      <c r="G2054" s="39">
        <v>12</v>
      </c>
      <c r="H2054" s="2" t="s">
        <v>73</v>
      </c>
      <c r="I2054" s="3">
        <v>4.84</v>
      </c>
      <c r="L2054" s="3">
        <v>15.3</v>
      </c>
      <c r="M2054" s="3">
        <v>0.22</v>
      </c>
      <c r="N2054" s="3">
        <v>1.42</v>
      </c>
      <c r="O2054" s="3">
        <v>6.85</v>
      </c>
      <c r="P2054" s="3">
        <v>0.67</v>
      </c>
      <c r="Q2054" s="3">
        <v>0.19</v>
      </c>
      <c r="R2054" s="3">
        <v>0.28999999999999998</v>
      </c>
      <c r="S2054" s="3">
        <v>0.3</v>
      </c>
      <c r="T2054" s="3">
        <v>0.1</v>
      </c>
      <c r="U2054" s="6">
        <f t="shared" si="844"/>
        <v>6.4545454545454541</v>
      </c>
      <c r="W2054" s="6">
        <f t="shared" si="845"/>
        <v>6.2059238363892799</v>
      </c>
      <c r="X2054" s="6">
        <f t="shared" si="846"/>
        <v>22.903225806451612</v>
      </c>
      <c r="Y2054" s="6">
        <f t="shared" si="847"/>
        <v>142.70833333333331</v>
      </c>
      <c r="Z2054" s="6">
        <f t="shared" si="848"/>
        <v>33.5</v>
      </c>
      <c r="AA2054" s="6">
        <f t="shared" si="849"/>
        <v>15.637860082304528</v>
      </c>
      <c r="AB2054" s="6">
        <f t="shared" si="850"/>
        <v>12.608695652173912</v>
      </c>
      <c r="AC2054" s="6">
        <f t="shared" si="851"/>
        <v>7.674597083653107</v>
      </c>
      <c r="AD2054" s="6">
        <f t="shared" si="852"/>
        <v>5.5555555555555554</v>
      </c>
      <c r="AE2054" s="6">
        <f t="shared" si="853"/>
        <v>3.6905425219941352</v>
      </c>
    </row>
    <row r="2055" spans="1:31" x14ac:dyDescent="0.15">
      <c r="A2055" s="38">
        <v>42534</v>
      </c>
      <c r="B2055" s="8">
        <f t="shared" si="831"/>
        <v>2016</v>
      </c>
      <c r="C2055" s="8">
        <f t="shared" si="832"/>
        <v>6</v>
      </c>
      <c r="D2055" s="8">
        <f t="shared" si="833"/>
        <v>13</v>
      </c>
      <c r="E2055" s="8" t="s">
        <v>31</v>
      </c>
      <c r="F2055" s="8">
        <v>4</v>
      </c>
      <c r="G2055" s="39">
        <v>15</v>
      </c>
      <c r="H2055" s="2" t="s">
        <v>73</v>
      </c>
      <c r="I2055" s="3">
        <v>4.91</v>
      </c>
      <c r="L2055" s="3">
        <v>12.76</v>
      </c>
      <c r="M2055" s="3">
        <v>0.36</v>
      </c>
      <c r="N2055" s="3">
        <v>4.5599999999999996</v>
      </c>
      <c r="O2055" s="3">
        <v>4.46</v>
      </c>
      <c r="P2055" s="3">
        <v>1.02</v>
      </c>
      <c r="Q2055" s="3">
        <v>0.22</v>
      </c>
      <c r="R2055" s="3">
        <v>0.31</v>
      </c>
      <c r="S2055" s="3">
        <v>0.38</v>
      </c>
      <c r="T2055" s="3">
        <v>0.05</v>
      </c>
      <c r="U2055" s="6">
        <f t="shared" si="844"/>
        <v>12.666666666666666</v>
      </c>
      <c r="W2055" s="6">
        <f t="shared" ref="W2055:W2075" si="854">(M2055/35.45)*1000</f>
        <v>10.15514809590973</v>
      </c>
      <c r="X2055" s="6">
        <f t="shared" ref="X2055:X2075" si="855">(N2055/62)*1000</f>
        <v>73.548387096774192</v>
      </c>
      <c r="Y2055" s="6">
        <f t="shared" ref="Y2055:Y2075" si="856">(O2055/96)*1000*2</f>
        <v>92.916666666666657</v>
      </c>
      <c r="Z2055" s="6">
        <f t="shared" ref="Z2055:Z2075" si="857">(P2055/40)*1000*2</f>
        <v>51.000000000000007</v>
      </c>
      <c r="AA2055" s="6">
        <f t="shared" ref="AA2055:AA2075" si="858">(Q2055/24.3)*1000*2</f>
        <v>18.10699588477366</v>
      </c>
      <c r="AB2055" s="6">
        <f t="shared" ref="AB2055:AB2075" si="859">(R2055/23)*1000</f>
        <v>13.478260869565217</v>
      </c>
      <c r="AC2055" s="6">
        <f t="shared" ref="AC2055:AC2075" si="860">(S2055/39.09)*1000</f>
        <v>9.7211563059606014</v>
      </c>
      <c r="AD2055" s="6">
        <f t="shared" ref="AD2055:AD2075" si="861">(T2055/18)*1000</f>
        <v>2.7777777777777777</v>
      </c>
      <c r="AE2055" s="6">
        <f t="shared" ref="AE2055:AE2075" si="862">(X2055/W2055)</f>
        <v>7.2424731182795705</v>
      </c>
    </row>
    <row r="2056" spans="1:31" x14ac:dyDescent="0.15">
      <c r="A2056" s="38">
        <v>42534</v>
      </c>
      <c r="B2056" s="8">
        <f t="shared" si="831"/>
        <v>2016</v>
      </c>
      <c r="C2056" s="8">
        <f t="shared" si="832"/>
        <v>6</v>
      </c>
      <c r="D2056" s="8">
        <f t="shared" si="833"/>
        <v>13</v>
      </c>
      <c r="E2056" s="8" t="s">
        <v>32</v>
      </c>
      <c r="F2056" s="8">
        <v>1</v>
      </c>
      <c r="G2056" s="39">
        <v>4</v>
      </c>
      <c r="H2056" s="2" t="s">
        <v>73</v>
      </c>
      <c r="I2056" s="3">
        <v>5.64</v>
      </c>
      <c r="L2056" s="3">
        <v>57.2</v>
      </c>
      <c r="M2056" s="3">
        <v>0.57999999999999996</v>
      </c>
      <c r="N2056" s="3">
        <v>8.32</v>
      </c>
      <c r="O2056" s="3">
        <v>5.84</v>
      </c>
      <c r="P2056" s="3">
        <v>3.59</v>
      </c>
      <c r="Q2056" s="3">
        <v>0.59</v>
      </c>
      <c r="R2056" s="3">
        <v>0.34</v>
      </c>
      <c r="S2056" s="3">
        <v>0.53</v>
      </c>
      <c r="T2056" s="3">
        <v>0.05</v>
      </c>
      <c r="U2056" s="6">
        <f t="shared" si="844"/>
        <v>14.344827586206899</v>
      </c>
      <c r="W2056" s="6">
        <f t="shared" si="854"/>
        <v>16.361071932299009</v>
      </c>
      <c r="X2056" s="6">
        <f t="shared" si="855"/>
        <v>134.19354838709677</v>
      </c>
      <c r="Y2056" s="6">
        <f t="shared" si="856"/>
        <v>121.66666666666666</v>
      </c>
      <c r="Z2056" s="6">
        <f t="shared" si="857"/>
        <v>179.5</v>
      </c>
      <c r="AA2056" s="6">
        <f t="shared" si="858"/>
        <v>48.559670781893004</v>
      </c>
      <c r="AB2056" s="6">
        <f t="shared" si="859"/>
        <v>14.782608695652176</v>
      </c>
      <c r="AC2056" s="6">
        <f t="shared" si="860"/>
        <v>13.558454847787157</v>
      </c>
      <c r="AD2056" s="6">
        <f t="shared" si="861"/>
        <v>2.7777777777777777</v>
      </c>
      <c r="AE2056" s="6">
        <f t="shared" si="862"/>
        <v>8.2020022246941071</v>
      </c>
    </row>
    <row r="2057" spans="1:31" x14ac:dyDescent="0.15">
      <c r="A2057" s="38">
        <v>42534</v>
      </c>
      <c r="B2057" s="8">
        <f t="shared" si="831"/>
        <v>2016</v>
      </c>
      <c r="C2057" s="8">
        <f t="shared" si="832"/>
        <v>6</v>
      </c>
      <c r="D2057" s="8">
        <f t="shared" si="833"/>
        <v>13</v>
      </c>
      <c r="E2057" s="8" t="s">
        <v>29</v>
      </c>
      <c r="F2057" s="8">
        <v>2</v>
      </c>
      <c r="G2057" s="39">
        <v>6</v>
      </c>
      <c r="H2057" s="2" t="s">
        <v>73</v>
      </c>
      <c r="I2057" s="3">
        <v>4.6399999999999997</v>
      </c>
      <c r="M2057" s="3">
        <v>1.02</v>
      </c>
      <c r="N2057" s="3">
        <v>16.47</v>
      </c>
      <c r="O2057" s="3">
        <v>62.76</v>
      </c>
      <c r="P2057" s="3">
        <v>2.29</v>
      </c>
      <c r="Q2057" s="3">
        <v>0.46</v>
      </c>
      <c r="R2057" s="3">
        <v>0.63</v>
      </c>
      <c r="S2057" s="3">
        <v>2.1</v>
      </c>
      <c r="U2057" s="6">
        <f t="shared" si="844"/>
        <v>16.147058823529409</v>
      </c>
      <c r="W2057" s="6">
        <f t="shared" si="854"/>
        <v>28.772919605077572</v>
      </c>
      <c r="X2057" s="6">
        <f t="shared" si="855"/>
        <v>265.64516129032256</v>
      </c>
      <c r="Y2057" s="6">
        <f t="shared" si="856"/>
        <v>1307.4999999999998</v>
      </c>
      <c r="Z2057" s="6">
        <f t="shared" si="857"/>
        <v>114.5</v>
      </c>
      <c r="AA2057" s="6">
        <f t="shared" si="858"/>
        <v>37.860082304526749</v>
      </c>
      <c r="AB2057" s="6">
        <f t="shared" si="859"/>
        <v>27.391304347826086</v>
      </c>
      <c r="AC2057" s="6">
        <f t="shared" si="860"/>
        <v>53.722179585571752</v>
      </c>
      <c r="AD2057" s="6">
        <f t="shared" si="861"/>
        <v>0</v>
      </c>
      <c r="AE2057" s="6">
        <f t="shared" si="862"/>
        <v>9.2324715370018975</v>
      </c>
    </row>
    <row r="2058" spans="1:31" x14ac:dyDescent="0.15">
      <c r="A2058" s="38">
        <v>42534</v>
      </c>
      <c r="B2058" s="8">
        <f t="shared" ref="B2058:B2121" si="863">YEAR(A2058)</f>
        <v>2016</v>
      </c>
      <c r="C2058" s="8">
        <f t="shared" ref="C2058:C2121" si="864">MONTH(A2058)</f>
        <v>6</v>
      </c>
      <c r="D2058" s="8">
        <f t="shared" ref="D2058:D2121" si="865">DAY(A2058)</f>
        <v>13</v>
      </c>
      <c r="E2058" s="8" t="s">
        <v>29</v>
      </c>
      <c r="F2058" s="8">
        <v>4</v>
      </c>
      <c r="G2058" s="39">
        <v>13</v>
      </c>
      <c r="H2058" s="2" t="s">
        <v>73</v>
      </c>
      <c r="I2058" s="3">
        <v>4.03</v>
      </c>
      <c r="L2058" s="3">
        <v>1.8</v>
      </c>
      <c r="M2058" s="3">
        <v>2.56</v>
      </c>
      <c r="N2058" s="3">
        <v>78.53</v>
      </c>
      <c r="O2058" s="3">
        <v>215.05</v>
      </c>
      <c r="P2058" s="3">
        <v>1.58</v>
      </c>
      <c r="Q2058" s="3">
        <v>0.85</v>
      </c>
      <c r="R2058" s="3">
        <v>0.84</v>
      </c>
      <c r="S2058" s="3">
        <v>0.22</v>
      </c>
      <c r="T2058" s="3">
        <v>0.05</v>
      </c>
      <c r="U2058" s="6">
        <f t="shared" si="844"/>
        <v>30.67578125</v>
      </c>
      <c r="W2058" s="6">
        <f t="shared" si="854"/>
        <v>72.21438645980254</v>
      </c>
      <c r="X2058" s="6">
        <f t="shared" si="855"/>
        <v>1266.6129032258063</v>
      </c>
      <c r="Y2058" s="6">
        <f t="shared" si="856"/>
        <v>4480.2083333333339</v>
      </c>
      <c r="Z2058" s="6">
        <f t="shared" si="857"/>
        <v>79</v>
      </c>
      <c r="AA2058" s="6">
        <f t="shared" si="858"/>
        <v>69.958847736625515</v>
      </c>
      <c r="AB2058" s="6">
        <f t="shared" si="859"/>
        <v>36.521739130434781</v>
      </c>
      <c r="AC2058" s="6">
        <f t="shared" si="860"/>
        <v>5.6280378613456117</v>
      </c>
      <c r="AD2058" s="6">
        <f t="shared" si="861"/>
        <v>2.7777777777777777</v>
      </c>
      <c r="AE2058" s="6">
        <f t="shared" si="862"/>
        <v>17.539620085685481</v>
      </c>
    </row>
    <row r="2059" spans="1:31" x14ac:dyDescent="0.15">
      <c r="A2059" s="38">
        <v>42534</v>
      </c>
      <c r="B2059" s="8">
        <f t="shared" si="863"/>
        <v>2016</v>
      </c>
      <c r="C2059" s="8">
        <f t="shared" si="864"/>
        <v>6</v>
      </c>
      <c r="D2059" s="8">
        <f t="shared" si="865"/>
        <v>13</v>
      </c>
      <c r="E2059" s="8" t="s">
        <v>30</v>
      </c>
      <c r="F2059" s="8">
        <v>1</v>
      </c>
      <c r="G2059" s="39">
        <v>2</v>
      </c>
      <c r="H2059" s="2" t="s">
        <v>73</v>
      </c>
      <c r="I2059" s="3">
        <v>4.58</v>
      </c>
      <c r="L2059" s="3">
        <v>16.559999999999999</v>
      </c>
      <c r="M2059" s="3">
        <v>0.3</v>
      </c>
      <c r="N2059" s="3">
        <v>10.49</v>
      </c>
      <c r="O2059" s="3">
        <v>30.66</v>
      </c>
      <c r="P2059" s="3">
        <v>3.05</v>
      </c>
      <c r="Q2059" s="3">
        <v>1.42</v>
      </c>
      <c r="R2059" s="3">
        <v>0.26</v>
      </c>
      <c r="S2059" s="3">
        <v>0.71</v>
      </c>
      <c r="T2059" s="3">
        <v>0.08</v>
      </c>
      <c r="U2059" s="6">
        <f t="shared" si="844"/>
        <v>34.966666666666669</v>
      </c>
      <c r="W2059" s="6">
        <f t="shared" si="854"/>
        <v>8.4626234132581093</v>
      </c>
      <c r="X2059" s="6">
        <f t="shared" si="855"/>
        <v>169.19354838709677</v>
      </c>
      <c r="Y2059" s="6">
        <f t="shared" si="856"/>
        <v>638.75</v>
      </c>
      <c r="Z2059" s="6">
        <f t="shared" si="857"/>
        <v>152.5</v>
      </c>
      <c r="AA2059" s="6">
        <f t="shared" si="858"/>
        <v>116.87242798353908</v>
      </c>
      <c r="AB2059" s="6">
        <f t="shared" si="859"/>
        <v>11.304347826086957</v>
      </c>
      <c r="AC2059" s="6">
        <f t="shared" si="860"/>
        <v>18.163213097979021</v>
      </c>
      <c r="AD2059" s="6">
        <f t="shared" si="861"/>
        <v>4.4444444444444446</v>
      </c>
      <c r="AE2059" s="6">
        <f t="shared" si="862"/>
        <v>19.993037634408605</v>
      </c>
    </row>
    <row r="2060" spans="1:31" x14ac:dyDescent="0.15">
      <c r="A2060" s="38">
        <v>42534</v>
      </c>
      <c r="B2060" s="8">
        <f t="shared" si="863"/>
        <v>2016</v>
      </c>
      <c r="C2060" s="8">
        <f t="shared" si="864"/>
        <v>6</v>
      </c>
      <c r="D2060" s="8">
        <f t="shared" si="865"/>
        <v>13</v>
      </c>
      <c r="E2060" s="8" t="s">
        <v>30</v>
      </c>
      <c r="F2060" s="8">
        <v>3</v>
      </c>
      <c r="G2060" s="39">
        <v>9</v>
      </c>
      <c r="H2060" s="2" t="s">
        <v>73</v>
      </c>
      <c r="I2060" s="3">
        <v>4.55</v>
      </c>
      <c r="L2060" s="3">
        <v>46.57</v>
      </c>
      <c r="M2060" s="3">
        <v>0.82</v>
      </c>
      <c r="N2060" s="3">
        <v>37.5</v>
      </c>
      <c r="O2060" s="3">
        <v>48.05</v>
      </c>
      <c r="P2060" s="3">
        <v>7.86</v>
      </c>
      <c r="Q2060" s="3">
        <v>2.39</v>
      </c>
      <c r="R2060" s="3">
        <v>0.45</v>
      </c>
      <c r="S2060" s="3">
        <v>1.68</v>
      </c>
      <c r="T2060" s="3">
        <v>0.09</v>
      </c>
      <c r="U2060" s="6">
        <f t="shared" si="844"/>
        <v>45.731707317073173</v>
      </c>
      <c r="W2060" s="6">
        <f t="shared" si="854"/>
        <v>23.131170662905497</v>
      </c>
      <c r="X2060" s="6">
        <f t="shared" si="855"/>
        <v>604.83870967741939</v>
      </c>
      <c r="Y2060" s="6">
        <f t="shared" si="856"/>
        <v>1001.0416666666666</v>
      </c>
      <c r="Z2060" s="6">
        <f t="shared" si="857"/>
        <v>393</v>
      </c>
      <c r="AA2060" s="6">
        <f t="shared" si="858"/>
        <v>196.70781893004116</v>
      </c>
      <c r="AB2060" s="6">
        <f t="shared" si="859"/>
        <v>19.565217391304348</v>
      </c>
      <c r="AC2060" s="6">
        <f t="shared" si="860"/>
        <v>42.9777436684574</v>
      </c>
      <c r="AD2060" s="6">
        <f t="shared" si="861"/>
        <v>5</v>
      </c>
      <c r="AE2060" s="6">
        <f t="shared" si="862"/>
        <v>26.148210070810393</v>
      </c>
    </row>
    <row r="2061" spans="1:31" x14ac:dyDescent="0.15">
      <c r="A2061" s="38">
        <v>42534</v>
      </c>
      <c r="B2061" s="8">
        <f t="shared" si="863"/>
        <v>2016</v>
      </c>
      <c r="C2061" s="8">
        <f t="shared" si="864"/>
        <v>6</v>
      </c>
      <c r="D2061" s="8">
        <f t="shared" si="865"/>
        <v>13</v>
      </c>
      <c r="E2061" s="8" t="s">
        <v>29</v>
      </c>
      <c r="F2061" s="8">
        <v>3</v>
      </c>
      <c r="G2061" s="39">
        <v>10</v>
      </c>
      <c r="H2061" s="2" t="s">
        <v>73</v>
      </c>
      <c r="I2061" s="3">
        <v>4.24</v>
      </c>
      <c r="M2061" s="3">
        <v>0.45</v>
      </c>
      <c r="N2061" s="3">
        <v>26.16</v>
      </c>
      <c r="O2061" s="3">
        <v>59.46</v>
      </c>
      <c r="P2061" s="3">
        <v>0.98</v>
      </c>
      <c r="Q2061" s="3">
        <v>0.32</v>
      </c>
      <c r="R2061" s="3">
        <v>0.3</v>
      </c>
      <c r="S2061" s="3">
        <v>2.35</v>
      </c>
      <c r="T2061" s="3">
        <v>0.06</v>
      </c>
      <c r="U2061" s="6">
        <f t="shared" si="844"/>
        <v>58.133333333333333</v>
      </c>
      <c r="W2061" s="6">
        <f t="shared" si="854"/>
        <v>12.693935119887165</v>
      </c>
      <c r="X2061" s="6">
        <f t="shared" si="855"/>
        <v>421.93548387096774</v>
      </c>
      <c r="Y2061" s="6">
        <f t="shared" si="856"/>
        <v>1238.75</v>
      </c>
      <c r="Z2061" s="6">
        <f t="shared" si="857"/>
        <v>49</v>
      </c>
      <c r="AA2061" s="6">
        <f t="shared" si="858"/>
        <v>26.337448559670783</v>
      </c>
      <c r="AB2061" s="6">
        <f t="shared" si="859"/>
        <v>13.043478260869565</v>
      </c>
      <c r="AC2061" s="6">
        <f t="shared" si="860"/>
        <v>60.117677155282678</v>
      </c>
      <c r="AD2061" s="6">
        <f t="shared" si="861"/>
        <v>3.333333333333333</v>
      </c>
      <c r="AE2061" s="6">
        <f t="shared" si="862"/>
        <v>33.239139784946239</v>
      </c>
    </row>
    <row r="2062" spans="1:31" x14ac:dyDescent="0.15">
      <c r="A2062" s="38">
        <v>42534</v>
      </c>
      <c r="B2062" s="8">
        <f t="shared" si="863"/>
        <v>2016</v>
      </c>
      <c r="C2062" s="8">
        <f t="shared" si="864"/>
        <v>6</v>
      </c>
      <c r="D2062" s="8">
        <f t="shared" si="865"/>
        <v>13</v>
      </c>
      <c r="E2062" s="8" t="s">
        <v>30</v>
      </c>
      <c r="F2062" s="8">
        <v>4</v>
      </c>
      <c r="G2062" s="39">
        <v>14</v>
      </c>
      <c r="H2062" s="2" t="s">
        <v>73</v>
      </c>
      <c r="I2062" s="3">
        <v>4.08</v>
      </c>
      <c r="L2062" s="3">
        <v>-46.02</v>
      </c>
      <c r="M2062" s="3">
        <v>1.66</v>
      </c>
      <c r="N2062" s="3">
        <v>97.13</v>
      </c>
      <c r="O2062" s="3">
        <v>121.95</v>
      </c>
      <c r="P2062" s="3">
        <v>10.029999999999999</v>
      </c>
      <c r="Q2062" s="3">
        <v>4.82</v>
      </c>
      <c r="R2062" s="3">
        <v>0.46</v>
      </c>
      <c r="S2062" s="3">
        <v>0.36</v>
      </c>
      <c r="T2062" s="3">
        <v>0.08</v>
      </c>
      <c r="U2062" s="6">
        <f t="shared" si="844"/>
        <v>58.512048192771083</v>
      </c>
      <c r="W2062" s="6">
        <f t="shared" si="854"/>
        <v>46.826516220028203</v>
      </c>
      <c r="X2062" s="6">
        <f t="shared" si="855"/>
        <v>1566.6129032258066</v>
      </c>
      <c r="Y2062" s="6">
        <f t="shared" si="856"/>
        <v>2540.625</v>
      </c>
      <c r="Z2062" s="6">
        <f t="shared" si="857"/>
        <v>501.49999999999994</v>
      </c>
      <c r="AA2062" s="6">
        <f t="shared" si="858"/>
        <v>396.70781893004113</v>
      </c>
      <c r="AB2062" s="6">
        <f t="shared" si="859"/>
        <v>20</v>
      </c>
      <c r="AC2062" s="6">
        <f t="shared" si="860"/>
        <v>9.209516500383728</v>
      </c>
      <c r="AD2062" s="6">
        <f t="shared" si="861"/>
        <v>4.4444444444444446</v>
      </c>
      <c r="AE2062" s="6">
        <f t="shared" si="862"/>
        <v>33.455679168286053</v>
      </c>
    </row>
    <row r="2063" spans="1:31" x14ac:dyDescent="0.15">
      <c r="A2063" s="38">
        <v>42534</v>
      </c>
      <c r="B2063" s="8">
        <f t="shared" si="863"/>
        <v>2016</v>
      </c>
      <c r="C2063" s="8">
        <f t="shared" si="864"/>
        <v>6</v>
      </c>
      <c r="D2063" s="8">
        <f t="shared" si="865"/>
        <v>13</v>
      </c>
      <c r="E2063" s="8" t="s">
        <v>29</v>
      </c>
      <c r="F2063" s="8">
        <v>1</v>
      </c>
      <c r="G2063" s="39">
        <v>1</v>
      </c>
      <c r="H2063" s="2" t="s">
        <v>73</v>
      </c>
      <c r="I2063" s="3">
        <v>4.2</v>
      </c>
      <c r="M2063" s="3">
        <v>0.65</v>
      </c>
      <c r="N2063" s="3">
        <v>81.77</v>
      </c>
      <c r="O2063" s="3">
        <v>87.55</v>
      </c>
      <c r="P2063" s="3">
        <v>7.68</v>
      </c>
      <c r="Q2063" s="3">
        <v>1.1100000000000001</v>
      </c>
      <c r="R2063" s="3">
        <v>0.45</v>
      </c>
      <c r="S2063" s="3">
        <v>0.57999999999999996</v>
      </c>
      <c r="T2063" s="3">
        <v>0.08</v>
      </c>
      <c r="U2063" s="6">
        <f t="shared" si="844"/>
        <v>125.79999999999998</v>
      </c>
      <c r="W2063" s="6">
        <f t="shared" si="854"/>
        <v>18.335684062059237</v>
      </c>
      <c r="X2063" s="6">
        <f t="shared" si="855"/>
        <v>1318.8709677419354</v>
      </c>
      <c r="Y2063" s="6">
        <f t="shared" si="856"/>
        <v>1823.9583333333333</v>
      </c>
      <c r="Z2063" s="6">
        <f t="shared" si="857"/>
        <v>384</v>
      </c>
      <c r="AA2063" s="6">
        <f t="shared" si="858"/>
        <v>91.35802469135804</v>
      </c>
      <c r="AB2063" s="6">
        <f t="shared" si="859"/>
        <v>19.565217391304348</v>
      </c>
      <c r="AC2063" s="6">
        <f t="shared" si="860"/>
        <v>14.837554361729341</v>
      </c>
      <c r="AD2063" s="6">
        <f t="shared" si="861"/>
        <v>4.4444444444444446</v>
      </c>
      <c r="AE2063" s="6">
        <f t="shared" si="862"/>
        <v>71.929193548387104</v>
      </c>
    </row>
    <row r="2064" spans="1:31" x14ac:dyDescent="0.15">
      <c r="A2064" s="38">
        <v>42534</v>
      </c>
      <c r="B2064" s="8">
        <f t="shared" si="863"/>
        <v>2016</v>
      </c>
      <c r="C2064" s="8">
        <f t="shared" si="864"/>
        <v>6</v>
      </c>
      <c r="D2064" s="8">
        <f t="shared" si="865"/>
        <v>13</v>
      </c>
      <c r="E2064" s="8" t="s">
        <v>30</v>
      </c>
      <c r="F2064" s="8">
        <v>2</v>
      </c>
      <c r="G2064" s="39">
        <v>7</v>
      </c>
      <c r="H2064" s="2" t="s">
        <v>73</v>
      </c>
      <c r="I2064" s="3">
        <v>4.2300000000000004</v>
      </c>
      <c r="L2064" s="3">
        <v>-17.350000000000001</v>
      </c>
      <c r="M2064" s="3">
        <v>0.67</v>
      </c>
      <c r="N2064" s="3">
        <v>94.07</v>
      </c>
      <c r="O2064" s="3">
        <v>66.17</v>
      </c>
      <c r="P2064" s="3">
        <v>8.02</v>
      </c>
      <c r="Q2064" s="3">
        <v>3.53</v>
      </c>
      <c r="R2064" s="3">
        <v>0.41</v>
      </c>
      <c r="S2064" s="3">
        <v>0.69</v>
      </c>
      <c r="T2064" s="3">
        <v>0.09</v>
      </c>
      <c r="U2064" s="6">
        <f t="shared" si="844"/>
        <v>140.40298507462686</v>
      </c>
      <c r="W2064" s="6">
        <f t="shared" si="854"/>
        <v>18.899858956276447</v>
      </c>
      <c r="X2064" s="6">
        <f t="shared" si="855"/>
        <v>1517.2580645161288</v>
      </c>
      <c r="Y2064" s="6">
        <f t="shared" si="856"/>
        <v>1378.5416666666667</v>
      </c>
      <c r="Z2064" s="6">
        <f t="shared" si="857"/>
        <v>400.99999999999994</v>
      </c>
      <c r="AA2064" s="6">
        <f t="shared" si="858"/>
        <v>290.53497942386832</v>
      </c>
      <c r="AB2064" s="6">
        <f t="shared" si="859"/>
        <v>17.826086956521738</v>
      </c>
      <c r="AC2064" s="6">
        <f t="shared" si="860"/>
        <v>17.651573292402144</v>
      </c>
      <c r="AD2064" s="6">
        <f t="shared" si="861"/>
        <v>5</v>
      </c>
      <c r="AE2064" s="6">
        <f t="shared" si="862"/>
        <v>80.278803562830987</v>
      </c>
    </row>
    <row r="2065" spans="1:31" x14ac:dyDescent="0.15">
      <c r="A2065" s="38">
        <v>42590</v>
      </c>
      <c r="B2065" s="8">
        <f t="shared" si="863"/>
        <v>2016</v>
      </c>
      <c r="C2065" s="8">
        <f t="shared" si="864"/>
        <v>8</v>
      </c>
      <c r="D2065" s="8">
        <f t="shared" si="865"/>
        <v>8</v>
      </c>
      <c r="E2065" s="8" t="s">
        <v>32</v>
      </c>
      <c r="F2065" s="8">
        <v>3</v>
      </c>
      <c r="G2065" s="39">
        <v>11</v>
      </c>
      <c r="H2065" s="2" t="s">
        <v>73</v>
      </c>
      <c r="I2065" s="3">
        <v>4.8899999999999997</v>
      </c>
      <c r="L2065" s="3">
        <v>24.95</v>
      </c>
      <c r="M2065" s="3">
        <v>0.71</v>
      </c>
      <c r="N2065" s="3">
        <v>0.31</v>
      </c>
      <c r="O2065" s="3">
        <v>8.43</v>
      </c>
      <c r="P2065" s="3">
        <v>1.05</v>
      </c>
      <c r="Q2065" s="3">
        <v>0.25</v>
      </c>
      <c r="R2065" s="3">
        <v>0.37</v>
      </c>
      <c r="S2065" s="3">
        <v>0.44</v>
      </c>
      <c r="T2065" s="3">
        <v>0.06</v>
      </c>
      <c r="U2065" s="6">
        <f t="shared" si="844"/>
        <v>0.43661971830985918</v>
      </c>
      <c r="W2065" s="6">
        <f t="shared" si="854"/>
        <v>20.028208744710859</v>
      </c>
      <c r="X2065" s="6">
        <f t="shared" si="855"/>
        <v>5</v>
      </c>
      <c r="Y2065" s="6">
        <f t="shared" si="856"/>
        <v>175.625</v>
      </c>
      <c r="Z2065" s="6">
        <f t="shared" si="857"/>
        <v>52.500000000000007</v>
      </c>
      <c r="AA2065" s="6">
        <f t="shared" si="858"/>
        <v>20.5761316872428</v>
      </c>
      <c r="AB2065" s="6">
        <f t="shared" si="859"/>
        <v>16.086956521739129</v>
      </c>
      <c r="AC2065" s="6">
        <f t="shared" si="860"/>
        <v>11.256075722691223</v>
      </c>
      <c r="AD2065" s="6">
        <f t="shared" si="861"/>
        <v>3.333333333333333</v>
      </c>
      <c r="AE2065" s="6">
        <f t="shared" si="862"/>
        <v>0.24964788732394366</v>
      </c>
    </row>
    <row r="2066" spans="1:31" x14ac:dyDescent="0.15">
      <c r="A2066" s="38">
        <v>42590</v>
      </c>
      <c r="B2066" s="8">
        <f t="shared" si="863"/>
        <v>2016</v>
      </c>
      <c r="C2066" s="8">
        <f t="shared" si="864"/>
        <v>8</v>
      </c>
      <c r="D2066" s="8">
        <f t="shared" si="865"/>
        <v>8</v>
      </c>
      <c r="E2066" s="8" t="s">
        <v>31</v>
      </c>
      <c r="F2066" s="8">
        <v>3</v>
      </c>
      <c r="G2066" s="39">
        <v>12</v>
      </c>
      <c r="H2066" s="2" t="s">
        <v>73</v>
      </c>
      <c r="I2066" s="3">
        <v>4.95</v>
      </c>
      <c r="L2066" s="3">
        <v>18.309999999999999</v>
      </c>
      <c r="M2066" s="3">
        <v>0.45</v>
      </c>
      <c r="N2066" s="3">
        <v>0.35</v>
      </c>
      <c r="O2066" s="3">
        <v>5.04</v>
      </c>
      <c r="P2066" s="3">
        <v>0.73</v>
      </c>
      <c r="Q2066" s="3">
        <v>0.18</v>
      </c>
      <c r="R2066" s="3">
        <v>0.25</v>
      </c>
      <c r="S2066" s="3">
        <v>0.56000000000000005</v>
      </c>
      <c r="T2066" s="3">
        <v>0.06</v>
      </c>
      <c r="U2066" s="6">
        <f t="shared" si="844"/>
        <v>0.77777777777777768</v>
      </c>
      <c r="W2066" s="6">
        <f t="shared" si="854"/>
        <v>12.693935119887165</v>
      </c>
      <c r="X2066" s="6">
        <f t="shared" si="855"/>
        <v>5.6451612903225801</v>
      </c>
      <c r="Y2066" s="6">
        <f t="shared" si="856"/>
        <v>105</v>
      </c>
      <c r="Z2066" s="6">
        <f t="shared" si="857"/>
        <v>36.5</v>
      </c>
      <c r="AA2066" s="6">
        <f t="shared" si="858"/>
        <v>14.814814814814813</v>
      </c>
      <c r="AB2066" s="6">
        <f t="shared" si="859"/>
        <v>10.869565217391305</v>
      </c>
      <c r="AC2066" s="6">
        <f t="shared" si="860"/>
        <v>14.325914556152469</v>
      </c>
      <c r="AD2066" s="6">
        <f t="shared" si="861"/>
        <v>3.333333333333333</v>
      </c>
      <c r="AE2066" s="6">
        <f t="shared" si="862"/>
        <v>0.44471326164874547</v>
      </c>
    </row>
    <row r="2067" spans="1:31" x14ac:dyDescent="0.15">
      <c r="A2067" s="38">
        <v>42590</v>
      </c>
      <c r="B2067" s="8">
        <f t="shared" si="863"/>
        <v>2016</v>
      </c>
      <c r="C2067" s="8">
        <f t="shared" si="864"/>
        <v>8</v>
      </c>
      <c r="D2067" s="8">
        <f t="shared" si="865"/>
        <v>8</v>
      </c>
      <c r="E2067" s="8" t="s">
        <v>31</v>
      </c>
      <c r="F2067" s="8">
        <v>2</v>
      </c>
      <c r="G2067" s="39">
        <v>5</v>
      </c>
      <c r="H2067" s="2" t="s">
        <v>73</v>
      </c>
      <c r="I2067" s="3">
        <v>5.19</v>
      </c>
      <c r="L2067" s="3">
        <v>21.06</v>
      </c>
      <c r="M2067" s="3">
        <v>0.26</v>
      </c>
      <c r="N2067" s="3">
        <v>0.31</v>
      </c>
      <c r="O2067" s="3">
        <v>4.95</v>
      </c>
      <c r="P2067" s="3">
        <v>0.9</v>
      </c>
      <c r="Q2067" s="3">
        <v>0.16</v>
      </c>
      <c r="R2067" s="3">
        <v>0.28999999999999998</v>
      </c>
      <c r="S2067" s="3">
        <v>0.14000000000000001</v>
      </c>
      <c r="T2067" s="3">
        <v>0.04</v>
      </c>
      <c r="U2067" s="6">
        <f t="shared" si="844"/>
        <v>1.1923076923076923</v>
      </c>
      <c r="W2067" s="6">
        <f t="shared" si="854"/>
        <v>7.3342736248236946</v>
      </c>
      <c r="X2067" s="6">
        <f t="shared" si="855"/>
        <v>5</v>
      </c>
      <c r="Y2067" s="6">
        <f t="shared" si="856"/>
        <v>103.12500000000001</v>
      </c>
      <c r="Z2067" s="6">
        <f t="shared" si="857"/>
        <v>45</v>
      </c>
      <c r="AA2067" s="6">
        <f t="shared" si="858"/>
        <v>13.168724279835391</v>
      </c>
      <c r="AB2067" s="6">
        <f t="shared" si="859"/>
        <v>12.608695652173912</v>
      </c>
      <c r="AC2067" s="6">
        <f t="shared" si="860"/>
        <v>3.5814786390381173</v>
      </c>
      <c r="AD2067" s="6">
        <f t="shared" si="861"/>
        <v>2.2222222222222223</v>
      </c>
      <c r="AE2067" s="6">
        <f t="shared" si="862"/>
        <v>0.68173076923076925</v>
      </c>
    </row>
    <row r="2068" spans="1:31" x14ac:dyDescent="0.15">
      <c r="A2068" s="38">
        <v>42590</v>
      </c>
      <c r="B2068" s="8">
        <f t="shared" si="863"/>
        <v>2016</v>
      </c>
      <c r="C2068" s="8">
        <f t="shared" si="864"/>
        <v>8</v>
      </c>
      <c r="D2068" s="8">
        <f t="shared" si="865"/>
        <v>8</v>
      </c>
      <c r="E2068" s="8" t="s">
        <v>31</v>
      </c>
      <c r="F2068" s="8">
        <v>1</v>
      </c>
      <c r="G2068" s="39">
        <v>3</v>
      </c>
      <c r="H2068" s="2" t="s">
        <v>73</v>
      </c>
      <c r="I2068" s="3">
        <v>5.29</v>
      </c>
      <c r="M2068" s="3">
        <v>0.33</v>
      </c>
      <c r="N2068" s="3">
        <v>0.53</v>
      </c>
      <c r="O2068" s="3">
        <v>3.56</v>
      </c>
      <c r="W2068" s="6">
        <f t="shared" si="854"/>
        <v>9.3088857545839208</v>
      </c>
      <c r="X2068" s="6">
        <f t="shared" si="855"/>
        <v>8.5483870967741939</v>
      </c>
      <c r="Y2068" s="6">
        <f t="shared" si="856"/>
        <v>74.166666666666671</v>
      </c>
      <c r="Z2068" s="6">
        <f t="shared" si="857"/>
        <v>0</v>
      </c>
      <c r="AA2068" s="6">
        <f t="shared" si="858"/>
        <v>0</v>
      </c>
      <c r="AB2068" s="6">
        <f t="shared" si="859"/>
        <v>0</v>
      </c>
      <c r="AC2068" s="6">
        <f t="shared" si="860"/>
        <v>0</v>
      </c>
      <c r="AD2068" s="6">
        <f t="shared" si="861"/>
        <v>0</v>
      </c>
      <c r="AE2068" s="6">
        <f t="shared" si="862"/>
        <v>0.91830400782013688</v>
      </c>
    </row>
    <row r="2069" spans="1:31" x14ac:dyDescent="0.15">
      <c r="A2069" s="38">
        <v>42590</v>
      </c>
      <c r="B2069" s="8">
        <f t="shared" si="863"/>
        <v>2016</v>
      </c>
      <c r="C2069" s="8">
        <f t="shared" si="864"/>
        <v>8</v>
      </c>
      <c r="D2069" s="8">
        <f t="shared" si="865"/>
        <v>8</v>
      </c>
      <c r="E2069" s="8" t="s">
        <v>31</v>
      </c>
      <c r="F2069" s="8">
        <v>4</v>
      </c>
      <c r="G2069" s="39">
        <v>15</v>
      </c>
      <c r="H2069" s="2" t="s">
        <v>73</v>
      </c>
      <c r="I2069" s="3">
        <v>4.84</v>
      </c>
      <c r="L2069" s="3">
        <v>17.47</v>
      </c>
      <c r="M2069" s="3">
        <v>0.41</v>
      </c>
      <c r="N2069" s="3">
        <v>2.35</v>
      </c>
      <c r="O2069" s="3">
        <v>4.5</v>
      </c>
      <c r="P2069" s="3">
        <v>0.45</v>
      </c>
      <c r="Q2069" s="3">
        <v>0.16</v>
      </c>
      <c r="R2069" s="3">
        <v>0.35</v>
      </c>
      <c r="S2069" s="3">
        <v>0.15</v>
      </c>
      <c r="T2069" s="3">
        <v>0.05</v>
      </c>
      <c r="U2069" s="6">
        <f t="shared" ref="U2069:U2075" si="866">(N2069/M2069)</f>
        <v>5.7317073170731714</v>
      </c>
      <c r="W2069" s="6">
        <f t="shared" si="854"/>
        <v>11.565585331452748</v>
      </c>
      <c r="X2069" s="6">
        <f t="shared" si="855"/>
        <v>37.903225806451616</v>
      </c>
      <c r="Y2069" s="6">
        <f t="shared" si="856"/>
        <v>93.75</v>
      </c>
      <c r="Z2069" s="6">
        <f t="shared" si="857"/>
        <v>22.5</v>
      </c>
      <c r="AA2069" s="6">
        <f t="shared" si="858"/>
        <v>13.168724279835391</v>
      </c>
      <c r="AB2069" s="6">
        <f t="shared" si="859"/>
        <v>15.217391304347824</v>
      </c>
      <c r="AC2069" s="6">
        <f t="shared" si="860"/>
        <v>3.8372985418265535</v>
      </c>
      <c r="AD2069" s="6">
        <f t="shared" si="861"/>
        <v>2.7777777777777777</v>
      </c>
      <c r="AE2069" s="6">
        <f t="shared" si="862"/>
        <v>3.2772423288749026</v>
      </c>
    </row>
    <row r="2070" spans="1:31" x14ac:dyDescent="0.15">
      <c r="A2070" s="38">
        <v>42590</v>
      </c>
      <c r="B2070" s="8">
        <f t="shared" si="863"/>
        <v>2016</v>
      </c>
      <c r="C2070" s="8">
        <f t="shared" si="864"/>
        <v>8</v>
      </c>
      <c r="D2070" s="8">
        <f t="shared" si="865"/>
        <v>8</v>
      </c>
      <c r="E2070" s="8" t="s">
        <v>29</v>
      </c>
      <c r="F2070" s="8">
        <v>2</v>
      </c>
      <c r="G2070" s="39">
        <v>6</v>
      </c>
      <c r="H2070" s="2" t="s">
        <v>73</v>
      </c>
      <c r="I2070" s="3">
        <v>4.3600000000000003</v>
      </c>
      <c r="M2070" s="3">
        <v>1.1499999999999999</v>
      </c>
      <c r="N2070" s="3">
        <v>41.66</v>
      </c>
      <c r="O2070" s="3">
        <v>44.38</v>
      </c>
      <c r="P2070" s="3">
        <v>2.08</v>
      </c>
      <c r="Q2070" s="3">
        <v>0.53</v>
      </c>
      <c r="R2070" s="3">
        <v>0.5</v>
      </c>
      <c r="S2070" s="3">
        <v>1.26</v>
      </c>
      <c r="T2070" s="3">
        <v>0.08</v>
      </c>
      <c r="U2070" s="6">
        <f t="shared" si="866"/>
        <v>36.22608695652174</v>
      </c>
      <c r="W2070" s="6">
        <f t="shared" si="854"/>
        <v>32.440056417489423</v>
      </c>
      <c r="X2070" s="6">
        <f t="shared" si="855"/>
        <v>671.93548387096769</v>
      </c>
      <c r="Y2070" s="6">
        <f t="shared" si="856"/>
        <v>924.58333333333337</v>
      </c>
      <c r="Z2070" s="6">
        <f t="shared" si="857"/>
        <v>104.00000000000001</v>
      </c>
      <c r="AA2070" s="6">
        <f t="shared" si="858"/>
        <v>43.621399176954732</v>
      </c>
      <c r="AB2070" s="6">
        <f t="shared" si="859"/>
        <v>21.739130434782609</v>
      </c>
      <c r="AC2070" s="6">
        <f t="shared" si="860"/>
        <v>32.233307751343055</v>
      </c>
      <c r="AD2070" s="6">
        <f t="shared" si="861"/>
        <v>4.4444444444444446</v>
      </c>
      <c r="AE2070" s="6">
        <f t="shared" si="862"/>
        <v>20.713141654978958</v>
      </c>
    </row>
    <row r="2071" spans="1:31" x14ac:dyDescent="0.15">
      <c r="A2071" s="38">
        <v>42590</v>
      </c>
      <c r="B2071" s="8">
        <f t="shared" si="863"/>
        <v>2016</v>
      </c>
      <c r="C2071" s="8">
        <f t="shared" si="864"/>
        <v>8</v>
      </c>
      <c r="D2071" s="8">
        <f t="shared" si="865"/>
        <v>8</v>
      </c>
      <c r="E2071" s="8" t="s">
        <v>30</v>
      </c>
      <c r="F2071" s="8">
        <v>3</v>
      </c>
      <c r="G2071" s="39">
        <v>9</v>
      </c>
      <c r="H2071" s="2" t="s">
        <v>73</v>
      </c>
      <c r="I2071" s="3">
        <v>4.4000000000000004</v>
      </c>
      <c r="M2071" s="3">
        <v>0.57999999999999996</v>
      </c>
      <c r="N2071" s="3">
        <v>25.32</v>
      </c>
      <c r="O2071" s="3">
        <v>43.06</v>
      </c>
      <c r="P2071" s="3">
        <v>5.24</v>
      </c>
      <c r="Q2071" s="3">
        <v>1.22</v>
      </c>
      <c r="R2071" s="3">
        <v>0.43</v>
      </c>
      <c r="S2071" s="3">
        <v>2.23</v>
      </c>
      <c r="T2071" s="3">
        <v>0.04</v>
      </c>
      <c r="U2071" s="6">
        <f t="shared" si="866"/>
        <v>43.65517241379311</v>
      </c>
      <c r="W2071" s="6">
        <f t="shared" si="854"/>
        <v>16.361071932299009</v>
      </c>
      <c r="X2071" s="6">
        <f t="shared" si="855"/>
        <v>408.38709677419354</v>
      </c>
      <c r="Y2071" s="6">
        <f t="shared" si="856"/>
        <v>897.08333333333337</v>
      </c>
      <c r="Z2071" s="6">
        <f t="shared" si="857"/>
        <v>262</v>
      </c>
      <c r="AA2071" s="6">
        <f t="shared" si="858"/>
        <v>100.41152263374485</v>
      </c>
      <c r="AB2071" s="6">
        <f t="shared" si="859"/>
        <v>18.695652173913043</v>
      </c>
      <c r="AC2071" s="6">
        <f t="shared" si="860"/>
        <v>57.047838321821438</v>
      </c>
      <c r="AD2071" s="6">
        <f t="shared" si="861"/>
        <v>2.2222222222222223</v>
      </c>
      <c r="AE2071" s="6">
        <f t="shared" si="862"/>
        <v>24.960901001112351</v>
      </c>
    </row>
    <row r="2072" spans="1:31" x14ac:dyDescent="0.15">
      <c r="A2072" s="38">
        <v>42590</v>
      </c>
      <c r="B2072" s="8">
        <f t="shared" si="863"/>
        <v>2016</v>
      </c>
      <c r="C2072" s="8">
        <f t="shared" si="864"/>
        <v>8</v>
      </c>
      <c r="D2072" s="8">
        <f t="shared" si="865"/>
        <v>8</v>
      </c>
      <c r="E2072" s="8" t="s">
        <v>29</v>
      </c>
      <c r="F2072" s="8">
        <v>3</v>
      </c>
      <c r="G2072" s="39">
        <v>10</v>
      </c>
      <c r="H2072" s="2" t="s">
        <v>73</v>
      </c>
      <c r="I2072" s="3">
        <v>4.21</v>
      </c>
      <c r="M2072" s="3">
        <v>0.28999999999999998</v>
      </c>
      <c r="N2072" s="3">
        <v>19.350000000000001</v>
      </c>
      <c r="O2072" s="3">
        <v>46.04</v>
      </c>
      <c r="P2072" s="3">
        <v>0.92</v>
      </c>
      <c r="Q2072" s="3">
        <v>0.32</v>
      </c>
      <c r="R2072" s="3">
        <v>0.35</v>
      </c>
      <c r="S2072" s="3">
        <v>2.87</v>
      </c>
      <c r="U2072" s="6">
        <f t="shared" si="866"/>
        <v>66.724137931034491</v>
      </c>
      <c r="W2072" s="6">
        <f t="shared" si="854"/>
        <v>8.1805359661495043</v>
      </c>
      <c r="X2072" s="6">
        <f t="shared" si="855"/>
        <v>312.09677419354841</v>
      </c>
      <c r="Y2072" s="6">
        <f t="shared" si="856"/>
        <v>959.16666666666663</v>
      </c>
      <c r="Z2072" s="6">
        <f t="shared" si="857"/>
        <v>46</v>
      </c>
      <c r="AA2072" s="6">
        <f t="shared" si="858"/>
        <v>26.337448559670783</v>
      </c>
      <c r="AB2072" s="6">
        <f t="shared" si="859"/>
        <v>15.217391304347824</v>
      </c>
      <c r="AC2072" s="6">
        <f t="shared" si="860"/>
        <v>73.420312100281393</v>
      </c>
      <c r="AD2072" s="6">
        <f t="shared" si="861"/>
        <v>0</v>
      </c>
      <c r="AE2072" s="6">
        <f t="shared" si="862"/>
        <v>38.151140155728598</v>
      </c>
    </row>
    <row r="2073" spans="1:31" x14ac:dyDescent="0.15">
      <c r="A2073" s="38">
        <v>42590</v>
      </c>
      <c r="B2073" s="8">
        <f t="shared" si="863"/>
        <v>2016</v>
      </c>
      <c r="C2073" s="8">
        <f t="shared" si="864"/>
        <v>8</v>
      </c>
      <c r="D2073" s="8">
        <f t="shared" si="865"/>
        <v>8</v>
      </c>
      <c r="E2073" s="8" t="s">
        <v>29</v>
      </c>
      <c r="F2073" s="8">
        <v>4</v>
      </c>
      <c r="G2073" s="39">
        <v>13</v>
      </c>
      <c r="H2073" s="2" t="s">
        <v>73</v>
      </c>
      <c r="I2073" s="3">
        <v>4</v>
      </c>
      <c r="L2073" s="3">
        <v>-49.88</v>
      </c>
      <c r="M2073" s="3">
        <v>0.78</v>
      </c>
      <c r="N2073" s="3">
        <v>63.17</v>
      </c>
      <c r="O2073" s="3">
        <v>77.849999999999994</v>
      </c>
      <c r="P2073" s="3">
        <v>0.66</v>
      </c>
      <c r="Q2073" s="3">
        <v>0.3</v>
      </c>
      <c r="R2073" s="3">
        <v>0.52</v>
      </c>
      <c r="S2073" s="3">
        <v>1.05</v>
      </c>
      <c r="T2073" s="3">
        <v>0.06</v>
      </c>
      <c r="U2073" s="6">
        <f t="shared" si="866"/>
        <v>80.987179487179489</v>
      </c>
      <c r="W2073" s="6">
        <f t="shared" si="854"/>
        <v>22.002820874471084</v>
      </c>
      <c r="X2073" s="6">
        <f t="shared" si="855"/>
        <v>1018.8709677419354</v>
      </c>
      <c r="Y2073" s="6">
        <f t="shared" si="856"/>
        <v>1621.875</v>
      </c>
      <c r="Z2073" s="6">
        <f t="shared" si="857"/>
        <v>33</v>
      </c>
      <c r="AA2073" s="6">
        <f t="shared" si="858"/>
        <v>24.691358024691358</v>
      </c>
      <c r="AB2073" s="6">
        <f t="shared" si="859"/>
        <v>22.608695652173914</v>
      </c>
      <c r="AC2073" s="6">
        <f t="shared" si="860"/>
        <v>26.861089792785876</v>
      </c>
      <c r="AD2073" s="6">
        <f t="shared" si="861"/>
        <v>3.333333333333333</v>
      </c>
      <c r="AE2073" s="6">
        <f t="shared" si="862"/>
        <v>46.306379239040531</v>
      </c>
    </row>
    <row r="2074" spans="1:31" x14ac:dyDescent="0.15">
      <c r="A2074" s="38">
        <v>42590</v>
      </c>
      <c r="B2074" s="8">
        <f t="shared" si="863"/>
        <v>2016</v>
      </c>
      <c r="C2074" s="8">
        <f t="shared" si="864"/>
        <v>8</v>
      </c>
      <c r="D2074" s="8">
        <f t="shared" si="865"/>
        <v>8</v>
      </c>
      <c r="E2074" s="8" t="s">
        <v>30</v>
      </c>
      <c r="F2074" s="8">
        <v>2</v>
      </c>
      <c r="G2074" s="39">
        <v>7</v>
      </c>
      <c r="H2074" s="2" t="s">
        <v>73</v>
      </c>
      <c r="I2074" s="3">
        <v>4.12</v>
      </c>
      <c r="L2074" s="3">
        <v>-2.7</v>
      </c>
      <c r="M2074" s="3">
        <v>0.74</v>
      </c>
      <c r="N2074" s="3">
        <v>77.38</v>
      </c>
      <c r="O2074" s="3">
        <v>99.25</v>
      </c>
      <c r="P2074" s="3">
        <v>4.79</v>
      </c>
      <c r="Q2074" s="3">
        <v>3.28</v>
      </c>
      <c r="R2074" s="3">
        <v>0.41</v>
      </c>
      <c r="S2074" s="3">
        <v>0.55000000000000004</v>
      </c>
      <c r="T2074" s="3">
        <v>0.06</v>
      </c>
      <c r="U2074" s="6">
        <f t="shared" si="866"/>
        <v>104.56756756756756</v>
      </c>
      <c r="W2074" s="6">
        <f t="shared" si="854"/>
        <v>20.874471086036671</v>
      </c>
      <c r="X2074" s="6">
        <f t="shared" si="855"/>
        <v>1248.0645161290322</v>
      </c>
      <c r="Y2074" s="6">
        <f t="shared" si="856"/>
        <v>2067.7083333333335</v>
      </c>
      <c r="Z2074" s="6">
        <f t="shared" si="857"/>
        <v>239.5</v>
      </c>
      <c r="AA2074" s="6">
        <f t="shared" si="858"/>
        <v>269.9588477366255</v>
      </c>
      <c r="AB2074" s="6">
        <f t="shared" si="859"/>
        <v>17.826086956521738</v>
      </c>
      <c r="AC2074" s="6">
        <f t="shared" si="860"/>
        <v>14.070094653364031</v>
      </c>
      <c r="AD2074" s="6">
        <f t="shared" si="861"/>
        <v>3.333333333333333</v>
      </c>
      <c r="AE2074" s="6">
        <f t="shared" si="862"/>
        <v>59.789036617262425</v>
      </c>
    </row>
    <row r="2075" spans="1:31" x14ac:dyDescent="0.15">
      <c r="A2075" s="38">
        <v>42590</v>
      </c>
      <c r="B2075" s="8">
        <f t="shared" si="863"/>
        <v>2016</v>
      </c>
      <c r="C2075" s="8">
        <f t="shared" si="864"/>
        <v>8</v>
      </c>
      <c r="D2075" s="8">
        <f t="shared" si="865"/>
        <v>8</v>
      </c>
      <c r="E2075" s="8" t="s">
        <v>30</v>
      </c>
      <c r="F2075" s="8">
        <v>4</v>
      </c>
      <c r="G2075" s="39">
        <v>14</v>
      </c>
      <c r="H2075" s="2" t="s">
        <v>73</v>
      </c>
      <c r="I2075" s="3">
        <v>4.07</v>
      </c>
      <c r="L2075" s="3">
        <v>-33.96</v>
      </c>
      <c r="M2075" s="3">
        <v>0.75</v>
      </c>
      <c r="N2075" s="3">
        <v>215.37</v>
      </c>
      <c r="O2075" s="3">
        <v>48.03</v>
      </c>
      <c r="P2075" s="3">
        <v>9.5</v>
      </c>
      <c r="Q2075" s="3">
        <v>3.7</v>
      </c>
      <c r="R2075" s="3">
        <v>0.5</v>
      </c>
      <c r="S2075" s="3">
        <v>1.61</v>
      </c>
      <c r="T2075" s="3">
        <v>0.06</v>
      </c>
      <c r="U2075" s="6">
        <f t="shared" si="866"/>
        <v>287.16000000000003</v>
      </c>
      <c r="W2075" s="6">
        <f t="shared" si="854"/>
        <v>21.156558533145272</v>
      </c>
      <c r="X2075" s="6">
        <f t="shared" si="855"/>
        <v>3473.7096774193546</v>
      </c>
      <c r="Y2075" s="6">
        <f t="shared" si="856"/>
        <v>1000.6250000000001</v>
      </c>
      <c r="Z2075" s="6">
        <f t="shared" si="857"/>
        <v>475</v>
      </c>
      <c r="AA2075" s="6">
        <f t="shared" si="858"/>
        <v>304.5267489711934</v>
      </c>
      <c r="AB2075" s="6">
        <f t="shared" si="859"/>
        <v>21.739130434782609</v>
      </c>
      <c r="AC2075" s="6">
        <f t="shared" si="860"/>
        <v>41.187004348938352</v>
      </c>
      <c r="AD2075" s="6">
        <f t="shared" si="861"/>
        <v>3.333333333333333</v>
      </c>
      <c r="AE2075" s="6">
        <f t="shared" si="862"/>
        <v>164.19067741935484</v>
      </c>
    </row>
    <row r="2076" spans="1:31" x14ac:dyDescent="0.15">
      <c r="A2076" s="38">
        <v>42590</v>
      </c>
      <c r="B2076" s="8">
        <f t="shared" si="863"/>
        <v>2016</v>
      </c>
      <c r="C2076" s="8">
        <f t="shared" si="864"/>
        <v>8</v>
      </c>
      <c r="D2076" s="8">
        <f t="shared" si="865"/>
        <v>8</v>
      </c>
      <c r="E2076" s="8" t="s">
        <v>29</v>
      </c>
      <c r="F2076" s="8">
        <v>1</v>
      </c>
      <c r="G2076" s="39">
        <v>1</v>
      </c>
      <c r="H2076" s="2" t="s">
        <v>73</v>
      </c>
      <c r="I2076" s="3">
        <v>4.13</v>
      </c>
    </row>
    <row r="2077" spans="1:31" x14ac:dyDescent="0.15">
      <c r="A2077" s="38">
        <v>42590</v>
      </c>
      <c r="B2077" s="8">
        <f t="shared" si="863"/>
        <v>2016</v>
      </c>
      <c r="C2077" s="8">
        <f t="shared" si="864"/>
        <v>8</v>
      </c>
      <c r="D2077" s="8">
        <f t="shared" si="865"/>
        <v>8</v>
      </c>
      <c r="E2077" s="8" t="s">
        <v>30</v>
      </c>
      <c r="F2077" s="8">
        <v>1</v>
      </c>
      <c r="G2077" s="39">
        <v>2</v>
      </c>
      <c r="H2077" s="2" t="s">
        <v>73</v>
      </c>
      <c r="I2077" s="3">
        <v>4.76</v>
      </c>
    </row>
    <row r="2078" spans="1:31" x14ac:dyDescent="0.15">
      <c r="A2078" s="38">
        <v>42590</v>
      </c>
      <c r="B2078" s="8">
        <f t="shared" si="863"/>
        <v>2016</v>
      </c>
      <c r="C2078" s="8">
        <f t="shared" si="864"/>
        <v>8</v>
      </c>
      <c r="D2078" s="8">
        <f t="shared" si="865"/>
        <v>8</v>
      </c>
      <c r="E2078" s="8" t="s">
        <v>32</v>
      </c>
      <c r="F2078" s="8">
        <v>2</v>
      </c>
      <c r="G2078" s="39">
        <v>8</v>
      </c>
      <c r="H2078" s="2" t="s">
        <v>73</v>
      </c>
      <c r="I2078" s="3">
        <v>4.75</v>
      </c>
    </row>
    <row r="2079" spans="1:31" x14ac:dyDescent="0.15">
      <c r="A2079" s="38">
        <v>42646</v>
      </c>
      <c r="B2079" s="8">
        <f t="shared" si="863"/>
        <v>2016</v>
      </c>
      <c r="C2079" s="8">
        <f t="shared" si="864"/>
        <v>10</v>
      </c>
      <c r="D2079" s="8">
        <f t="shared" si="865"/>
        <v>3</v>
      </c>
      <c r="E2079" s="8" t="s">
        <v>31</v>
      </c>
      <c r="F2079" s="8">
        <v>4</v>
      </c>
      <c r="G2079" s="39">
        <v>15</v>
      </c>
      <c r="H2079" s="2" t="s">
        <v>73</v>
      </c>
      <c r="I2079" s="3">
        <v>4.93</v>
      </c>
      <c r="L2079" s="3">
        <v>22.9</v>
      </c>
      <c r="M2079" s="3">
        <v>0.87</v>
      </c>
      <c r="N2079" s="3">
        <v>12.26</v>
      </c>
      <c r="O2079" s="3">
        <v>5.01</v>
      </c>
      <c r="P2079" s="3">
        <v>2.7</v>
      </c>
      <c r="Q2079" s="3">
        <v>0.37</v>
      </c>
      <c r="R2079" s="3">
        <v>0.31</v>
      </c>
      <c r="S2079" s="3">
        <v>0.66</v>
      </c>
      <c r="T2079" s="3">
        <v>0.08</v>
      </c>
      <c r="U2079" s="6">
        <f t="shared" ref="U2079:U2093" si="867">(N2079/M2079)</f>
        <v>14.091954022988505</v>
      </c>
      <c r="W2079" s="6">
        <f t="shared" ref="W2079:W2093" si="868">(M2079/35.45)*1000</f>
        <v>24.541607898448518</v>
      </c>
      <c r="X2079" s="6">
        <f t="shared" ref="X2079:X2093" si="869">(N2079/62)*1000</f>
        <v>197.74193548387095</v>
      </c>
      <c r="Y2079" s="6">
        <f t="shared" ref="Y2079:Y2093" si="870">(O2079/96)*1000*2</f>
        <v>104.375</v>
      </c>
      <c r="Z2079" s="6">
        <f t="shared" ref="Z2079:Z2093" si="871">(P2079/40)*1000*2</f>
        <v>135</v>
      </c>
      <c r="AA2079" s="6">
        <f t="shared" ref="AA2079:AA2093" si="872">(Q2079/24.3)*1000*2</f>
        <v>30.452674897119341</v>
      </c>
      <c r="AB2079" s="6">
        <f t="shared" ref="AB2079:AB2093" si="873">(R2079/23)*1000</f>
        <v>13.478260869565217</v>
      </c>
      <c r="AC2079" s="6">
        <f t="shared" ref="AC2079:AC2093" si="874">(S2079/39.09)*1000</f>
        <v>16.884113584036839</v>
      </c>
      <c r="AD2079" s="6">
        <f t="shared" ref="AD2079:AD2093" si="875">(T2079/18)*1000</f>
        <v>4.4444444444444446</v>
      </c>
      <c r="AE2079" s="6">
        <f t="shared" ref="AE2079:AE2093" si="876">(X2079/W2079)</f>
        <v>8.0574156470152012</v>
      </c>
    </row>
    <row r="2080" spans="1:31" x14ac:dyDescent="0.15">
      <c r="A2080" s="38">
        <v>42716</v>
      </c>
      <c r="B2080" s="8">
        <f t="shared" si="863"/>
        <v>2016</v>
      </c>
      <c r="C2080" s="8">
        <f t="shared" si="864"/>
        <v>12</v>
      </c>
      <c r="D2080" s="8">
        <f t="shared" si="865"/>
        <v>12</v>
      </c>
      <c r="E2080" s="8" t="s">
        <v>31</v>
      </c>
      <c r="F2080" s="8">
        <v>2</v>
      </c>
      <c r="G2080" s="39">
        <v>5</v>
      </c>
      <c r="H2080" s="2" t="s">
        <v>73</v>
      </c>
      <c r="I2080" s="3">
        <v>5.19</v>
      </c>
      <c r="L2080" s="3">
        <v>14.62</v>
      </c>
      <c r="M2080" s="3">
        <v>0.44</v>
      </c>
      <c r="N2080" s="3">
        <v>0.13</v>
      </c>
      <c r="O2080" s="3">
        <v>4.9000000000000004</v>
      </c>
      <c r="P2080" s="3">
        <v>0.89</v>
      </c>
      <c r="Q2080" s="3">
        <v>0.15</v>
      </c>
      <c r="R2080" s="3">
        <v>0.3</v>
      </c>
      <c r="S2080" s="3">
        <v>0.12</v>
      </c>
      <c r="T2080" s="3">
        <v>0.05</v>
      </c>
      <c r="U2080" s="6">
        <f t="shared" si="867"/>
        <v>0.29545454545454547</v>
      </c>
      <c r="W2080" s="6">
        <f t="shared" si="868"/>
        <v>12.41184767277856</v>
      </c>
      <c r="X2080" s="6">
        <f t="shared" si="869"/>
        <v>2.096774193548387</v>
      </c>
      <c r="Y2080" s="6">
        <f t="shared" si="870"/>
        <v>102.08333333333334</v>
      </c>
      <c r="Z2080" s="6">
        <f t="shared" si="871"/>
        <v>44.5</v>
      </c>
      <c r="AA2080" s="6">
        <f t="shared" si="872"/>
        <v>12.345679012345679</v>
      </c>
      <c r="AB2080" s="6">
        <f t="shared" si="873"/>
        <v>13.043478260869565</v>
      </c>
      <c r="AC2080" s="6">
        <f t="shared" si="874"/>
        <v>3.069838833461243</v>
      </c>
      <c r="AD2080" s="6">
        <f t="shared" si="875"/>
        <v>2.7777777777777777</v>
      </c>
      <c r="AE2080" s="6">
        <f t="shared" si="876"/>
        <v>0.16893328445747802</v>
      </c>
    </row>
    <row r="2081" spans="1:31" x14ac:dyDescent="0.15">
      <c r="A2081" s="38">
        <v>42716</v>
      </c>
      <c r="B2081" s="8">
        <f t="shared" si="863"/>
        <v>2016</v>
      </c>
      <c r="C2081" s="8">
        <f t="shared" si="864"/>
        <v>12</v>
      </c>
      <c r="D2081" s="8">
        <f t="shared" si="865"/>
        <v>12</v>
      </c>
      <c r="E2081" s="8" t="s">
        <v>32</v>
      </c>
      <c r="F2081" s="8">
        <v>4</v>
      </c>
      <c r="G2081" s="39">
        <v>16</v>
      </c>
      <c r="H2081" s="2" t="s">
        <v>73</v>
      </c>
      <c r="I2081" s="3">
        <v>5.24</v>
      </c>
      <c r="L2081" s="3">
        <v>19.39</v>
      </c>
      <c r="M2081" s="3">
        <v>0.46</v>
      </c>
      <c r="N2081" s="3">
        <v>0.31</v>
      </c>
      <c r="O2081" s="3">
        <v>6.48</v>
      </c>
      <c r="P2081" s="3">
        <v>1</v>
      </c>
      <c r="Q2081" s="3">
        <v>0.28000000000000003</v>
      </c>
      <c r="R2081" s="3">
        <v>0.35</v>
      </c>
      <c r="S2081" s="3">
        <v>0.44</v>
      </c>
      <c r="T2081" s="3">
        <v>0.05</v>
      </c>
      <c r="U2081" s="6">
        <f t="shared" si="867"/>
        <v>0.67391304347826086</v>
      </c>
      <c r="W2081" s="6">
        <f t="shared" si="868"/>
        <v>12.976022566995768</v>
      </c>
      <c r="X2081" s="6">
        <f t="shared" si="869"/>
        <v>5</v>
      </c>
      <c r="Y2081" s="6">
        <f t="shared" si="870"/>
        <v>135</v>
      </c>
      <c r="Z2081" s="6">
        <f t="shared" si="871"/>
        <v>50</v>
      </c>
      <c r="AA2081" s="6">
        <f t="shared" si="872"/>
        <v>23.045267489711936</v>
      </c>
      <c r="AB2081" s="6">
        <f t="shared" si="873"/>
        <v>15.217391304347824</v>
      </c>
      <c r="AC2081" s="6">
        <f t="shared" si="874"/>
        <v>11.256075722691223</v>
      </c>
      <c r="AD2081" s="6">
        <f t="shared" si="875"/>
        <v>2.7777777777777777</v>
      </c>
      <c r="AE2081" s="6">
        <f t="shared" si="876"/>
        <v>0.38532608695652176</v>
      </c>
    </row>
    <row r="2082" spans="1:31" x14ac:dyDescent="0.15">
      <c r="A2082" s="38">
        <v>42716</v>
      </c>
      <c r="B2082" s="8">
        <f t="shared" si="863"/>
        <v>2016</v>
      </c>
      <c r="C2082" s="8">
        <f t="shared" si="864"/>
        <v>12</v>
      </c>
      <c r="D2082" s="8">
        <f t="shared" si="865"/>
        <v>12</v>
      </c>
      <c r="E2082" s="8" t="s">
        <v>32</v>
      </c>
      <c r="F2082" s="8">
        <v>3</v>
      </c>
      <c r="G2082" s="39">
        <v>11</v>
      </c>
      <c r="H2082" s="2" t="s">
        <v>73</v>
      </c>
      <c r="I2082" s="3">
        <v>4.88</v>
      </c>
      <c r="L2082" s="3">
        <v>17.489999999999998</v>
      </c>
      <c r="M2082" s="3">
        <v>0.56999999999999995</v>
      </c>
      <c r="N2082" s="3">
        <v>0.49</v>
      </c>
      <c r="O2082" s="3">
        <v>8.16</v>
      </c>
      <c r="P2082" s="3">
        <v>0.56999999999999995</v>
      </c>
      <c r="Q2082" s="3">
        <v>0.27</v>
      </c>
      <c r="R2082" s="3">
        <v>0.4</v>
      </c>
      <c r="S2082" s="3">
        <v>0.56000000000000005</v>
      </c>
      <c r="T2082" s="3">
        <v>0.05</v>
      </c>
      <c r="U2082" s="6">
        <f t="shared" si="867"/>
        <v>0.85964912280701755</v>
      </c>
      <c r="W2082" s="6">
        <f t="shared" si="868"/>
        <v>16.078984485190407</v>
      </c>
      <c r="X2082" s="6">
        <f t="shared" si="869"/>
        <v>7.9032258064516121</v>
      </c>
      <c r="Y2082" s="6">
        <f t="shared" si="870"/>
        <v>170</v>
      </c>
      <c r="Z2082" s="6">
        <f t="shared" si="871"/>
        <v>28.499999999999996</v>
      </c>
      <c r="AA2082" s="6">
        <f t="shared" si="872"/>
        <v>22.222222222222221</v>
      </c>
      <c r="AB2082" s="6">
        <f t="shared" si="873"/>
        <v>17.391304347826086</v>
      </c>
      <c r="AC2082" s="6">
        <f t="shared" si="874"/>
        <v>14.325914556152469</v>
      </c>
      <c r="AD2082" s="6">
        <f t="shared" si="875"/>
        <v>2.7777777777777777</v>
      </c>
      <c r="AE2082" s="6">
        <f t="shared" si="876"/>
        <v>0.49152518392756084</v>
      </c>
    </row>
    <row r="2083" spans="1:31" x14ac:dyDescent="0.15">
      <c r="A2083" s="38">
        <v>42716</v>
      </c>
      <c r="B2083" s="8">
        <f t="shared" si="863"/>
        <v>2016</v>
      </c>
      <c r="C2083" s="8">
        <f t="shared" si="864"/>
        <v>12</v>
      </c>
      <c r="D2083" s="8">
        <f t="shared" si="865"/>
        <v>12</v>
      </c>
      <c r="E2083" s="8" t="s">
        <v>31</v>
      </c>
      <c r="F2083" s="8">
        <v>3</v>
      </c>
      <c r="G2083" s="39">
        <v>12</v>
      </c>
      <c r="H2083" s="2" t="s">
        <v>73</v>
      </c>
      <c r="I2083" s="3">
        <v>4.66</v>
      </c>
      <c r="L2083" s="3">
        <v>20.83</v>
      </c>
      <c r="M2083" s="3">
        <v>0.31</v>
      </c>
      <c r="N2083" s="3">
        <v>0.27</v>
      </c>
      <c r="O2083" s="3">
        <v>5.64</v>
      </c>
      <c r="P2083" s="3">
        <v>0.86</v>
      </c>
      <c r="Q2083" s="3">
        <v>0.21</v>
      </c>
      <c r="R2083" s="3">
        <v>0.22</v>
      </c>
      <c r="S2083" s="3">
        <v>0.35</v>
      </c>
      <c r="T2083" s="3">
        <v>0.06</v>
      </c>
      <c r="U2083" s="6">
        <f t="shared" si="867"/>
        <v>0.87096774193548399</v>
      </c>
      <c r="W2083" s="6">
        <f t="shared" si="868"/>
        <v>8.7447108603667125</v>
      </c>
      <c r="X2083" s="6">
        <f t="shared" si="869"/>
        <v>4.3548387096774199</v>
      </c>
      <c r="Y2083" s="6">
        <f t="shared" si="870"/>
        <v>117.5</v>
      </c>
      <c r="Z2083" s="6">
        <f t="shared" si="871"/>
        <v>43</v>
      </c>
      <c r="AA2083" s="6">
        <f t="shared" si="872"/>
        <v>17.283950617283949</v>
      </c>
      <c r="AB2083" s="6">
        <f t="shared" si="873"/>
        <v>9.5652173913043477</v>
      </c>
      <c r="AC2083" s="6">
        <f t="shared" si="874"/>
        <v>8.9536965975952914</v>
      </c>
      <c r="AD2083" s="6">
        <f t="shared" si="875"/>
        <v>3.333333333333333</v>
      </c>
      <c r="AE2083" s="6">
        <f t="shared" si="876"/>
        <v>0.49799687825182115</v>
      </c>
    </row>
    <row r="2084" spans="1:31" x14ac:dyDescent="0.15">
      <c r="A2084" s="38">
        <v>42716</v>
      </c>
      <c r="B2084" s="8">
        <f t="shared" si="863"/>
        <v>2016</v>
      </c>
      <c r="C2084" s="8">
        <f t="shared" si="864"/>
        <v>12</v>
      </c>
      <c r="D2084" s="8">
        <f t="shared" si="865"/>
        <v>12</v>
      </c>
      <c r="E2084" s="8" t="s">
        <v>32</v>
      </c>
      <c r="F2084" s="8">
        <v>2</v>
      </c>
      <c r="G2084" s="39">
        <v>8</v>
      </c>
      <c r="H2084" s="2" t="s">
        <v>73</v>
      </c>
      <c r="I2084" s="3">
        <v>4.79</v>
      </c>
      <c r="M2084" s="3">
        <v>0.53</v>
      </c>
      <c r="N2084" s="3">
        <v>1.37</v>
      </c>
      <c r="O2084" s="3">
        <v>10.07</v>
      </c>
      <c r="P2084" s="3">
        <v>0.7</v>
      </c>
      <c r="Q2084" s="3">
        <v>0.28999999999999998</v>
      </c>
      <c r="R2084" s="3">
        <v>0.45</v>
      </c>
      <c r="S2084" s="3">
        <v>0.15</v>
      </c>
      <c r="T2084" s="3">
        <v>0.08</v>
      </c>
      <c r="U2084" s="6">
        <f t="shared" si="867"/>
        <v>2.5849056603773586</v>
      </c>
      <c r="W2084" s="6">
        <f t="shared" si="868"/>
        <v>14.950634696755994</v>
      </c>
      <c r="X2084" s="6">
        <f t="shared" si="869"/>
        <v>22.096774193548388</v>
      </c>
      <c r="Y2084" s="6">
        <f t="shared" si="870"/>
        <v>209.79166666666669</v>
      </c>
      <c r="Z2084" s="6">
        <f t="shared" si="871"/>
        <v>34.999999999999993</v>
      </c>
      <c r="AA2084" s="6">
        <f t="shared" si="872"/>
        <v>23.868312757201643</v>
      </c>
      <c r="AB2084" s="6">
        <f t="shared" si="873"/>
        <v>19.565217391304348</v>
      </c>
      <c r="AC2084" s="6">
        <f t="shared" si="874"/>
        <v>3.8372985418265535</v>
      </c>
      <c r="AD2084" s="6">
        <f t="shared" si="875"/>
        <v>4.4444444444444446</v>
      </c>
      <c r="AE2084" s="6">
        <f t="shared" si="876"/>
        <v>1.4779823493609252</v>
      </c>
    </row>
    <row r="2085" spans="1:31" x14ac:dyDescent="0.15">
      <c r="A2085" s="38">
        <v>42716</v>
      </c>
      <c r="B2085" s="8">
        <f t="shared" si="863"/>
        <v>2016</v>
      </c>
      <c r="C2085" s="8">
        <f t="shared" si="864"/>
        <v>12</v>
      </c>
      <c r="D2085" s="8">
        <f t="shared" si="865"/>
        <v>12</v>
      </c>
      <c r="E2085" s="8" t="s">
        <v>32</v>
      </c>
      <c r="F2085" s="8">
        <v>1</v>
      </c>
      <c r="G2085" s="39">
        <v>4</v>
      </c>
      <c r="H2085" s="2" t="s">
        <v>73</v>
      </c>
      <c r="I2085" s="3">
        <v>5.57</v>
      </c>
      <c r="L2085" s="3">
        <v>29.48</v>
      </c>
      <c r="M2085" s="3">
        <v>0.54</v>
      </c>
      <c r="N2085" s="3">
        <v>3.32</v>
      </c>
      <c r="O2085" s="3">
        <v>5.67</v>
      </c>
      <c r="P2085" s="3">
        <v>2.1800000000000002</v>
      </c>
      <c r="Q2085" s="3">
        <v>0.42</v>
      </c>
      <c r="R2085" s="3">
        <v>0.28000000000000003</v>
      </c>
      <c r="S2085" s="3">
        <v>0.21</v>
      </c>
      <c r="T2085" s="3">
        <v>0.04</v>
      </c>
      <c r="U2085" s="6">
        <f t="shared" si="867"/>
        <v>6.148148148148147</v>
      </c>
      <c r="W2085" s="6">
        <f t="shared" si="868"/>
        <v>15.232722143864597</v>
      </c>
      <c r="X2085" s="6">
        <f t="shared" si="869"/>
        <v>53.548387096774192</v>
      </c>
      <c r="Y2085" s="6">
        <f t="shared" si="870"/>
        <v>118.125</v>
      </c>
      <c r="Z2085" s="6">
        <f t="shared" si="871"/>
        <v>109.00000000000001</v>
      </c>
      <c r="AA2085" s="6">
        <f t="shared" si="872"/>
        <v>34.567901234567898</v>
      </c>
      <c r="AB2085" s="6">
        <f t="shared" si="873"/>
        <v>12.173913043478262</v>
      </c>
      <c r="AC2085" s="6">
        <f t="shared" si="874"/>
        <v>5.372217958557175</v>
      </c>
      <c r="AD2085" s="6">
        <f t="shared" si="875"/>
        <v>2.2222222222222223</v>
      </c>
      <c r="AE2085" s="6">
        <f t="shared" si="876"/>
        <v>3.5153524492234172</v>
      </c>
    </row>
    <row r="2086" spans="1:31" x14ac:dyDescent="0.15">
      <c r="A2086" s="38">
        <v>42716</v>
      </c>
      <c r="B2086" s="8">
        <f t="shared" si="863"/>
        <v>2016</v>
      </c>
      <c r="C2086" s="8">
        <f t="shared" si="864"/>
        <v>12</v>
      </c>
      <c r="D2086" s="8">
        <f t="shared" si="865"/>
        <v>12</v>
      </c>
      <c r="E2086" s="8" t="s">
        <v>31</v>
      </c>
      <c r="F2086" s="8">
        <v>4</v>
      </c>
      <c r="G2086" s="39">
        <v>15</v>
      </c>
      <c r="H2086" s="2" t="s">
        <v>73</v>
      </c>
      <c r="I2086" s="3">
        <v>4.92</v>
      </c>
      <c r="L2086" s="3">
        <v>18.559999999999999</v>
      </c>
      <c r="M2086" s="3">
        <v>0.36</v>
      </c>
      <c r="N2086" s="3">
        <v>4.78</v>
      </c>
      <c r="O2086" s="3">
        <v>5.3</v>
      </c>
      <c r="P2086" s="3">
        <v>1.18</v>
      </c>
      <c r="Q2086" s="3">
        <v>0.19</v>
      </c>
      <c r="R2086" s="3">
        <v>0.28999999999999998</v>
      </c>
      <c r="S2086" s="3">
        <v>0.42</v>
      </c>
      <c r="T2086" s="3">
        <v>0.06</v>
      </c>
      <c r="U2086" s="6">
        <f t="shared" si="867"/>
        <v>13.277777777777779</v>
      </c>
      <c r="W2086" s="6">
        <f t="shared" si="868"/>
        <v>10.15514809590973</v>
      </c>
      <c r="X2086" s="6">
        <f t="shared" si="869"/>
        <v>77.096774193548399</v>
      </c>
      <c r="Y2086" s="6">
        <f t="shared" si="870"/>
        <v>110.41666666666666</v>
      </c>
      <c r="Z2086" s="6">
        <f t="shared" si="871"/>
        <v>59</v>
      </c>
      <c r="AA2086" s="6">
        <f t="shared" si="872"/>
        <v>15.637860082304528</v>
      </c>
      <c r="AB2086" s="6">
        <f t="shared" si="873"/>
        <v>12.608695652173912</v>
      </c>
      <c r="AC2086" s="6">
        <f t="shared" si="874"/>
        <v>10.74443591711435</v>
      </c>
      <c r="AD2086" s="6">
        <f t="shared" si="875"/>
        <v>3.333333333333333</v>
      </c>
      <c r="AE2086" s="6">
        <f t="shared" si="876"/>
        <v>7.5918906810035862</v>
      </c>
    </row>
    <row r="2087" spans="1:31" x14ac:dyDescent="0.15">
      <c r="A2087" s="38">
        <v>42716</v>
      </c>
      <c r="B2087" s="8">
        <f t="shared" si="863"/>
        <v>2016</v>
      </c>
      <c r="C2087" s="8">
        <f t="shared" si="864"/>
        <v>12</v>
      </c>
      <c r="D2087" s="8">
        <f t="shared" si="865"/>
        <v>12</v>
      </c>
      <c r="E2087" s="8" t="s">
        <v>30</v>
      </c>
      <c r="F2087" s="8">
        <v>1</v>
      </c>
      <c r="G2087" s="39">
        <v>2</v>
      </c>
      <c r="H2087" s="2" t="s">
        <v>73</v>
      </c>
      <c r="I2087" s="3">
        <v>4.53</v>
      </c>
      <c r="L2087" s="3">
        <v>45.03</v>
      </c>
      <c r="M2087" s="3">
        <v>0.72</v>
      </c>
      <c r="N2087" s="3">
        <v>9.83</v>
      </c>
      <c r="O2087" s="3">
        <v>73.040000000000006</v>
      </c>
      <c r="P2087" s="3">
        <v>6</v>
      </c>
      <c r="Q2087" s="3">
        <v>2.33</v>
      </c>
      <c r="R2087" s="3">
        <v>0.32</v>
      </c>
      <c r="S2087" s="3">
        <v>0.22</v>
      </c>
      <c r="T2087" s="3">
        <v>0.08</v>
      </c>
      <c r="U2087" s="6">
        <f t="shared" si="867"/>
        <v>13.652777777777779</v>
      </c>
      <c r="W2087" s="6">
        <f t="shared" si="868"/>
        <v>20.310296191819461</v>
      </c>
      <c r="X2087" s="6">
        <f t="shared" si="869"/>
        <v>158.54838709677418</v>
      </c>
      <c r="Y2087" s="6">
        <f t="shared" si="870"/>
        <v>1521.6666666666667</v>
      </c>
      <c r="Z2087" s="6">
        <f t="shared" si="871"/>
        <v>300</v>
      </c>
      <c r="AA2087" s="6">
        <f t="shared" si="872"/>
        <v>191.76954732510288</v>
      </c>
      <c r="AB2087" s="6">
        <f t="shared" si="873"/>
        <v>13.913043478260871</v>
      </c>
      <c r="AC2087" s="6">
        <f t="shared" si="874"/>
        <v>5.6280378613456117</v>
      </c>
      <c r="AD2087" s="6">
        <f t="shared" si="875"/>
        <v>4.4444444444444446</v>
      </c>
      <c r="AE2087" s="6">
        <f t="shared" si="876"/>
        <v>7.80630600358423</v>
      </c>
    </row>
    <row r="2088" spans="1:31" x14ac:dyDescent="0.15">
      <c r="A2088" s="38">
        <v>42716</v>
      </c>
      <c r="B2088" s="8">
        <f t="shared" si="863"/>
        <v>2016</v>
      </c>
      <c r="C2088" s="8">
        <f t="shared" si="864"/>
        <v>12</v>
      </c>
      <c r="D2088" s="8">
        <f t="shared" si="865"/>
        <v>12</v>
      </c>
      <c r="E2088" s="8" t="s">
        <v>29</v>
      </c>
      <c r="F2088" s="8">
        <v>4</v>
      </c>
      <c r="G2088" s="39">
        <v>13</v>
      </c>
      <c r="H2088" s="2" t="s">
        <v>73</v>
      </c>
      <c r="I2088" s="3">
        <v>3.93</v>
      </c>
      <c r="L2088" s="3">
        <v>-39.450000000000003</v>
      </c>
      <c r="M2088" s="3">
        <v>5.17</v>
      </c>
      <c r="N2088" s="3">
        <v>151.62</v>
      </c>
      <c r="O2088" s="3">
        <v>316.85000000000002</v>
      </c>
      <c r="P2088" s="3">
        <v>0.61</v>
      </c>
      <c r="Q2088" s="3">
        <v>0.71</v>
      </c>
      <c r="R2088" s="3">
        <v>0.93</v>
      </c>
      <c r="S2088" s="3">
        <v>0.98</v>
      </c>
      <c r="T2088" s="3">
        <v>2.5499999999999998</v>
      </c>
      <c r="U2088" s="6">
        <f t="shared" si="867"/>
        <v>29.32688588007737</v>
      </c>
      <c r="W2088" s="6">
        <f t="shared" si="868"/>
        <v>145.83921015514809</v>
      </c>
      <c r="X2088" s="6">
        <f t="shared" si="869"/>
        <v>2445.4838709677424</v>
      </c>
      <c r="Y2088" s="6">
        <f t="shared" si="870"/>
        <v>6601.041666666667</v>
      </c>
      <c r="Z2088" s="6">
        <f t="shared" si="871"/>
        <v>30.5</v>
      </c>
      <c r="AA2088" s="6">
        <f t="shared" si="872"/>
        <v>58.436213991769542</v>
      </c>
      <c r="AB2088" s="6">
        <f t="shared" si="873"/>
        <v>40.434782608695649</v>
      </c>
      <c r="AC2088" s="6">
        <f t="shared" si="874"/>
        <v>25.070350473266817</v>
      </c>
      <c r="AD2088" s="6">
        <f t="shared" si="875"/>
        <v>141.66666666666666</v>
      </c>
      <c r="AE2088" s="6">
        <f t="shared" si="876"/>
        <v>16.768356523366823</v>
      </c>
    </row>
    <row r="2089" spans="1:31" x14ac:dyDescent="0.15">
      <c r="A2089" s="38">
        <v>42716</v>
      </c>
      <c r="B2089" s="8">
        <f t="shared" si="863"/>
        <v>2016</v>
      </c>
      <c r="C2089" s="8">
        <f t="shared" si="864"/>
        <v>12</v>
      </c>
      <c r="D2089" s="8">
        <f t="shared" si="865"/>
        <v>12</v>
      </c>
      <c r="E2089" s="8" t="s">
        <v>30</v>
      </c>
      <c r="F2089" s="8">
        <v>4</v>
      </c>
      <c r="G2089" s="39">
        <v>14</v>
      </c>
      <c r="H2089" s="2" t="s">
        <v>73</v>
      </c>
      <c r="I2089" s="3">
        <v>4.26</v>
      </c>
      <c r="L2089" s="3">
        <v>-25.38</v>
      </c>
      <c r="M2089" s="3">
        <v>0.41</v>
      </c>
      <c r="N2089" s="3">
        <v>23.99</v>
      </c>
      <c r="O2089" s="3">
        <v>76.97</v>
      </c>
      <c r="P2089" s="3">
        <v>5.25</v>
      </c>
      <c r="Q2089" s="3">
        <v>2.29</v>
      </c>
      <c r="R2089" s="3">
        <v>0.32</v>
      </c>
      <c r="S2089" s="3">
        <v>0.87</v>
      </c>
      <c r="T2089" s="3">
        <v>0.17</v>
      </c>
      <c r="U2089" s="6">
        <f t="shared" si="867"/>
        <v>58.512195121951223</v>
      </c>
      <c r="W2089" s="6">
        <f t="shared" si="868"/>
        <v>11.565585331452748</v>
      </c>
      <c r="X2089" s="6">
        <f t="shared" si="869"/>
        <v>386.93548387096769</v>
      </c>
      <c r="Y2089" s="6">
        <f t="shared" si="870"/>
        <v>1603.5416666666667</v>
      </c>
      <c r="Z2089" s="6">
        <f t="shared" si="871"/>
        <v>262.5</v>
      </c>
      <c r="AA2089" s="6">
        <f t="shared" si="872"/>
        <v>188.47736625514403</v>
      </c>
      <c r="AB2089" s="6">
        <f t="shared" si="873"/>
        <v>13.913043478260871</v>
      </c>
      <c r="AC2089" s="6">
        <f t="shared" si="874"/>
        <v>22.256331542594012</v>
      </c>
      <c r="AD2089" s="6">
        <f t="shared" si="875"/>
        <v>9.4444444444444446</v>
      </c>
      <c r="AE2089" s="6">
        <f t="shared" si="876"/>
        <v>33.455763178599526</v>
      </c>
    </row>
    <row r="2090" spans="1:31" x14ac:dyDescent="0.15">
      <c r="A2090" s="38">
        <v>42716</v>
      </c>
      <c r="B2090" s="8">
        <f t="shared" si="863"/>
        <v>2016</v>
      </c>
      <c r="C2090" s="8">
        <f t="shared" si="864"/>
        <v>12</v>
      </c>
      <c r="D2090" s="8">
        <f t="shared" si="865"/>
        <v>12</v>
      </c>
      <c r="E2090" s="8" t="s">
        <v>29</v>
      </c>
      <c r="F2090" s="8">
        <v>2</v>
      </c>
      <c r="G2090" s="39">
        <v>6</v>
      </c>
      <c r="H2090" s="2" t="s">
        <v>73</v>
      </c>
      <c r="I2090" s="3">
        <v>4.45</v>
      </c>
      <c r="M2090" s="3">
        <v>0.71</v>
      </c>
      <c r="N2090" s="3">
        <v>66.319999999999993</v>
      </c>
      <c r="O2090" s="3">
        <v>46.98</v>
      </c>
      <c r="P2090" s="3">
        <v>1.96</v>
      </c>
      <c r="Q2090" s="3">
        <v>0.49</v>
      </c>
      <c r="R2090" s="3">
        <v>0.56000000000000005</v>
      </c>
      <c r="S2090" s="3">
        <v>1.43</v>
      </c>
      <c r="T2090" s="3">
        <v>0.06</v>
      </c>
      <c r="U2090" s="6">
        <f t="shared" si="867"/>
        <v>93.408450704225345</v>
      </c>
      <c r="W2090" s="6">
        <f t="shared" si="868"/>
        <v>20.028208744710859</v>
      </c>
      <c r="X2090" s="6">
        <f t="shared" si="869"/>
        <v>1069.6774193548385</v>
      </c>
      <c r="Y2090" s="6">
        <f t="shared" si="870"/>
        <v>978.74999999999989</v>
      </c>
      <c r="Z2090" s="6">
        <f t="shared" si="871"/>
        <v>98</v>
      </c>
      <c r="AA2090" s="6">
        <f t="shared" si="872"/>
        <v>40.329218106995881</v>
      </c>
      <c r="AB2090" s="6">
        <f t="shared" si="873"/>
        <v>24.347826086956523</v>
      </c>
      <c r="AC2090" s="6">
        <f t="shared" si="874"/>
        <v>36.582246098746474</v>
      </c>
      <c r="AD2090" s="6">
        <f t="shared" si="875"/>
        <v>3.333333333333333</v>
      </c>
      <c r="AE2090" s="6">
        <f t="shared" si="876"/>
        <v>53.408541572012716</v>
      </c>
    </row>
    <row r="2091" spans="1:31" x14ac:dyDescent="0.15">
      <c r="A2091" s="38">
        <v>42716</v>
      </c>
      <c r="B2091" s="8">
        <f t="shared" si="863"/>
        <v>2016</v>
      </c>
      <c r="C2091" s="8">
        <f t="shared" si="864"/>
        <v>12</v>
      </c>
      <c r="D2091" s="8">
        <f t="shared" si="865"/>
        <v>12</v>
      </c>
      <c r="E2091" s="8" t="s">
        <v>29</v>
      </c>
      <c r="F2091" s="8">
        <v>1</v>
      </c>
      <c r="G2091" s="39">
        <v>1</v>
      </c>
      <c r="H2091" s="2" t="s">
        <v>73</v>
      </c>
      <c r="I2091" s="3">
        <v>4.3600000000000003</v>
      </c>
      <c r="L2091" s="3">
        <v>23.31</v>
      </c>
      <c r="M2091" s="3">
        <v>0.67</v>
      </c>
      <c r="N2091" s="3">
        <v>62.77</v>
      </c>
      <c r="O2091" s="3">
        <v>49.41</v>
      </c>
      <c r="P2091" s="3">
        <v>9.61</v>
      </c>
      <c r="Q2091" s="3">
        <v>1.25</v>
      </c>
      <c r="R2091" s="3">
        <v>0.43</v>
      </c>
      <c r="S2091" s="3">
        <v>0.84</v>
      </c>
      <c r="T2091" s="3">
        <v>0.1</v>
      </c>
      <c r="U2091" s="6">
        <f t="shared" si="867"/>
        <v>93.68656716417911</v>
      </c>
      <c r="W2091" s="6">
        <f t="shared" si="868"/>
        <v>18.899858956276447</v>
      </c>
      <c r="X2091" s="6">
        <f t="shared" si="869"/>
        <v>1012.4193548387098</v>
      </c>
      <c r="Y2091" s="6">
        <f t="shared" si="870"/>
        <v>1029.375</v>
      </c>
      <c r="Z2091" s="6">
        <f t="shared" si="871"/>
        <v>480.5</v>
      </c>
      <c r="AA2091" s="6">
        <f t="shared" si="872"/>
        <v>102.88065843621399</v>
      </c>
      <c r="AB2091" s="6">
        <f t="shared" si="873"/>
        <v>18.695652173913043</v>
      </c>
      <c r="AC2091" s="6">
        <f t="shared" si="874"/>
        <v>21.4888718342287</v>
      </c>
      <c r="AD2091" s="6">
        <f t="shared" si="875"/>
        <v>5.5555555555555554</v>
      </c>
      <c r="AE2091" s="6">
        <f t="shared" si="876"/>
        <v>53.56756138661531</v>
      </c>
    </row>
    <row r="2092" spans="1:31" x14ac:dyDescent="0.15">
      <c r="A2092" s="38">
        <v>42716</v>
      </c>
      <c r="B2092" s="8">
        <f t="shared" si="863"/>
        <v>2016</v>
      </c>
      <c r="C2092" s="8">
        <f t="shared" si="864"/>
        <v>12</v>
      </c>
      <c r="D2092" s="8">
        <f t="shared" si="865"/>
        <v>12</v>
      </c>
      <c r="E2092" s="8" t="s">
        <v>30</v>
      </c>
      <c r="F2092" s="8">
        <v>3</v>
      </c>
      <c r="G2092" s="39">
        <v>9</v>
      </c>
      <c r="H2092" s="2" t="s">
        <v>73</v>
      </c>
      <c r="I2092" s="3">
        <v>4.3600000000000003</v>
      </c>
      <c r="M2092" s="3">
        <v>0.8</v>
      </c>
      <c r="N2092" s="3">
        <v>98.41</v>
      </c>
      <c r="O2092" s="3">
        <v>36.71</v>
      </c>
      <c r="P2092" s="3">
        <v>6.76</v>
      </c>
      <c r="Q2092" s="3">
        <v>2.02</v>
      </c>
      <c r="R2092" s="3">
        <v>0.47</v>
      </c>
      <c r="S2092" s="3">
        <v>1.89</v>
      </c>
      <c r="T2092" s="3">
        <v>0.06</v>
      </c>
      <c r="U2092" s="6">
        <f t="shared" si="867"/>
        <v>123.01249999999999</v>
      </c>
      <c r="W2092" s="6">
        <f t="shared" si="868"/>
        <v>22.566995768688294</v>
      </c>
      <c r="X2092" s="6">
        <f t="shared" si="869"/>
        <v>1587.258064516129</v>
      </c>
      <c r="Y2092" s="6">
        <f t="shared" si="870"/>
        <v>764.79166666666663</v>
      </c>
      <c r="Z2092" s="6">
        <f t="shared" si="871"/>
        <v>337.99999999999994</v>
      </c>
      <c r="AA2092" s="6">
        <f t="shared" si="872"/>
        <v>166.25514403292181</v>
      </c>
      <c r="AB2092" s="6">
        <f t="shared" si="873"/>
        <v>20.434782608695652</v>
      </c>
      <c r="AC2092" s="6">
        <f t="shared" si="874"/>
        <v>48.349961627014579</v>
      </c>
      <c r="AD2092" s="6">
        <f t="shared" si="875"/>
        <v>3.333333333333333</v>
      </c>
      <c r="AE2092" s="6">
        <f t="shared" si="876"/>
        <v>70.335372983870968</v>
      </c>
    </row>
    <row r="2093" spans="1:31" x14ac:dyDescent="0.15">
      <c r="A2093" s="38">
        <v>42716</v>
      </c>
      <c r="B2093" s="8">
        <f t="shared" si="863"/>
        <v>2016</v>
      </c>
      <c r="C2093" s="8">
        <f t="shared" si="864"/>
        <v>12</v>
      </c>
      <c r="D2093" s="8">
        <f t="shared" si="865"/>
        <v>12</v>
      </c>
      <c r="E2093" s="8" t="s">
        <v>30</v>
      </c>
      <c r="F2093" s="8">
        <v>2</v>
      </c>
      <c r="G2093" s="39">
        <v>7</v>
      </c>
      <c r="H2093" s="2" t="s">
        <v>73</v>
      </c>
      <c r="I2093" s="3">
        <v>4.24</v>
      </c>
      <c r="L2093" s="3">
        <v>-9.99</v>
      </c>
      <c r="M2093" s="3">
        <v>0.75</v>
      </c>
      <c r="N2093" s="3">
        <v>103.99</v>
      </c>
      <c r="O2093" s="3">
        <v>78.84</v>
      </c>
      <c r="P2093" s="3">
        <v>8.02</v>
      </c>
      <c r="Q2093" s="3">
        <v>6.09</v>
      </c>
      <c r="R2093" s="3">
        <v>0.42</v>
      </c>
      <c r="S2093" s="3">
        <v>0.68</v>
      </c>
      <c r="T2093" s="3">
        <v>0.1</v>
      </c>
      <c r="U2093" s="6">
        <f t="shared" si="867"/>
        <v>138.65333333333334</v>
      </c>
      <c r="W2093" s="6">
        <f t="shared" si="868"/>
        <v>21.156558533145272</v>
      </c>
      <c r="X2093" s="6">
        <f t="shared" si="869"/>
        <v>1677.258064516129</v>
      </c>
      <c r="Y2093" s="6">
        <f t="shared" si="870"/>
        <v>1642.5</v>
      </c>
      <c r="Z2093" s="6">
        <f t="shared" si="871"/>
        <v>400.99999999999994</v>
      </c>
      <c r="AA2093" s="6">
        <f t="shared" si="872"/>
        <v>501.23456790123453</v>
      </c>
      <c r="AB2093" s="6">
        <f t="shared" si="873"/>
        <v>18.260869565217391</v>
      </c>
      <c r="AC2093" s="6">
        <f t="shared" si="874"/>
        <v>17.395753389613713</v>
      </c>
      <c r="AD2093" s="6">
        <f t="shared" si="875"/>
        <v>5.5555555555555554</v>
      </c>
      <c r="AE2093" s="6">
        <f t="shared" si="876"/>
        <v>79.27839784946238</v>
      </c>
    </row>
    <row r="2094" spans="1:31" x14ac:dyDescent="0.15">
      <c r="A2094" s="38">
        <v>42716</v>
      </c>
      <c r="B2094" s="8">
        <f t="shared" si="863"/>
        <v>2016</v>
      </c>
      <c r="C2094" s="8">
        <f t="shared" si="864"/>
        <v>12</v>
      </c>
      <c r="D2094" s="8">
        <f t="shared" si="865"/>
        <v>12</v>
      </c>
      <c r="E2094" s="8" t="s">
        <v>31</v>
      </c>
      <c r="F2094" s="8">
        <v>1</v>
      </c>
      <c r="G2094" s="39">
        <v>3</v>
      </c>
      <c r="H2094" s="2" t="s">
        <v>73</v>
      </c>
      <c r="I2094" s="3">
        <v>5.79</v>
      </c>
    </row>
    <row r="2095" spans="1:31" x14ac:dyDescent="0.15">
      <c r="A2095" s="38">
        <v>42835</v>
      </c>
      <c r="B2095" s="8">
        <f t="shared" si="863"/>
        <v>2017</v>
      </c>
      <c r="C2095" s="8">
        <f t="shared" si="864"/>
        <v>4</v>
      </c>
      <c r="D2095" s="8">
        <f t="shared" si="865"/>
        <v>10</v>
      </c>
      <c r="E2095" s="8" t="s">
        <v>32</v>
      </c>
      <c r="F2095" s="8">
        <v>3</v>
      </c>
      <c r="G2095" s="39">
        <v>11</v>
      </c>
      <c r="H2095" s="2" t="s">
        <v>73</v>
      </c>
      <c r="I2095" s="3">
        <v>4.93</v>
      </c>
      <c r="L2095" s="3">
        <v>23.72</v>
      </c>
      <c r="M2095" s="3">
        <v>0.27</v>
      </c>
      <c r="N2095" s="3">
        <v>0.09</v>
      </c>
      <c r="O2095" s="3">
        <v>7.96</v>
      </c>
      <c r="P2095" s="3">
        <v>0.7</v>
      </c>
      <c r="Q2095" s="3">
        <v>0.2</v>
      </c>
      <c r="R2095" s="3">
        <v>0.36</v>
      </c>
      <c r="S2095" s="3">
        <v>0.2</v>
      </c>
      <c r="T2095" s="3">
        <v>0.03</v>
      </c>
      <c r="U2095" s="6">
        <f t="shared" ref="U2095:U2126" si="877">(N2095/M2095)</f>
        <v>0.33333333333333331</v>
      </c>
      <c r="W2095" s="6">
        <f t="shared" ref="W2095:W2126" si="878">(M2095/35.45)*1000</f>
        <v>7.6163610719322987</v>
      </c>
      <c r="X2095" s="6">
        <f t="shared" ref="X2095:X2126" si="879">(N2095/62)*1000</f>
        <v>1.4516129032258063</v>
      </c>
      <c r="Y2095" s="6">
        <f t="shared" ref="Y2095:Y2126" si="880">(O2095/96)*1000*2</f>
        <v>165.83333333333334</v>
      </c>
      <c r="Z2095" s="6">
        <f t="shared" ref="Z2095:Z2126" si="881">(P2095/40)*1000*2</f>
        <v>34.999999999999993</v>
      </c>
      <c r="AA2095" s="6">
        <f t="shared" ref="AA2095:AA2126" si="882">(Q2095/24.3)*1000*2</f>
        <v>16.460905349794238</v>
      </c>
      <c r="AB2095" s="6">
        <f t="shared" ref="AB2095:AB2126" si="883">(R2095/23)*1000</f>
        <v>15.652173913043477</v>
      </c>
      <c r="AC2095" s="6">
        <f t="shared" ref="AC2095:AC2126" si="884">(S2095/39.09)*1000</f>
        <v>5.1163980557687392</v>
      </c>
      <c r="AD2095" s="6">
        <f t="shared" ref="AD2095:AD2126" si="885">(T2095/18)*1000</f>
        <v>1.6666666666666665</v>
      </c>
      <c r="AE2095" s="6">
        <f t="shared" ref="AE2095:AE2126" si="886">(X2095/W2095)</f>
        <v>0.19059139784946236</v>
      </c>
    </row>
    <row r="2096" spans="1:31" x14ac:dyDescent="0.15">
      <c r="A2096" s="38">
        <v>42835</v>
      </c>
      <c r="B2096" s="8">
        <f t="shared" si="863"/>
        <v>2017</v>
      </c>
      <c r="C2096" s="8">
        <f t="shared" si="864"/>
        <v>4</v>
      </c>
      <c r="D2096" s="8">
        <f t="shared" si="865"/>
        <v>10</v>
      </c>
      <c r="E2096" s="8" t="s">
        <v>31</v>
      </c>
      <c r="F2096" s="8">
        <v>2</v>
      </c>
      <c r="G2096" s="39">
        <v>5</v>
      </c>
      <c r="H2096" s="2" t="s">
        <v>73</v>
      </c>
      <c r="I2096" s="3">
        <v>5.66</v>
      </c>
      <c r="L2096" s="3">
        <v>59</v>
      </c>
      <c r="M2096" s="3">
        <v>0.51</v>
      </c>
      <c r="N2096" s="3">
        <v>0.31</v>
      </c>
      <c r="O2096" s="3">
        <v>4.3899999999999997</v>
      </c>
      <c r="P2096" s="3">
        <v>1.08</v>
      </c>
      <c r="Q2096" s="3">
        <v>0.2</v>
      </c>
      <c r="R2096" s="3">
        <v>0.34</v>
      </c>
      <c r="S2096" s="3">
        <v>0.12</v>
      </c>
      <c r="T2096" s="3">
        <v>0.03</v>
      </c>
      <c r="U2096" s="6">
        <f t="shared" si="877"/>
        <v>0.60784313725490191</v>
      </c>
      <c r="W2096" s="6">
        <f t="shared" si="878"/>
        <v>14.386459802538786</v>
      </c>
      <c r="X2096" s="6">
        <f t="shared" si="879"/>
        <v>5</v>
      </c>
      <c r="Y2096" s="6">
        <f t="shared" si="880"/>
        <v>91.458333333333329</v>
      </c>
      <c r="Z2096" s="6">
        <f t="shared" si="881"/>
        <v>54.000000000000007</v>
      </c>
      <c r="AA2096" s="6">
        <f t="shared" si="882"/>
        <v>16.460905349794238</v>
      </c>
      <c r="AB2096" s="6">
        <f t="shared" si="883"/>
        <v>14.782608695652176</v>
      </c>
      <c r="AC2096" s="6">
        <f t="shared" si="884"/>
        <v>3.069838833461243</v>
      </c>
      <c r="AD2096" s="6">
        <f t="shared" si="885"/>
        <v>1.6666666666666665</v>
      </c>
      <c r="AE2096" s="6">
        <f t="shared" si="886"/>
        <v>0.34754901960784318</v>
      </c>
    </row>
    <row r="2097" spans="1:31" x14ac:dyDescent="0.15">
      <c r="A2097" s="38">
        <v>42835</v>
      </c>
      <c r="B2097" s="8">
        <f t="shared" si="863"/>
        <v>2017</v>
      </c>
      <c r="C2097" s="8">
        <f t="shared" si="864"/>
        <v>4</v>
      </c>
      <c r="D2097" s="8">
        <f t="shared" si="865"/>
        <v>10</v>
      </c>
      <c r="E2097" s="8" t="s">
        <v>31</v>
      </c>
      <c r="F2097" s="8">
        <v>1</v>
      </c>
      <c r="G2097" s="39">
        <v>3</v>
      </c>
      <c r="H2097" s="2" t="s">
        <v>73</v>
      </c>
      <c r="I2097" s="3">
        <v>5.43</v>
      </c>
      <c r="L2097" s="3">
        <v>60.09</v>
      </c>
      <c r="M2097" s="3">
        <v>0.41</v>
      </c>
      <c r="N2097" s="3">
        <v>0.44</v>
      </c>
      <c r="O2097" s="3">
        <v>5</v>
      </c>
      <c r="P2097" s="3">
        <v>1.39</v>
      </c>
      <c r="Q2097" s="3">
        <v>0.24</v>
      </c>
      <c r="R2097" s="3">
        <v>0.28999999999999998</v>
      </c>
      <c r="S2097" s="3">
        <v>0.33</v>
      </c>
      <c r="T2097" s="3">
        <v>0.03</v>
      </c>
      <c r="U2097" s="6">
        <f t="shared" si="877"/>
        <v>1.0731707317073171</v>
      </c>
      <c r="W2097" s="6">
        <f t="shared" si="878"/>
        <v>11.565585331452748</v>
      </c>
      <c r="X2097" s="6">
        <f t="shared" si="879"/>
        <v>7.0967741935483879</v>
      </c>
      <c r="Y2097" s="6">
        <f t="shared" si="880"/>
        <v>104.16666666666667</v>
      </c>
      <c r="Z2097" s="6">
        <f t="shared" si="881"/>
        <v>69.499999999999986</v>
      </c>
      <c r="AA2097" s="6">
        <f t="shared" si="882"/>
        <v>19.753086419753085</v>
      </c>
      <c r="AB2097" s="6">
        <f t="shared" si="883"/>
        <v>12.608695652173912</v>
      </c>
      <c r="AC2097" s="6">
        <f t="shared" si="884"/>
        <v>8.4420567920184197</v>
      </c>
      <c r="AD2097" s="6">
        <f t="shared" si="885"/>
        <v>1.6666666666666665</v>
      </c>
      <c r="AE2097" s="6">
        <f t="shared" si="886"/>
        <v>0.61361132966168386</v>
      </c>
    </row>
    <row r="2098" spans="1:31" x14ac:dyDescent="0.15">
      <c r="A2098" s="38">
        <v>42835</v>
      </c>
      <c r="B2098" s="8">
        <f t="shared" si="863"/>
        <v>2017</v>
      </c>
      <c r="C2098" s="8">
        <f t="shared" si="864"/>
        <v>4</v>
      </c>
      <c r="D2098" s="8">
        <f t="shared" si="865"/>
        <v>10</v>
      </c>
      <c r="E2098" s="8" t="s">
        <v>32</v>
      </c>
      <c r="F2098" s="8">
        <v>4</v>
      </c>
      <c r="G2098" s="39">
        <v>16</v>
      </c>
      <c r="H2098" s="2" t="s">
        <v>73</v>
      </c>
      <c r="I2098" s="3">
        <v>5.05</v>
      </c>
      <c r="L2098" s="3">
        <v>33.15</v>
      </c>
      <c r="M2098" s="3">
        <v>0.6</v>
      </c>
      <c r="N2098" s="3">
        <v>1.73</v>
      </c>
      <c r="O2098" s="3">
        <v>6.59</v>
      </c>
      <c r="P2098" s="3">
        <v>1.02</v>
      </c>
      <c r="Q2098" s="3">
        <v>0.28999999999999998</v>
      </c>
      <c r="R2098" s="3">
        <v>0.4</v>
      </c>
      <c r="S2098" s="3">
        <v>0.42</v>
      </c>
      <c r="T2098" s="3">
        <v>0.03</v>
      </c>
      <c r="U2098" s="6">
        <f t="shared" si="877"/>
        <v>2.8833333333333333</v>
      </c>
      <c r="W2098" s="6">
        <f t="shared" si="878"/>
        <v>16.925246826516219</v>
      </c>
      <c r="X2098" s="6">
        <f t="shared" si="879"/>
        <v>27.903225806451616</v>
      </c>
      <c r="Y2098" s="6">
        <f t="shared" si="880"/>
        <v>137.29166666666669</v>
      </c>
      <c r="Z2098" s="6">
        <f t="shared" si="881"/>
        <v>51.000000000000007</v>
      </c>
      <c r="AA2098" s="6">
        <f t="shared" si="882"/>
        <v>23.868312757201643</v>
      </c>
      <c r="AB2098" s="6">
        <f t="shared" si="883"/>
        <v>17.391304347826086</v>
      </c>
      <c r="AC2098" s="6">
        <f t="shared" si="884"/>
        <v>10.74443591711435</v>
      </c>
      <c r="AD2098" s="6">
        <f t="shared" si="885"/>
        <v>1.6666666666666665</v>
      </c>
      <c r="AE2098" s="6">
        <f t="shared" si="886"/>
        <v>1.6486155913978497</v>
      </c>
    </row>
    <row r="2099" spans="1:31" x14ac:dyDescent="0.15">
      <c r="A2099" s="38">
        <v>42835</v>
      </c>
      <c r="B2099" s="8">
        <f t="shared" si="863"/>
        <v>2017</v>
      </c>
      <c r="C2099" s="8">
        <f t="shared" si="864"/>
        <v>4</v>
      </c>
      <c r="D2099" s="8">
        <f t="shared" si="865"/>
        <v>10</v>
      </c>
      <c r="E2099" s="8" t="s">
        <v>32</v>
      </c>
      <c r="F2099" s="8">
        <v>2</v>
      </c>
      <c r="G2099" s="39">
        <v>8</v>
      </c>
      <c r="H2099" s="2" t="s">
        <v>73</v>
      </c>
      <c r="I2099" s="3">
        <v>4.6900000000000004</v>
      </c>
      <c r="L2099" s="3">
        <v>33.369999999999997</v>
      </c>
      <c r="M2099" s="3">
        <v>0.34</v>
      </c>
      <c r="N2099" s="3">
        <v>2.08</v>
      </c>
      <c r="O2099" s="3">
        <v>12.41</v>
      </c>
      <c r="P2099" s="3">
        <v>0.51</v>
      </c>
      <c r="Q2099" s="3">
        <v>0.19</v>
      </c>
      <c r="R2099" s="3">
        <v>0.32</v>
      </c>
      <c r="S2099" s="3">
        <v>0.13</v>
      </c>
      <c r="T2099" s="3">
        <v>0.03</v>
      </c>
      <c r="U2099" s="6">
        <f t="shared" si="877"/>
        <v>6.117647058823529</v>
      </c>
      <c r="W2099" s="6">
        <f t="shared" si="878"/>
        <v>9.590973201692524</v>
      </c>
      <c r="X2099" s="6">
        <f t="shared" si="879"/>
        <v>33.548387096774192</v>
      </c>
      <c r="Y2099" s="6">
        <f t="shared" si="880"/>
        <v>258.54166666666669</v>
      </c>
      <c r="Z2099" s="6">
        <f t="shared" si="881"/>
        <v>25.500000000000004</v>
      </c>
      <c r="AA2099" s="6">
        <f t="shared" si="882"/>
        <v>15.637860082304528</v>
      </c>
      <c r="AB2099" s="6">
        <f t="shared" si="883"/>
        <v>13.913043478260871</v>
      </c>
      <c r="AC2099" s="6">
        <f t="shared" si="884"/>
        <v>3.3256587362496801</v>
      </c>
      <c r="AD2099" s="6">
        <f t="shared" si="885"/>
        <v>1.6666666666666665</v>
      </c>
      <c r="AE2099" s="6">
        <f t="shared" si="886"/>
        <v>3.4979127134724859</v>
      </c>
    </row>
    <row r="2100" spans="1:31" x14ac:dyDescent="0.15">
      <c r="A2100" s="38">
        <v>42835</v>
      </c>
      <c r="B2100" s="8">
        <f t="shared" si="863"/>
        <v>2017</v>
      </c>
      <c r="C2100" s="8">
        <f t="shared" si="864"/>
        <v>4</v>
      </c>
      <c r="D2100" s="8">
        <f t="shared" si="865"/>
        <v>10</v>
      </c>
      <c r="E2100" s="8" t="s">
        <v>32</v>
      </c>
      <c r="F2100" s="8">
        <v>1</v>
      </c>
      <c r="G2100" s="39">
        <v>4</v>
      </c>
      <c r="H2100" s="2" t="s">
        <v>73</v>
      </c>
      <c r="I2100" s="3">
        <v>5.47</v>
      </c>
      <c r="L2100" s="3">
        <v>53.53</v>
      </c>
      <c r="M2100" s="3">
        <v>0.56999999999999995</v>
      </c>
      <c r="N2100" s="3">
        <v>4.21</v>
      </c>
      <c r="O2100" s="3">
        <v>4.78</v>
      </c>
      <c r="P2100" s="3">
        <v>2.29</v>
      </c>
      <c r="Q2100" s="3">
        <v>0.39</v>
      </c>
      <c r="R2100" s="3">
        <v>0.3</v>
      </c>
      <c r="S2100" s="3">
        <v>0.19</v>
      </c>
      <c r="T2100" s="3">
        <v>0.01</v>
      </c>
      <c r="U2100" s="6">
        <f t="shared" si="877"/>
        <v>7.3859649122807021</v>
      </c>
      <c r="W2100" s="6">
        <f t="shared" si="878"/>
        <v>16.078984485190407</v>
      </c>
      <c r="X2100" s="6">
        <f t="shared" si="879"/>
        <v>67.903225806451616</v>
      </c>
      <c r="Y2100" s="6">
        <f t="shared" si="880"/>
        <v>99.583333333333343</v>
      </c>
      <c r="Z2100" s="6">
        <f t="shared" si="881"/>
        <v>114.5</v>
      </c>
      <c r="AA2100" s="6">
        <f t="shared" si="882"/>
        <v>32.098765432098766</v>
      </c>
      <c r="AB2100" s="6">
        <f t="shared" si="883"/>
        <v>13.043478260869565</v>
      </c>
      <c r="AC2100" s="6">
        <f t="shared" si="884"/>
        <v>4.8605781529803007</v>
      </c>
      <c r="AD2100" s="6">
        <f t="shared" si="885"/>
        <v>0.55555555555555558</v>
      </c>
      <c r="AE2100" s="6">
        <f t="shared" si="886"/>
        <v>4.2231041312959823</v>
      </c>
    </row>
    <row r="2101" spans="1:31" x14ac:dyDescent="0.15">
      <c r="A2101" s="38">
        <v>42835</v>
      </c>
      <c r="B2101" s="8">
        <f t="shared" si="863"/>
        <v>2017</v>
      </c>
      <c r="C2101" s="8">
        <f t="shared" si="864"/>
        <v>4</v>
      </c>
      <c r="D2101" s="8">
        <f t="shared" si="865"/>
        <v>10</v>
      </c>
      <c r="E2101" s="8" t="s">
        <v>31</v>
      </c>
      <c r="F2101" s="8">
        <v>3</v>
      </c>
      <c r="G2101" s="39">
        <v>12</v>
      </c>
      <c r="H2101" s="2" t="s">
        <v>73</v>
      </c>
      <c r="I2101" s="3">
        <v>4.97</v>
      </c>
      <c r="L2101" s="3">
        <v>35.53</v>
      </c>
      <c r="M2101" s="3">
        <v>0.36</v>
      </c>
      <c r="N2101" s="3">
        <v>5.89</v>
      </c>
      <c r="O2101" s="3">
        <v>5.42</v>
      </c>
      <c r="P2101" s="3">
        <v>1.07</v>
      </c>
      <c r="Q2101" s="3">
        <v>0.31</v>
      </c>
      <c r="R2101" s="3">
        <v>0.36</v>
      </c>
      <c r="S2101" s="3">
        <v>0.35</v>
      </c>
      <c r="T2101" s="3">
        <v>0.03</v>
      </c>
      <c r="U2101" s="6">
        <f t="shared" si="877"/>
        <v>16.361111111111111</v>
      </c>
      <c r="W2101" s="6">
        <f t="shared" si="878"/>
        <v>10.15514809590973</v>
      </c>
      <c r="X2101" s="6">
        <f t="shared" si="879"/>
        <v>95</v>
      </c>
      <c r="Y2101" s="6">
        <f t="shared" si="880"/>
        <v>112.91666666666667</v>
      </c>
      <c r="Z2101" s="6">
        <f t="shared" si="881"/>
        <v>53.500000000000007</v>
      </c>
      <c r="AA2101" s="6">
        <f t="shared" si="882"/>
        <v>25.514403292181068</v>
      </c>
      <c r="AB2101" s="6">
        <f t="shared" si="883"/>
        <v>15.652173913043477</v>
      </c>
      <c r="AC2101" s="6">
        <f t="shared" si="884"/>
        <v>8.9536965975952914</v>
      </c>
      <c r="AD2101" s="6">
        <f t="shared" si="885"/>
        <v>1.6666666666666665</v>
      </c>
      <c r="AE2101" s="6">
        <f t="shared" si="886"/>
        <v>9.3548611111111128</v>
      </c>
    </row>
    <row r="2102" spans="1:31" x14ac:dyDescent="0.15">
      <c r="A2102" s="38">
        <v>42835</v>
      </c>
      <c r="B2102" s="8">
        <f t="shared" si="863"/>
        <v>2017</v>
      </c>
      <c r="C2102" s="8">
        <f t="shared" si="864"/>
        <v>4</v>
      </c>
      <c r="D2102" s="8">
        <f t="shared" si="865"/>
        <v>10</v>
      </c>
      <c r="E2102" s="8" t="s">
        <v>31</v>
      </c>
      <c r="F2102" s="8">
        <v>4</v>
      </c>
      <c r="G2102" s="39">
        <v>15</v>
      </c>
      <c r="H2102" s="2" t="s">
        <v>73</v>
      </c>
      <c r="I2102" s="3">
        <v>4.78</v>
      </c>
      <c r="M2102" s="3">
        <v>0.54</v>
      </c>
      <c r="N2102" s="3">
        <v>16.25</v>
      </c>
      <c r="O2102" s="3">
        <v>4.66</v>
      </c>
      <c r="P2102" s="3">
        <v>2.0499999999999998</v>
      </c>
      <c r="Q2102" s="3">
        <v>0.36</v>
      </c>
      <c r="R2102" s="3">
        <v>0.26</v>
      </c>
      <c r="S2102" s="3">
        <v>0.63</v>
      </c>
      <c r="T2102" s="3">
        <v>0.05</v>
      </c>
      <c r="U2102" s="6">
        <f t="shared" si="877"/>
        <v>30.092592592592592</v>
      </c>
      <c r="W2102" s="6">
        <f t="shared" si="878"/>
        <v>15.232722143864597</v>
      </c>
      <c r="X2102" s="6">
        <f t="shared" si="879"/>
        <v>262.09677419354836</v>
      </c>
      <c r="Y2102" s="6">
        <f t="shared" si="880"/>
        <v>97.083333333333343</v>
      </c>
      <c r="Z2102" s="6">
        <f t="shared" si="881"/>
        <v>102.5</v>
      </c>
      <c r="AA2102" s="6">
        <f t="shared" si="882"/>
        <v>29.629629629629626</v>
      </c>
      <c r="AB2102" s="6">
        <f t="shared" si="883"/>
        <v>11.304347826086957</v>
      </c>
      <c r="AC2102" s="6">
        <f t="shared" si="884"/>
        <v>16.116653875671528</v>
      </c>
      <c r="AD2102" s="6">
        <f t="shared" si="885"/>
        <v>2.7777777777777777</v>
      </c>
      <c r="AE2102" s="6">
        <f t="shared" si="886"/>
        <v>17.206167861409796</v>
      </c>
    </row>
    <row r="2103" spans="1:31" x14ac:dyDescent="0.15">
      <c r="A2103" s="38">
        <v>42835</v>
      </c>
      <c r="B2103" s="8">
        <f t="shared" si="863"/>
        <v>2017</v>
      </c>
      <c r="C2103" s="8">
        <f t="shared" si="864"/>
        <v>4</v>
      </c>
      <c r="D2103" s="8">
        <f t="shared" si="865"/>
        <v>10</v>
      </c>
      <c r="E2103" s="8" t="s">
        <v>30</v>
      </c>
      <c r="F2103" s="8">
        <v>1</v>
      </c>
      <c r="G2103" s="39">
        <v>2</v>
      </c>
      <c r="H2103" s="2" t="s">
        <v>73</v>
      </c>
      <c r="I2103" s="3">
        <v>4.47</v>
      </c>
      <c r="L2103" s="3">
        <v>23.1</v>
      </c>
      <c r="M2103" s="3">
        <v>0.57999999999999996</v>
      </c>
      <c r="N2103" s="3">
        <v>28.42</v>
      </c>
      <c r="O2103" s="3">
        <v>35.21</v>
      </c>
      <c r="P2103" s="3">
        <v>6.72</v>
      </c>
      <c r="Q2103" s="3">
        <v>2.0499999999999998</v>
      </c>
      <c r="R2103" s="3">
        <v>0.38</v>
      </c>
      <c r="S2103" s="3">
        <v>0.53</v>
      </c>
      <c r="T2103" s="3">
        <v>0.04</v>
      </c>
      <c r="U2103" s="6">
        <f t="shared" si="877"/>
        <v>49.000000000000007</v>
      </c>
      <c r="W2103" s="6">
        <f t="shared" si="878"/>
        <v>16.361071932299009</v>
      </c>
      <c r="X2103" s="6">
        <f t="shared" si="879"/>
        <v>458.38709677419359</v>
      </c>
      <c r="Y2103" s="6">
        <f t="shared" si="880"/>
        <v>733.54166666666663</v>
      </c>
      <c r="Z2103" s="6">
        <f t="shared" si="881"/>
        <v>335.99999999999994</v>
      </c>
      <c r="AA2103" s="6">
        <f t="shared" si="882"/>
        <v>168.72427983539092</v>
      </c>
      <c r="AB2103" s="6">
        <f t="shared" si="883"/>
        <v>16.521739130434781</v>
      </c>
      <c r="AC2103" s="6">
        <f t="shared" si="884"/>
        <v>13.558454847787157</v>
      </c>
      <c r="AD2103" s="6">
        <f t="shared" si="885"/>
        <v>2.2222222222222223</v>
      </c>
      <c r="AE2103" s="6">
        <f t="shared" si="886"/>
        <v>28.016935483870977</v>
      </c>
    </row>
    <row r="2104" spans="1:31" x14ac:dyDescent="0.15">
      <c r="A2104" s="38">
        <v>42835</v>
      </c>
      <c r="B2104" s="8">
        <f t="shared" si="863"/>
        <v>2017</v>
      </c>
      <c r="C2104" s="8">
        <f t="shared" si="864"/>
        <v>4</v>
      </c>
      <c r="D2104" s="8">
        <f t="shared" si="865"/>
        <v>10</v>
      </c>
      <c r="E2104" s="8" t="s">
        <v>30</v>
      </c>
      <c r="F2104" s="8">
        <v>4</v>
      </c>
      <c r="G2104" s="39">
        <v>14</v>
      </c>
      <c r="H2104" s="2" t="s">
        <v>73</v>
      </c>
      <c r="I2104" s="3">
        <v>4.33</v>
      </c>
      <c r="L2104" s="3">
        <v>11.99</v>
      </c>
      <c r="M2104" s="3">
        <v>0.46</v>
      </c>
      <c r="N2104" s="3">
        <v>33.82</v>
      </c>
      <c r="O2104" s="3">
        <v>64.930000000000007</v>
      </c>
      <c r="P2104" s="3">
        <v>4.51</v>
      </c>
      <c r="Q2104" s="3">
        <v>2.02</v>
      </c>
      <c r="R2104" s="3">
        <v>0.28000000000000003</v>
      </c>
      <c r="S2104" s="3">
        <v>0.92</v>
      </c>
      <c r="T2104" s="3">
        <v>0.03</v>
      </c>
      <c r="U2104" s="6">
        <f t="shared" si="877"/>
        <v>73.521739130434781</v>
      </c>
      <c r="W2104" s="6">
        <f t="shared" si="878"/>
        <v>12.976022566995768</v>
      </c>
      <c r="X2104" s="6">
        <f t="shared" si="879"/>
        <v>545.48387096774195</v>
      </c>
      <c r="Y2104" s="6">
        <f t="shared" si="880"/>
        <v>1352.7083333333335</v>
      </c>
      <c r="Z2104" s="6">
        <f t="shared" si="881"/>
        <v>225.49999999999997</v>
      </c>
      <c r="AA2104" s="6">
        <f t="shared" si="882"/>
        <v>166.25514403292181</v>
      </c>
      <c r="AB2104" s="6">
        <f t="shared" si="883"/>
        <v>12.173913043478262</v>
      </c>
      <c r="AC2104" s="6">
        <f t="shared" si="884"/>
        <v>23.535431056536197</v>
      </c>
      <c r="AD2104" s="6">
        <f t="shared" si="885"/>
        <v>1.6666666666666665</v>
      </c>
      <c r="AE2104" s="6">
        <f t="shared" si="886"/>
        <v>42.037833099579245</v>
      </c>
    </row>
    <row r="2105" spans="1:31" x14ac:dyDescent="0.15">
      <c r="A2105" s="38">
        <v>42835</v>
      </c>
      <c r="B2105" s="8">
        <f t="shared" si="863"/>
        <v>2017</v>
      </c>
      <c r="C2105" s="8">
        <f t="shared" si="864"/>
        <v>4</v>
      </c>
      <c r="D2105" s="8">
        <f t="shared" si="865"/>
        <v>10</v>
      </c>
      <c r="E2105" s="8" t="s">
        <v>30</v>
      </c>
      <c r="F2105" s="8">
        <v>3</v>
      </c>
      <c r="G2105" s="39">
        <v>9</v>
      </c>
      <c r="H2105" s="2" t="s">
        <v>73</v>
      </c>
      <c r="I2105" s="3">
        <v>4.5</v>
      </c>
      <c r="L2105" s="3">
        <v>57.71</v>
      </c>
      <c r="M2105" s="3">
        <v>0.62</v>
      </c>
      <c r="N2105" s="3">
        <v>64.319999999999993</v>
      </c>
      <c r="O2105" s="3">
        <v>39.18</v>
      </c>
      <c r="P2105" s="3">
        <v>8.26</v>
      </c>
      <c r="Q2105" s="3">
        <v>3.1</v>
      </c>
      <c r="R2105" s="3">
        <v>0.38</v>
      </c>
      <c r="S2105" s="3">
        <v>1.87</v>
      </c>
      <c r="T2105" s="3">
        <v>0.03</v>
      </c>
      <c r="U2105" s="6">
        <f t="shared" si="877"/>
        <v>103.74193548387096</v>
      </c>
      <c r="W2105" s="6">
        <f t="shared" si="878"/>
        <v>17.489421720733425</v>
      </c>
      <c r="X2105" s="6">
        <f t="shared" si="879"/>
        <v>1037.4193548387095</v>
      </c>
      <c r="Y2105" s="6">
        <f t="shared" si="880"/>
        <v>816.25</v>
      </c>
      <c r="Z2105" s="6">
        <f t="shared" si="881"/>
        <v>413</v>
      </c>
      <c r="AA2105" s="6">
        <f t="shared" si="882"/>
        <v>255.14403292181069</v>
      </c>
      <c r="AB2105" s="6">
        <f t="shared" si="883"/>
        <v>16.521739130434781</v>
      </c>
      <c r="AC2105" s="6">
        <f t="shared" si="884"/>
        <v>47.838321821437702</v>
      </c>
      <c r="AD2105" s="6">
        <f t="shared" si="885"/>
        <v>1.6666666666666665</v>
      </c>
      <c r="AE2105" s="6">
        <f t="shared" si="886"/>
        <v>59.316961498439127</v>
      </c>
    </row>
    <row r="2106" spans="1:31" x14ac:dyDescent="0.15">
      <c r="A2106" s="38">
        <v>42835</v>
      </c>
      <c r="B2106" s="8">
        <f t="shared" si="863"/>
        <v>2017</v>
      </c>
      <c r="C2106" s="8">
        <f t="shared" si="864"/>
        <v>4</v>
      </c>
      <c r="D2106" s="8">
        <f t="shared" si="865"/>
        <v>10</v>
      </c>
      <c r="E2106" s="8" t="s">
        <v>29</v>
      </c>
      <c r="F2106" s="8">
        <v>1</v>
      </c>
      <c r="G2106" s="39">
        <v>1</v>
      </c>
      <c r="H2106" s="2" t="s">
        <v>73</v>
      </c>
      <c r="I2106" s="3">
        <v>4.1399999999999997</v>
      </c>
      <c r="L2106" s="3">
        <v>18.09</v>
      </c>
      <c r="M2106" s="3">
        <v>0.37</v>
      </c>
      <c r="N2106" s="3">
        <v>40.6</v>
      </c>
      <c r="O2106" s="3">
        <v>98.35</v>
      </c>
      <c r="P2106" s="3">
        <v>5.98</v>
      </c>
      <c r="Q2106" s="3">
        <v>1.03</v>
      </c>
      <c r="R2106" s="3">
        <v>0.34</v>
      </c>
      <c r="S2106" s="3">
        <v>0.64</v>
      </c>
      <c r="T2106" s="3">
        <v>0.05</v>
      </c>
      <c r="U2106" s="6">
        <f t="shared" si="877"/>
        <v>109.72972972972974</v>
      </c>
      <c r="W2106" s="6">
        <f t="shared" si="878"/>
        <v>10.437235543018335</v>
      </c>
      <c r="X2106" s="6">
        <f t="shared" si="879"/>
        <v>654.83870967741939</v>
      </c>
      <c r="Y2106" s="6">
        <f t="shared" si="880"/>
        <v>2048.958333333333</v>
      </c>
      <c r="Z2106" s="6">
        <f t="shared" si="881"/>
        <v>299.00000000000006</v>
      </c>
      <c r="AA2106" s="6">
        <f t="shared" si="882"/>
        <v>84.773662551440324</v>
      </c>
      <c r="AB2106" s="6">
        <f t="shared" si="883"/>
        <v>14.782608695652176</v>
      </c>
      <c r="AC2106" s="6">
        <f t="shared" si="884"/>
        <v>16.372473778459963</v>
      </c>
      <c r="AD2106" s="6">
        <f t="shared" si="885"/>
        <v>2.7777777777777777</v>
      </c>
      <c r="AE2106" s="6">
        <f t="shared" si="886"/>
        <v>62.740627724498694</v>
      </c>
    </row>
    <row r="2107" spans="1:31" x14ac:dyDescent="0.15">
      <c r="A2107" s="38">
        <v>42835</v>
      </c>
      <c r="B2107" s="8">
        <f t="shared" si="863"/>
        <v>2017</v>
      </c>
      <c r="C2107" s="8">
        <f t="shared" si="864"/>
        <v>4</v>
      </c>
      <c r="D2107" s="8">
        <f t="shared" si="865"/>
        <v>10</v>
      </c>
      <c r="E2107" s="8" t="s">
        <v>29</v>
      </c>
      <c r="F2107" s="8">
        <v>4</v>
      </c>
      <c r="G2107" s="39">
        <v>13</v>
      </c>
      <c r="H2107" s="2" t="s">
        <v>73</v>
      </c>
      <c r="I2107" s="3">
        <v>4.07</v>
      </c>
      <c r="L2107" s="3">
        <v>66.69</v>
      </c>
      <c r="M2107" s="3">
        <v>1.07</v>
      </c>
      <c r="N2107" s="3">
        <v>138.61000000000001</v>
      </c>
      <c r="O2107" s="3">
        <v>210.1</v>
      </c>
      <c r="P2107" s="3">
        <v>1.27</v>
      </c>
      <c r="Q2107" s="3">
        <v>0.83</v>
      </c>
      <c r="R2107" s="3">
        <v>0.81</v>
      </c>
      <c r="S2107" s="3">
        <v>0.63</v>
      </c>
      <c r="T2107" s="3">
        <v>1.18</v>
      </c>
      <c r="U2107" s="6">
        <f t="shared" si="877"/>
        <v>129.54205607476635</v>
      </c>
      <c r="W2107" s="6">
        <f t="shared" si="878"/>
        <v>30.183356840620593</v>
      </c>
      <c r="X2107" s="6">
        <f t="shared" si="879"/>
        <v>2235.6451612903229</v>
      </c>
      <c r="Y2107" s="6">
        <f t="shared" si="880"/>
        <v>4377.083333333333</v>
      </c>
      <c r="Z2107" s="6">
        <f t="shared" si="881"/>
        <v>63.5</v>
      </c>
      <c r="AA2107" s="6">
        <f t="shared" si="882"/>
        <v>68.312757201646093</v>
      </c>
      <c r="AB2107" s="6">
        <f t="shared" si="883"/>
        <v>35.217391304347828</v>
      </c>
      <c r="AC2107" s="6">
        <f t="shared" si="884"/>
        <v>16.116653875671528</v>
      </c>
      <c r="AD2107" s="6">
        <f t="shared" si="885"/>
        <v>65.555555555555543</v>
      </c>
      <c r="AE2107" s="6">
        <f t="shared" si="886"/>
        <v>74.068804642749484</v>
      </c>
    </row>
    <row r="2108" spans="1:31" x14ac:dyDescent="0.15">
      <c r="A2108" s="38">
        <v>42835</v>
      </c>
      <c r="B2108" s="8">
        <f t="shared" si="863"/>
        <v>2017</v>
      </c>
      <c r="C2108" s="8">
        <f t="shared" si="864"/>
        <v>4</v>
      </c>
      <c r="D2108" s="8">
        <f t="shared" si="865"/>
        <v>10</v>
      </c>
      <c r="E2108" s="8" t="s">
        <v>30</v>
      </c>
      <c r="F2108" s="8">
        <v>2</v>
      </c>
      <c r="G2108" s="39">
        <v>7</v>
      </c>
      <c r="H2108" s="2" t="s">
        <v>73</v>
      </c>
      <c r="I2108" s="3">
        <v>4.2300000000000004</v>
      </c>
      <c r="L2108" s="3">
        <v>11.18</v>
      </c>
      <c r="M2108" s="3">
        <v>0.54</v>
      </c>
      <c r="N2108" s="3">
        <v>72.069999999999993</v>
      </c>
      <c r="O2108" s="3">
        <v>81.599999999999994</v>
      </c>
      <c r="P2108" s="3">
        <v>5.95</v>
      </c>
      <c r="Q2108" s="3">
        <v>2.7</v>
      </c>
      <c r="R2108" s="3">
        <v>0.42</v>
      </c>
      <c r="S2108" s="3">
        <v>0.3</v>
      </c>
      <c r="T2108" s="3">
        <v>0.04</v>
      </c>
      <c r="U2108" s="6">
        <f t="shared" si="877"/>
        <v>133.46296296296293</v>
      </c>
      <c r="W2108" s="6">
        <f t="shared" si="878"/>
        <v>15.232722143864597</v>
      </c>
      <c r="X2108" s="6">
        <f t="shared" si="879"/>
        <v>1162.4193548387095</v>
      </c>
      <c r="Y2108" s="6">
        <f t="shared" si="880"/>
        <v>1700</v>
      </c>
      <c r="Z2108" s="6">
        <f t="shared" si="881"/>
        <v>297.5</v>
      </c>
      <c r="AA2108" s="6">
        <f t="shared" si="882"/>
        <v>222.22222222222223</v>
      </c>
      <c r="AB2108" s="6">
        <f t="shared" si="883"/>
        <v>18.260869565217391</v>
      </c>
      <c r="AC2108" s="6">
        <f t="shared" si="884"/>
        <v>7.674597083653107</v>
      </c>
      <c r="AD2108" s="6">
        <f t="shared" si="885"/>
        <v>2.2222222222222223</v>
      </c>
      <c r="AE2108" s="6">
        <f t="shared" si="886"/>
        <v>76.310678016726399</v>
      </c>
    </row>
    <row r="2109" spans="1:31" x14ac:dyDescent="0.15">
      <c r="A2109" s="38">
        <v>42898</v>
      </c>
      <c r="B2109" s="8">
        <f t="shared" si="863"/>
        <v>2017</v>
      </c>
      <c r="C2109" s="8">
        <f t="shared" si="864"/>
        <v>6</v>
      </c>
      <c r="D2109" s="8">
        <f t="shared" si="865"/>
        <v>12</v>
      </c>
      <c r="E2109" s="8" t="s">
        <v>31</v>
      </c>
      <c r="F2109" s="8">
        <v>2</v>
      </c>
      <c r="G2109" s="39">
        <v>5</v>
      </c>
      <c r="H2109" s="2" t="s">
        <v>73</v>
      </c>
      <c r="I2109" s="3">
        <v>5.6</v>
      </c>
      <c r="L2109" s="3">
        <v>54.08</v>
      </c>
      <c r="M2109" s="3">
        <v>1.02</v>
      </c>
      <c r="N2109" s="3">
        <v>0.53</v>
      </c>
      <c r="O2109" s="3">
        <v>4.4800000000000004</v>
      </c>
      <c r="P2109" s="3">
        <v>1.08</v>
      </c>
      <c r="Q2109" s="3">
        <v>0.23</v>
      </c>
      <c r="R2109" s="3">
        <v>0.41</v>
      </c>
      <c r="S2109" s="3">
        <v>0.32</v>
      </c>
      <c r="T2109" s="3">
        <v>0.03</v>
      </c>
      <c r="U2109" s="6">
        <f t="shared" si="877"/>
        <v>0.51960784313725494</v>
      </c>
      <c r="W2109" s="6">
        <f t="shared" si="878"/>
        <v>28.772919605077572</v>
      </c>
      <c r="X2109" s="6">
        <f t="shared" si="879"/>
        <v>8.5483870967741939</v>
      </c>
      <c r="Y2109" s="6">
        <f t="shared" si="880"/>
        <v>93.333333333333343</v>
      </c>
      <c r="Z2109" s="6">
        <f t="shared" si="881"/>
        <v>54.000000000000007</v>
      </c>
      <c r="AA2109" s="6">
        <f t="shared" si="882"/>
        <v>18.930041152263374</v>
      </c>
      <c r="AB2109" s="6">
        <f t="shared" si="883"/>
        <v>17.826086956521738</v>
      </c>
      <c r="AC2109" s="6">
        <f t="shared" si="884"/>
        <v>8.1862368892299813</v>
      </c>
      <c r="AD2109" s="6">
        <f t="shared" si="885"/>
        <v>1.6666666666666665</v>
      </c>
      <c r="AE2109" s="6">
        <f t="shared" si="886"/>
        <v>0.29709835547122077</v>
      </c>
    </row>
    <row r="2110" spans="1:31" x14ac:dyDescent="0.15">
      <c r="A2110" s="38">
        <v>42898</v>
      </c>
      <c r="B2110" s="8">
        <f t="shared" si="863"/>
        <v>2017</v>
      </c>
      <c r="C2110" s="8">
        <f t="shared" si="864"/>
        <v>6</v>
      </c>
      <c r="D2110" s="8">
        <f t="shared" si="865"/>
        <v>12</v>
      </c>
      <c r="E2110" s="8" t="s">
        <v>32</v>
      </c>
      <c r="F2110" s="8">
        <v>3</v>
      </c>
      <c r="G2110" s="39">
        <v>11</v>
      </c>
      <c r="H2110" s="2" t="s">
        <v>73</v>
      </c>
      <c r="I2110" s="3">
        <v>4.76</v>
      </c>
      <c r="L2110" s="3">
        <v>36.4</v>
      </c>
      <c r="M2110" s="3">
        <v>0.66</v>
      </c>
      <c r="N2110" s="3">
        <v>0.4</v>
      </c>
      <c r="O2110" s="3">
        <v>8.11</v>
      </c>
      <c r="P2110" s="3">
        <v>0.48</v>
      </c>
      <c r="Q2110" s="3">
        <v>0.28000000000000003</v>
      </c>
      <c r="R2110" s="3">
        <v>0.38</v>
      </c>
      <c r="S2110" s="3">
        <v>0.36</v>
      </c>
      <c r="T2110" s="3">
        <v>0.01</v>
      </c>
      <c r="U2110" s="6">
        <f t="shared" si="877"/>
        <v>0.60606060606060608</v>
      </c>
      <c r="W2110" s="6">
        <f t="shared" si="878"/>
        <v>18.617771509167842</v>
      </c>
      <c r="X2110" s="6">
        <f t="shared" si="879"/>
        <v>6.4516129032258061</v>
      </c>
      <c r="Y2110" s="6">
        <f t="shared" si="880"/>
        <v>168.95833333333331</v>
      </c>
      <c r="Z2110" s="6">
        <f t="shared" si="881"/>
        <v>24</v>
      </c>
      <c r="AA2110" s="6">
        <f t="shared" si="882"/>
        <v>23.045267489711936</v>
      </c>
      <c r="AB2110" s="6">
        <f t="shared" si="883"/>
        <v>16.521739130434781</v>
      </c>
      <c r="AC2110" s="6">
        <f t="shared" si="884"/>
        <v>9.209516500383728</v>
      </c>
      <c r="AD2110" s="6">
        <f t="shared" si="885"/>
        <v>0.55555555555555558</v>
      </c>
      <c r="AE2110" s="6">
        <f t="shared" si="886"/>
        <v>0.34652981427174973</v>
      </c>
    </row>
    <row r="2111" spans="1:31" x14ac:dyDescent="0.15">
      <c r="A2111" s="38">
        <v>42898</v>
      </c>
      <c r="B2111" s="8">
        <f t="shared" si="863"/>
        <v>2017</v>
      </c>
      <c r="C2111" s="8">
        <f t="shared" si="864"/>
        <v>6</v>
      </c>
      <c r="D2111" s="8">
        <f t="shared" si="865"/>
        <v>12</v>
      </c>
      <c r="E2111" s="8" t="s">
        <v>31</v>
      </c>
      <c r="F2111" s="8">
        <v>3</v>
      </c>
      <c r="G2111" s="39">
        <v>12</v>
      </c>
      <c r="H2111" s="2" t="s">
        <v>73</v>
      </c>
      <c r="I2111" s="3">
        <v>4.8499999999999996</v>
      </c>
      <c r="L2111" s="3">
        <v>35.57</v>
      </c>
      <c r="M2111" s="3">
        <v>0.36</v>
      </c>
      <c r="N2111" s="3">
        <v>0.22</v>
      </c>
      <c r="O2111" s="3">
        <v>5.98</v>
      </c>
      <c r="P2111" s="3">
        <v>0.65</v>
      </c>
      <c r="Q2111" s="3">
        <v>0.18</v>
      </c>
      <c r="R2111" s="3">
        <v>0.3</v>
      </c>
      <c r="S2111" s="3">
        <v>0.28999999999999998</v>
      </c>
      <c r="T2111" s="3">
        <v>0.03</v>
      </c>
      <c r="U2111" s="6">
        <f t="shared" si="877"/>
        <v>0.61111111111111116</v>
      </c>
      <c r="W2111" s="6">
        <f t="shared" si="878"/>
        <v>10.15514809590973</v>
      </c>
      <c r="X2111" s="6">
        <f t="shared" si="879"/>
        <v>3.5483870967741939</v>
      </c>
      <c r="Y2111" s="6">
        <f t="shared" si="880"/>
        <v>124.58333333333334</v>
      </c>
      <c r="Z2111" s="6">
        <f t="shared" si="881"/>
        <v>32.5</v>
      </c>
      <c r="AA2111" s="6">
        <f t="shared" si="882"/>
        <v>14.814814814814813</v>
      </c>
      <c r="AB2111" s="6">
        <f t="shared" si="883"/>
        <v>13.043478260869565</v>
      </c>
      <c r="AC2111" s="6">
        <f t="shared" si="884"/>
        <v>7.4187771808646703</v>
      </c>
      <c r="AD2111" s="6">
        <f t="shared" si="885"/>
        <v>1.6666666666666665</v>
      </c>
      <c r="AE2111" s="6">
        <f t="shared" si="886"/>
        <v>0.34941756272401442</v>
      </c>
    </row>
    <row r="2112" spans="1:31" x14ac:dyDescent="0.15">
      <c r="A2112" s="38">
        <v>42898</v>
      </c>
      <c r="B2112" s="8">
        <f t="shared" si="863"/>
        <v>2017</v>
      </c>
      <c r="C2112" s="8">
        <f t="shared" si="864"/>
        <v>6</v>
      </c>
      <c r="D2112" s="8">
        <f t="shared" si="865"/>
        <v>12</v>
      </c>
      <c r="E2112" s="8" t="s">
        <v>32</v>
      </c>
      <c r="F2112" s="8">
        <v>2</v>
      </c>
      <c r="G2112" s="39">
        <v>8</v>
      </c>
      <c r="H2112" s="2" t="s">
        <v>73</v>
      </c>
      <c r="I2112" s="3">
        <v>4.79</v>
      </c>
      <c r="L2112" s="3">
        <v>44.66</v>
      </c>
      <c r="M2112" s="3">
        <v>0.6</v>
      </c>
      <c r="N2112" s="3">
        <v>0.4</v>
      </c>
      <c r="O2112" s="3">
        <v>7.52</v>
      </c>
      <c r="P2112" s="3">
        <v>0.28999999999999998</v>
      </c>
      <c r="Q2112" s="3">
        <v>0.18</v>
      </c>
      <c r="R2112" s="3">
        <v>0.41</v>
      </c>
      <c r="S2112" s="3">
        <v>0.25</v>
      </c>
      <c r="T2112" s="3">
        <v>0.03</v>
      </c>
      <c r="U2112" s="6">
        <f t="shared" si="877"/>
        <v>0.66666666666666674</v>
      </c>
      <c r="W2112" s="6">
        <f t="shared" si="878"/>
        <v>16.925246826516219</v>
      </c>
      <c r="X2112" s="6">
        <f t="shared" si="879"/>
        <v>6.4516129032258061</v>
      </c>
      <c r="Y2112" s="6">
        <f t="shared" si="880"/>
        <v>156.66666666666666</v>
      </c>
      <c r="Z2112" s="6">
        <f t="shared" si="881"/>
        <v>14.499999999999998</v>
      </c>
      <c r="AA2112" s="6">
        <f t="shared" si="882"/>
        <v>14.814814814814813</v>
      </c>
      <c r="AB2112" s="6">
        <f t="shared" si="883"/>
        <v>17.826086956521738</v>
      </c>
      <c r="AC2112" s="6">
        <f t="shared" si="884"/>
        <v>6.3954975697109226</v>
      </c>
      <c r="AD2112" s="6">
        <f t="shared" si="885"/>
        <v>1.6666666666666665</v>
      </c>
      <c r="AE2112" s="6">
        <f t="shared" si="886"/>
        <v>0.38118279569892471</v>
      </c>
    </row>
    <row r="2113" spans="1:31" x14ac:dyDescent="0.15">
      <c r="A2113" s="38">
        <v>42898</v>
      </c>
      <c r="B2113" s="8">
        <f t="shared" si="863"/>
        <v>2017</v>
      </c>
      <c r="C2113" s="8">
        <f t="shared" si="864"/>
        <v>6</v>
      </c>
      <c r="D2113" s="8">
        <f t="shared" si="865"/>
        <v>12</v>
      </c>
      <c r="E2113" s="8" t="s">
        <v>32</v>
      </c>
      <c r="F2113" s="8">
        <v>4</v>
      </c>
      <c r="G2113" s="39">
        <v>16</v>
      </c>
      <c r="H2113" s="2" t="s">
        <v>73</v>
      </c>
      <c r="I2113" s="3">
        <v>5.33</v>
      </c>
      <c r="L2113" s="3">
        <v>42.04</v>
      </c>
      <c r="M2113" s="3">
        <v>0.53</v>
      </c>
      <c r="N2113" s="3">
        <v>0.93</v>
      </c>
      <c r="O2113" s="3">
        <v>4.7</v>
      </c>
      <c r="P2113" s="3">
        <v>1.31</v>
      </c>
      <c r="Q2113" s="3">
        <v>0.25</v>
      </c>
      <c r="R2113" s="3">
        <v>0.35</v>
      </c>
      <c r="S2113" s="3">
        <v>0.26</v>
      </c>
      <c r="T2113" s="3">
        <v>0.01</v>
      </c>
      <c r="U2113" s="6">
        <f t="shared" si="877"/>
        <v>1.7547169811320755</v>
      </c>
      <c r="W2113" s="6">
        <f t="shared" si="878"/>
        <v>14.950634696755994</v>
      </c>
      <c r="X2113" s="6">
        <f t="shared" si="879"/>
        <v>15.000000000000002</v>
      </c>
      <c r="Y2113" s="6">
        <f t="shared" si="880"/>
        <v>97.916666666666671</v>
      </c>
      <c r="Z2113" s="6">
        <f t="shared" si="881"/>
        <v>65.5</v>
      </c>
      <c r="AA2113" s="6">
        <f t="shared" si="882"/>
        <v>20.5761316872428</v>
      </c>
      <c r="AB2113" s="6">
        <f t="shared" si="883"/>
        <v>15.217391304347824</v>
      </c>
      <c r="AC2113" s="6">
        <f t="shared" si="884"/>
        <v>6.6513174724993602</v>
      </c>
      <c r="AD2113" s="6">
        <f t="shared" si="885"/>
        <v>0.55555555555555558</v>
      </c>
      <c r="AE2113" s="6">
        <f t="shared" si="886"/>
        <v>1.003301886792453</v>
      </c>
    </row>
    <row r="2114" spans="1:31" x14ac:dyDescent="0.15">
      <c r="A2114" s="38">
        <v>42898</v>
      </c>
      <c r="B2114" s="8">
        <f t="shared" si="863"/>
        <v>2017</v>
      </c>
      <c r="C2114" s="8">
        <f t="shared" si="864"/>
        <v>6</v>
      </c>
      <c r="D2114" s="8">
        <f t="shared" si="865"/>
        <v>12</v>
      </c>
      <c r="E2114" s="8" t="s">
        <v>32</v>
      </c>
      <c r="F2114" s="8">
        <v>1</v>
      </c>
      <c r="G2114" s="39">
        <v>4</v>
      </c>
      <c r="H2114" s="2" t="s">
        <v>73</v>
      </c>
      <c r="I2114" s="3">
        <v>5.58</v>
      </c>
      <c r="L2114" s="3">
        <v>61.1</v>
      </c>
      <c r="M2114" s="3">
        <v>0.86</v>
      </c>
      <c r="N2114" s="3">
        <v>4.38</v>
      </c>
      <c r="O2114" s="3">
        <v>4.63</v>
      </c>
      <c r="P2114" s="3">
        <v>2.38</v>
      </c>
      <c r="Q2114" s="3">
        <v>0.42</v>
      </c>
      <c r="R2114" s="3">
        <v>0.39</v>
      </c>
      <c r="S2114" s="3">
        <v>0.32</v>
      </c>
      <c r="T2114" s="3">
        <v>0.03</v>
      </c>
      <c r="U2114" s="6">
        <f t="shared" si="877"/>
        <v>5.0930232558139537</v>
      </c>
      <c r="W2114" s="6">
        <f t="shared" si="878"/>
        <v>24.259520451339913</v>
      </c>
      <c r="X2114" s="6">
        <f t="shared" si="879"/>
        <v>70.645161290322577</v>
      </c>
      <c r="Y2114" s="6">
        <f t="shared" si="880"/>
        <v>96.458333333333329</v>
      </c>
      <c r="Z2114" s="6">
        <f t="shared" si="881"/>
        <v>119</v>
      </c>
      <c r="AA2114" s="6">
        <f t="shared" si="882"/>
        <v>34.567901234567898</v>
      </c>
      <c r="AB2114" s="6">
        <f t="shared" si="883"/>
        <v>16.956521739130437</v>
      </c>
      <c r="AC2114" s="6">
        <f t="shared" si="884"/>
        <v>8.1862368892299813</v>
      </c>
      <c r="AD2114" s="6">
        <f t="shared" si="885"/>
        <v>1.6666666666666665</v>
      </c>
      <c r="AE2114" s="6">
        <f t="shared" si="886"/>
        <v>2.9120592648162043</v>
      </c>
    </row>
    <row r="2115" spans="1:31" x14ac:dyDescent="0.15">
      <c r="A2115" s="38">
        <v>42898</v>
      </c>
      <c r="B2115" s="8">
        <f t="shared" si="863"/>
        <v>2017</v>
      </c>
      <c r="C2115" s="8">
        <f t="shared" si="864"/>
        <v>6</v>
      </c>
      <c r="D2115" s="8">
        <f t="shared" si="865"/>
        <v>12</v>
      </c>
      <c r="E2115" s="8" t="s">
        <v>31</v>
      </c>
      <c r="F2115" s="8">
        <v>4</v>
      </c>
      <c r="G2115" s="39">
        <v>15</v>
      </c>
      <c r="H2115" s="2" t="s">
        <v>73</v>
      </c>
      <c r="I2115" s="3">
        <v>4.79</v>
      </c>
      <c r="L2115" s="3">
        <v>21.85</v>
      </c>
      <c r="M2115" s="3">
        <v>0.32</v>
      </c>
      <c r="N2115" s="3">
        <v>3.5</v>
      </c>
      <c r="O2115" s="3">
        <v>4.3600000000000003</v>
      </c>
      <c r="P2115" s="3">
        <v>0.57999999999999996</v>
      </c>
      <c r="Q2115" s="3">
        <v>0.18</v>
      </c>
      <c r="R2115" s="3">
        <v>0.34</v>
      </c>
      <c r="S2115" s="3">
        <v>0.17</v>
      </c>
      <c r="T2115" s="3">
        <v>0.01</v>
      </c>
      <c r="U2115" s="6">
        <f t="shared" si="877"/>
        <v>10.9375</v>
      </c>
      <c r="W2115" s="6">
        <f t="shared" si="878"/>
        <v>9.0267983074753175</v>
      </c>
      <c r="X2115" s="6">
        <f t="shared" si="879"/>
        <v>56.451612903225808</v>
      </c>
      <c r="Y2115" s="6">
        <f t="shared" si="880"/>
        <v>90.833333333333329</v>
      </c>
      <c r="Z2115" s="6">
        <f t="shared" si="881"/>
        <v>28.999999999999996</v>
      </c>
      <c r="AA2115" s="6">
        <f t="shared" si="882"/>
        <v>14.814814814814813</v>
      </c>
      <c r="AB2115" s="6">
        <f t="shared" si="883"/>
        <v>14.782608695652176</v>
      </c>
      <c r="AC2115" s="6">
        <f t="shared" si="884"/>
        <v>4.3489383474034282</v>
      </c>
      <c r="AD2115" s="6">
        <f t="shared" si="885"/>
        <v>0.55555555555555558</v>
      </c>
      <c r="AE2115" s="6">
        <f t="shared" si="886"/>
        <v>6.253780241935484</v>
      </c>
    </row>
    <row r="2116" spans="1:31" x14ac:dyDescent="0.15">
      <c r="A2116" s="38">
        <v>42898</v>
      </c>
      <c r="B2116" s="8">
        <f t="shared" si="863"/>
        <v>2017</v>
      </c>
      <c r="C2116" s="8">
        <f t="shared" si="864"/>
        <v>6</v>
      </c>
      <c r="D2116" s="8">
        <f t="shared" si="865"/>
        <v>12</v>
      </c>
      <c r="E2116" s="8" t="s">
        <v>29</v>
      </c>
      <c r="F2116" s="8">
        <v>1</v>
      </c>
      <c r="G2116" s="39">
        <v>1</v>
      </c>
      <c r="H2116" s="2" t="s">
        <v>73</v>
      </c>
      <c r="I2116" s="3">
        <v>4.24</v>
      </c>
      <c r="M2116" s="3">
        <v>0.66</v>
      </c>
      <c r="N2116" s="3">
        <v>35.369999999999997</v>
      </c>
      <c r="O2116" s="3">
        <v>44.98</v>
      </c>
      <c r="U2116" s="6">
        <f t="shared" si="877"/>
        <v>53.590909090909086</v>
      </c>
      <c r="W2116" s="6">
        <f t="shared" si="878"/>
        <v>18.617771509167842</v>
      </c>
      <c r="X2116" s="6">
        <f t="shared" si="879"/>
        <v>570.48387096774184</v>
      </c>
      <c r="Y2116" s="6">
        <f t="shared" si="880"/>
        <v>937.08333333333326</v>
      </c>
      <c r="Z2116" s="6">
        <f t="shared" si="881"/>
        <v>0</v>
      </c>
      <c r="AA2116" s="6">
        <f t="shared" si="882"/>
        <v>0</v>
      </c>
      <c r="AB2116" s="6">
        <f t="shared" si="883"/>
        <v>0</v>
      </c>
      <c r="AC2116" s="6">
        <f t="shared" si="884"/>
        <v>0</v>
      </c>
      <c r="AD2116" s="6">
        <f t="shared" si="885"/>
        <v>0</v>
      </c>
      <c r="AE2116" s="6">
        <f t="shared" si="886"/>
        <v>30.641898826979467</v>
      </c>
    </row>
    <row r="2117" spans="1:31" x14ac:dyDescent="0.15">
      <c r="A2117" s="38">
        <v>42898</v>
      </c>
      <c r="B2117" s="8">
        <f t="shared" si="863"/>
        <v>2017</v>
      </c>
      <c r="C2117" s="8">
        <f t="shared" si="864"/>
        <v>6</v>
      </c>
      <c r="D2117" s="8">
        <f t="shared" si="865"/>
        <v>12</v>
      </c>
      <c r="E2117" s="8" t="s">
        <v>30</v>
      </c>
      <c r="F2117" s="8">
        <v>1</v>
      </c>
      <c r="G2117" s="39">
        <v>2</v>
      </c>
      <c r="H2117" s="2" t="s">
        <v>73</v>
      </c>
      <c r="I2117" s="3">
        <v>4.34</v>
      </c>
      <c r="L2117" s="3">
        <v>31.28</v>
      </c>
      <c r="M2117" s="3">
        <v>0.7</v>
      </c>
      <c r="N2117" s="3">
        <v>46.35</v>
      </c>
      <c r="O2117" s="3">
        <v>61.25</v>
      </c>
      <c r="P2117" s="3">
        <v>9.1</v>
      </c>
      <c r="Q2117" s="3">
        <v>3.47</v>
      </c>
      <c r="R2117" s="3">
        <v>0.5</v>
      </c>
      <c r="S2117" s="3">
        <v>0.28999999999999998</v>
      </c>
      <c r="T2117" s="3">
        <v>0.05</v>
      </c>
      <c r="U2117" s="6">
        <f t="shared" si="877"/>
        <v>66.214285714285722</v>
      </c>
      <c r="W2117" s="6">
        <f t="shared" si="878"/>
        <v>19.746121297602254</v>
      </c>
      <c r="X2117" s="6">
        <f t="shared" si="879"/>
        <v>747.58064516129025</v>
      </c>
      <c r="Y2117" s="6">
        <f t="shared" si="880"/>
        <v>1276.0416666666667</v>
      </c>
      <c r="Z2117" s="6">
        <f t="shared" si="881"/>
        <v>454.99999999999994</v>
      </c>
      <c r="AA2117" s="6">
        <f t="shared" si="882"/>
        <v>285.59670781893004</v>
      </c>
      <c r="AB2117" s="6">
        <f t="shared" si="883"/>
        <v>21.739130434782609</v>
      </c>
      <c r="AC2117" s="6">
        <f t="shared" si="884"/>
        <v>7.4187771808646703</v>
      </c>
      <c r="AD2117" s="6">
        <f t="shared" si="885"/>
        <v>2.7777777777777777</v>
      </c>
      <c r="AE2117" s="6">
        <f t="shared" si="886"/>
        <v>37.859619815668204</v>
      </c>
    </row>
    <row r="2118" spans="1:31" x14ac:dyDescent="0.15">
      <c r="A2118" s="38">
        <v>42898</v>
      </c>
      <c r="B2118" s="8">
        <f t="shared" si="863"/>
        <v>2017</v>
      </c>
      <c r="C2118" s="8">
        <f t="shared" si="864"/>
        <v>6</v>
      </c>
      <c r="D2118" s="8">
        <f t="shared" si="865"/>
        <v>12</v>
      </c>
      <c r="E2118" s="8" t="s">
        <v>29</v>
      </c>
      <c r="F2118" s="8">
        <v>4</v>
      </c>
      <c r="G2118" s="39">
        <v>13</v>
      </c>
      <c r="H2118" s="2" t="s">
        <v>73</v>
      </c>
      <c r="I2118" s="3">
        <v>4.05</v>
      </c>
      <c r="L2118" s="3">
        <v>5.41</v>
      </c>
      <c r="M2118" s="3">
        <v>0.5</v>
      </c>
      <c r="N2118" s="3">
        <v>40.33</v>
      </c>
      <c r="O2118" s="3">
        <v>125.73</v>
      </c>
      <c r="P2118" s="3">
        <v>0.76</v>
      </c>
      <c r="Q2118" s="3">
        <v>0.37</v>
      </c>
      <c r="R2118" s="3">
        <v>0.57999999999999996</v>
      </c>
      <c r="S2118" s="3">
        <v>0.39</v>
      </c>
      <c r="T2118" s="3">
        <v>0.06</v>
      </c>
      <c r="U2118" s="6">
        <f t="shared" si="877"/>
        <v>80.66</v>
      </c>
      <c r="W2118" s="6">
        <f t="shared" si="878"/>
        <v>14.104372355430183</v>
      </c>
      <c r="X2118" s="6">
        <f t="shared" si="879"/>
        <v>650.48387096774195</v>
      </c>
      <c r="Y2118" s="6">
        <f t="shared" si="880"/>
        <v>2619.3750000000005</v>
      </c>
      <c r="Z2118" s="6">
        <f t="shared" si="881"/>
        <v>38</v>
      </c>
      <c r="AA2118" s="6">
        <f t="shared" si="882"/>
        <v>30.452674897119341</v>
      </c>
      <c r="AB2118" s="6">
        <f t="shared" si="883"/>
        <v>25.217391304347824</v>
      </c>
      <c r="AC2118" s="6">
        <f t="shared" si="884"/>
        <v>9.9769762087490417</v>
      </c>
      <c r="AD2118" s="6">
        <f t="shared" si="885"/>
        <v>3.333333333333333</v>
      </c>
      <c r="AE2118" s="6">
        <f t="shared" si="886"/>
        <v>46.119306451612907</v>
      </c>
    </row>
    <row r="2119" spans="1:31" x14ac:dyDescent="0.15">
      <c r="A2119" s="38">
        <v>42898</v>
      </c>
      <c r="B2119" s="8">
        <f t="shared" si="863"/>
        <v>2017</v>
      </c>
      <c r="C2119" s="8">
        <f t="shared" si="864"/>
        <v>6</v>
      </c>
      <c r="D2119" s="8">
        <f t="shared" si="865"/>
        <v>12</v>
      </c>
      <c r="E2119" s="8" t="s">
        <v>30</v>
      </c>
      <c r="F2119" s="8">
        <v>4</v>
      </c>
      <c r="G2119" s="39">
        <v>14</v>
      </c>
      <c r="H2119" s="2" t="s">
        <v>73</v>
      </c>
      <c r="I2119" s="3">
        <v>4.17</v>
      </c>
      <c r="L2119" s="3">
        <v>-3.57</v>
      </c>
      <c r="M2119" s="3">
        <v>0.59</v>
      </c>
      <c r="N2119" s="3">
        <v>47.72</v>
      </c>
      <c r="O2119" s="3">
        <v>56.21</v>
      </c>
      <c r="P2119" s="3">
        <v>5.22</v>
      </c>
      <c r="Q2119" s="3">
        <v>2.4500000000000002</v>
      </c>
      <c r="R2119" s="3">
        <v>0.32</v>
      </c>
      <c r="S2119" s="3">
        <v>0.93</v>
      </c>
      <c r="T2119" s="3">
        <v>0.01</v>
      </c>
      <c r="U2119" s="6">
        <f t="shared" si="877"/>
        <v>80.881355932203391</v>
      </c>
      <c r="W2119" s="6">
        <f t="shared" si="878"/>
        <v>16.643159379407614</v>
      </c>
      <c r="X2119" s="6">
        <f t="shared" si="879"/>
        <v>769.67741935483866</v>
      </c>
      <c r="Y2119" s="6">
        <f t="shared" si="880"/>
        <v>1171.0416666666667</v>
      </c>
      <c r="Z2119" s="6">
        <f t="shared" si="881"/>
        <v>261</v>
      </c>
      <c r="AA2119" s="6">
        <f t="shared" si="882"/>
        <v>201.64609053497944</v>
      </c>
      <c r="AB2119" s="6">
        <f t="shared" si="883"/>
        <v>13.913043478260871</v>
      </c>
      <c r="AC2119" s="6">
        <f t="shared" si="884"/>
        <v>23.791250959324632</v>
      </c>
      <c r="AD2119" s="6">
        <f t="shared" si="885"/>
        <v>0.55555555555555558</v>
      </c>
      <c r="AE2119" s="6">
        <f t="shared" si="886"/>
        <v>46.245872061235652</v>
      </c>
    </row>
    <row r="2120" spans="1:31" x14ac:dyDescent="0.15">
      <c r="A2120" s="38">
        <v>42898</v>
      </c>
      <c r="B2120" s="8">
        <f t="shared" si="863"/>
        <v>2017</v>
      </c>
      <c r="C2120" s="8">
        <f t="shared" si="864"/>
        <v>6</v>
      </c>
      <c r="D2120" s="8">
        <f t="shared" si="865"/>
        <v>12</v>
      </c>
      <c r="E2120" s="8" t="s">
        <v>29</v>
      </c>
      <c r="F2120" s="8">
        <v>3</v>
      </c>
      <c r="G2120" s="39">
        <v>10</v>
      </c>
      <c r="H2120" s="2" t="s">
        <v>73</v>
      </c>
      <c r="I2120" s="3">
        <v>4.16</v>
      </c>
      <c r="L2120" s="3">
        <v>-0.67</v>
      </c>
      <c r="M2120" s="3">
        <v>0.49</v>
      </c>
      <c r="N2120" s="3">
        <v>42.28</v>
      </c>
      <c r="O2120" s="3">
        <v>36.11</v>
      </c>
      <c r="P2120" s="3">
        <v>1.36</v>
      </c>
      <c r="Q2120" s="3">
        <v>0.73</v>
      </c>
      <c r="R2120" s="3">
        <v>0.32</v>
      </c>
      <c r="S2120" s="3">
        <v>2.34</v>
      </c>
      <c r="T2120" s="3">
        <v>0.03</v>
      </c>
      <c r="U2120" s="6">
        <f t="shared" si="877"/>
        <v>86.285714285714292</v>
      </c>
      <c r="W2120" s="6">
        <f t="shared" si="878"/>
        <v>13.822284908321578</v>
      </c>
      <c r="X2120" s="6">
        <f t="shared" si="879"/>
        <v>681.9354838709678</v>
      </c>
      <c r="Y2120" s="6">
        <f t="shared" si="880"/>
        <v>752.29166666666674</v>
      </c>
      <c r="Z2120" s="6">
        <f t="shared" si="881"/>
        <v>68</v>
      </c>
      <c r="AA2120" s="6">
        <f t="shared" si="882"/>
        <v>60.08230452674897</v>
      </c>
      <c r="AB2120" s="6">
        <f t="shared" si="883"/>
        <v>13.913043478260871</v>
      </c>
      <c r="AC2120" s="6">
        <f t="shared" si="884"/>
        <v>59.861857252494239</v>
      </c>
      <c r="AD2120" s="6">
        <f t="shared" si="885"/>
        <v>1.6666666666666665</v>
      </c>
      <c r="AE2120" s="6">
        <f t="shared" si="886"/>
        <v>49.335944700460843</v>
      </c>
    </row>
    <row r="2121" spans="1:31" x14ac:dyDescent="0.15">
      <c r="A2121" s="38">
        <v>42898</v>
      </c>
      <c r="B2121" s="8">
        <f t="shared" si="863"/>
        <v>2017</v>
      </c>
      <c r="C2121" s="8">
        <f t="shared" si="864"/>
        <v>6</v>
      </c>
      <c r="D2121" s="8">
        <f t="shared" si="865"/>
        <v>12</v>
      </c>
      <c r="E2121" s="8" t="s">
        <v>29</v>
      </c>
      <c r="F2121" s="8">
        <v>2</v>
      </c>
      <c r="G2121" s="39">
        <v>6</v>
      </c>
      <c r="H2121" s="2" t="s">
        <v>73</v>
      </c>
      <c r="I2121" s="3">
        <v>4.32</v>
      </c>
      <c r="L2121" s="3">
        <v>61.35</v>
      </c>
      <c r="M2121" s="3">
        <v>0.98</v>
      </c>
      <c r="N2121" s="3">
        <v>86.28</v>
      </c>
      <c r="O2121" s="3">
        <v>32.72</v>
      </c>
      <c r="P2121" s="3">
        <v>2.27</v>
      </c>
      <c r="Q2121" s="3">
        <v>0.57999999999999996</v>
      </c>
      <c r="R2121" s="3">
        <v>0.43</v>
      </c>
      <c r="S2121" s="3">
        <v>0.51</v>
      </c>
      <c r="T2121" s="3">
        <v>0.01</v>
      </c>
      <c r="U2121" s="6">
        <f t="shared" si="877"/>
        <v>88.040816326530617</v>
      </c>
      <c r="W2121" s="6">
        <f t="shared" si="878"/>
        <v>27.644569816643155</v>
      </c>
      <c r="X2121" s="6">
        <f t="shared" si="879"/>
        <v>1391.6129032258063</v>
      </c>
      <c r="Y2121" s="6">
        <f t="shared" si="880"/>
        <v>681.66666666666663</v>
      </c>
      <c r="Z2121" s="6">
        <f t="shared" si="881"/>
        <v>113.5</v>
      </c>
      <c r="AA2121" s="6">
        <f t="shared" si="882"/>
        <v>47.736625514403286</v>
      </c>
      <c r="AB2121" s="6">
        <f t="shared" si="883"/>
        <v>18.695652173913043</v>
      </c>
      <c r="AC2121" s="6">
        <f t="shared" si="884"/>
        <v>13.046815042210284</v>
      </c>
      <c r="AD2121" s="6">
        <f t="shared" si="885"/>
        <v>0.55555555555555558</v>
      </c>
      <c r="AE2121" s="6">
        <f t="shared" si="886"/>
        <v>50.33946675444372</v>
      </c>
    </row>
    <row r="2122" spans="1:31" x14ac:dyDescent="0.15">
      <c r="A2122" s="38">
        <v>42898</v>
      </c>
      <c r="B2122" s="8">
        <f t="shared" ref="B2122:B2185" si="887">YEAR(A2122)</f>
        <v>2017</v>
      </c>
      <c r="C2122" s="8">
        <f t="shared" ref="C2122:C2185" si="888">MONTH(A2122)</f>
        <v>6</v>
      </c>
      <c r="D2122" s="8">
        <f t="shared" ref="D2122:D2185" si="889">DAY(A2122)</f>
        <v>12</v>
      </c>
      <c r="E2122" s="8" t="s">
        <v>30</v>
      </c>
      <c r="F2122" s="8">
        <v>3</v>
      </c>
      <c r="G2122" s="39">
        <v>9</v>
      </c>
      <c r="H2122" s="2" t="s">
        <v>73</v>
      </c>
      <c r="I2122" s="3">
        <v>4.38</v>
      </c>
      <c r="L2122" s="3">
        <v>22.34</v>
      </c>
      <c r="M2122" s="3">
        <v>0.35</v>
      </c>
      <c r="N2122" s="3">
        <v>33.6</v>
      </c>
      <c r="O2122" s="3">
        <v>48.09</v>
      </c>
      <c r="P2122" s="3">
        <v>7.21</v>
      </c>
      <c r="Q2122" s="3">
        <v>2.23</v>
      </c>
      <c r="R2122" s="3">
        <v>0.39</v>
      </c>
      <c r="S2122" s="3">
        <v>1.64</v>
      </c>
      <c r="T2122" s="3">
        <v>0.03</v>
      </c>
      <c r="U2122" s="6">
        <f t="shared" si="877"/>
        <v>96.000000000000014</v>
      </c>
      <c r="W2122" s="6">
        <f t="shared" si="878"/>
        <v>9.8730606488011272</v>
      </c>
      <c r="X2122" s="6">
        <f t="shared" si="879"/>
        <v>541.9354838709678</v>
      </c>
      <c r="Y2122" s="6">
        <f t="shared" si="880"/>
        <v>1001.8750000000001</v>
      </c>
      <c r="Z2122" s="6">
        <f t="shared" si="881"/>
        <v>360.5</v>
      </c>
      <c r="AA2122" s="6">
        <f t="shared" si="882"/>
        <v>183.53909465020575</v>
      </c>
      <c r="AB2122" s="6">
        <f t="shared" si="883"/>
        <v>16.956521739130437</v>
      </c>
      <c r="AC2122" s="6">
        <f t="shared" si="884"/>
        <v>41.954464057303653</v>
      </c>
      <c r="AD2122" s="6">
        <f t="shared" si="885"/>
        <v>1.6666666666666665</v>
      </c>
      <c r="AE2122" s="6">
        <f t="shared" si="886"/>
        <v>54.890322580645176</v>
      </c>
    </row>
    <row r="2123" spans="1:31" x14ac:dyDescent="0.15">
      <c r="A2123" s="38">
        <v>42898</v>
      </c>
      <c r="B2123" s="8">
        <f t="shared" si="887"/>
        <v>2017</v>
      </c>
      <c r="C2123" s="8">
        <f t="shared" si="888"/>
        <v>6</v>
      </c>
      <c r="D2123" s="8">
        <f t="shared" si="889"/>
        <v>12</v>
      </c>
      <c r="E2123" s="8" t="s">
        <v>30</v>
      </c>
      <c r="F2123" s="8">
        <v>2</v>
      </c>
      <c r="G2123" s="39">
        <v>7</v>
      </c>
      <c r="H2123" s="2" t="s">
        <v>73</v>
      </c>
      <c r="I2123" s="3">
        <v>4.08</v>
      </c>
      <c r="L2123" s="3">
        <v>-0.51</v>
      </c>
      <c r="M2123" s="3">
        <v>0.68</v>
      </c>
      <c r="N2123" s="3">
        <v>120.59</v>
      </c>
      <c r="O2123" s="3">
        <v>98.67</v>
      </c>
      <c r="P2123" s="3">
        <v>10.29</v>
      </c>
      <c r="Q2123" s="3">
        <v>4.1500000000000004</v>
      </c>
      <c r="R2123" s="3">
        <v>0.54</v>
      </c>
      <c r="S2123" s="3">
        <v>1.2</v>
      </c>
      <c r="T2123" s="3">
        <v>0.41</v>
      </c>
      <c r="U2123" s="6">
        <f t="shared" si="877"/>
        <v>177.33823529411765</v>
      </c>
      <c r="W2123" s="6">
        <f t="shared" si="878"/>
        <v>19.181946403385048</v>
      </c>
      <c r="X2123" s="6">
        <f t="shared" si="879"/>
        <v>1945</v>
      </c>
      <c r="Y2123" s="6">
        <f t="shared" si="880"/>
        <v>2055.625</v>
      </c>
      <c r="Z2123" s="6">
        <f t="shared" si="881"/>
        <v>514.5</v>
      </c>
      <c r="AA2123" s="6">
        <f t="shared" si="882"/>
        <v>341.56378600823047</v>
      </c>
      <c r="AB2123" s="6">
        <f t="shared" si="883"/>
        <v>23.478260869565219</v>
      </c>
      <c r="AC2123" s="6">
        <f t="shared" si="884"/>
        <v>30.698388334612428</v>
      </c>
      <c r="AD2123" s="6">
        <f t="shared" si="885"/>
        <v>22.777777777777775</v>
      </c>
      <c r="AE2123" s="6">
        <f t="shared" si="886"/>
        <v>101.39742647058824</v>
      </c>
    </row>
    <row r="2124" spans="1:31" x14ac:dyDescent="0.15">
      <c r="A2124" s="38">
        <v>42968</v>
      </c>
      <c r="B2124" s="8">
        <f t="shared" si="887"/>
        <v>2017</v>
      </c>
      <c r="C2124" s="8">
        <f t="shared" si="888"/>
        <v>8</v>
      </c>
      <c r="D2124" s="8">
        <f t="shared" si="889"/>
        <v>21</v>
      </c>
      <c r="E2124" s="8" t="s">
        <v>32</v>
      </c>
      <c r="F2124" s="8">
        <v>3</v>
      </c>
      <c r="G2124" s="39">
        <v>11</v>
      </c>
      <c r="H2124" s="2" t="s">
        <v>73</v>
      </c>
      <c r="I2124" s="3">
        <v>5.05</v>
      </c>
      <c r="L2124" s="3">
        <v>46.56</v>
      </c>
      <c r="M2124" s="3">
        <v>0.57999999999999996</v>
      </c>
      <c r="N2124" s="3">
        <v>0.13</v>
      </c>
      <c r="O2124" s="3">
        <v>4.07</v>
      </c>
      <c r="P2124" s="3">
        <v>0.49</v>
      </c>
      <c r="Q2124" s="3">
        <v>0.19</v>
      </c>
      <c r="R2124" s="3">
        <v>0.38</v>
      </c>
      <c r="S2124" s="3">
        <v>0.19</v>
      </c>
      <c r="T2124" s="3">
        <v>0</v>
      </c>
      <c r="U2124" s="6">
        <f t="shared" si="877"/>
        <v>0.22413793103448279</v>
      </c>
      <c r="W2124" s="6">
        <f t="shared" si="878"/>
        <v>16.361071932299009</v>
      </c>
      <c r="X2124" s="6">
        <f t="shared" si="879"/>
        <v>2.096774193548387</v>
      </c>
      <c r="Y2124" s="6">
        <f t="shared" si="880"/>
        <v>84.791666666666671</v>
      </c>
      <c r="Z2124" s="6">
        <f t="shared" si="881"/>
        <v>24.5</v>
      </c>
      <c r="AA2124" s="6">
        <f t="shared" si="882"/>
        <v>15.637860082304528</v>
      </c>
      <c r="AB2124" s="6">
        <f t="shared" si="883"/>
        <v>16.521739130434781</v>
      </c>
      <c r="AC2124" s="6">
        <f t="shared" si="884"/>
        <v>4.8605781529803007</v>
      </c>
      <c r="AD2124" s="6">
        <f t="shared" si="885"/>
        <v>0</v>
      </c>
      <c r="AE2124" s="6">
        <f t="shared" si="886"/>
        <v>0.12815628476084542</v>
      </c>
    </row>
    <row r="2125" spans="1:31" x14ac:dyDescent="0.15">
      <c r="A2125" s="38">
        <v>42968</v>
      </c>
      <c r="B2125" s="8">
        <f t="shared" si="887"/>
        <v>2017</v>
      </c>
      <c r="C2125" s="8">
        <f t="shared" si="888"/>
        <v>8</v>
      </c>
      <c r="D2125" s="8">
        <f t="shared" si="889"/>
        <v>21</v>
      </c>
      <c r="E2125" s="8" t="s">
        <v>31</v>
      </c>
      <c r="F2125" s="8">
        <v>2</v>
      </c>
      <c r="G2125" s="39">
        <v>5</v>
      </c>
      <c r="H2125" s="2" t="s">
        <v>73</v>
      </c>
      <c r="I2125" s="3">
        <v>4.9000000000000004</v>
      </c>
      <c r="L2125" s="3">
        <v>48.83</v>
      </c>
      <c r="M2125" s="3">
        <v>0.72</v>
      </c>
      <c r="N2125" s="3">
        <v>1.06</v>
      </c>
      <c r="O2125" s="3">
        <v>5.36</v>
      </c>
      <c r="P2125" s="3">
        <v>0.97</v>
      </c>
      <c r="Q2125" s="3">
        <v>0.19</v>
      </c>
      <c r="R2125" s="3">
        <v>0.26</v>
      </c>
      <c r="S2125" s="3">
        <v>0.21</v>
      </c>
      <c r="T2125" s="3">
        <v>0.17</v>
      </c>
      <c r="U2125" s="6">
        <f t="shared" si="877"/>
        <v>1.4722222222222223</v>
      </c>
      <c r="W2125" s="6">
        <f t="shared" si="878"/>
        <v>20.310296191819461</v>
      </c>
      <c r="X2125" s="6">
        <f t="shared" si="879"/>
        <v>17.096774193548388</v>
      </c>
      <c r="Y2125" s="6">
        <f t="shared" si="880"/>
        <v>111.66666666666667</v>
      </c>
      <c r="Z2125" s="6">
        <f t="shared" si="881"/>
        <v>48.5</v>
      </c>
      <c r="AA2125" s="6">
        <f t="shared" si="882"/>
        <v>15.637860082304528</v>
      </c>
      <c r="AB2125" s="6">
        <f t="shared" si="883"/>
        <v>11.304347826086957</v>
      </c>
      <c r="AC2125" s="6">
        <f t="shared" si="884"/>
        <v>5.372217958557175</v>
      </c>
      <c r="AD2125" s="6">
        <f t="shared" si="885"/>
        <v>9.4444444444444446</v>
      </c>
      <c r="AE2125" s="6">
        <f t="shared" si="886"/>
        <v>0.84177867383512561</v>
      </c>
    </row>
    <row r="2126" spans="1:31" x14ac:dyDescent="0.15">
      <c r="A2126" s="38">
        <v>42968</v>
      </c>
      <c r="B2126" s="8">
        <f t="shared" si="887"/>
        <v>2017</v>
      </c>
      <c r="C2126" s="8">
        <f t="shared" si="888"/>
        <v>8</v>
      </c>
      <c r="D2126" s="8">
        <f t="shared" si="889"/>
        <v>21</v>
      </c>
      <c r="E2126" s="8" t="s">
        <v>31</v>
      </c>
      <c r="F2126" s="8">
        <v>1</v>
      </c>
      <c r="G2126" s="39">
        <v>3</v>
      </c>
      <c r="H2126" s="2" t="s">
        <v>73</v>
      </c>
      <c r="I2126" s="3">
        <v>5.4</v>
      </c>
      <c r="L2126" s="3">
        <v>84.81</v>
      </c>
      <c r="M2126" s="3">
        <v>0.54</v>
      </c>
      <c r="N2126" s="3">
        <v>0.8</v>
      </c>
      <c r="O2126" s="3">
        <v>4.8899999999999997</v>
      </c>
      <c r="P2126" s="3">
        <v>1.67</v>
      </c>
      <c r="Q2126" s="3">
        <v>0.39</v>
      </c>
      <c r="R2126" s="3">
        <v>0.37</v>
      </c>
      <c r="S2126" s="3">
        <v>0.33</v>
      </c>
      <c r="T2126" s="3">
        <v>0.01</v>
      </c>
      <c r="U2126" s="6">
        <f t="shared" si="877"/>
        <v>1.4814814814814814</v>
      </c>
      <c r="W2126" s="6">
        <f t="shared" si="878"/>
        <v>15.232722143864597</v>
      </c>
      <c r="X2126" s="6">
        <f t="shared" si="879"/>
        <v>12.903225806451612</v>
      </c>
      <c r="Y2126" s="6">
        <f t="shared" si="880"/>
        <v>101.875</v>
      </c>
      <c r="Z2126" s="6">
        <f t="shared" si="881"/>
        <v>83.499999999999986</v>
      </c>
      <c r="AA2126" s="6">
        <f t="shared" si="882"/>
        <v>32.098765432098766</v>
      </c>
      <c r="AB2126" s="6">
        <f t="shared" si="883"/>
        <v>16.086956521739129</v>
      </c>
      <c r="AC2126" s="6">
        <f t="shared" si="884"/>
        <v>8.4420567920184197</v>
      </c>
      <c r="AD2126" s="6">
        <f t="shared" si="885"/>
        <v>0.55555555555555558</v>
      </c>
      <c r="AE2126" s="6">
        <f t="shared" si="886"/>
        <v>0.84707287933094377</v>
      </c>
    </row>
    <row r="2127" spans="1:31" x14ac:dyDescent="0.15">
      <c r="A2127" s="38">
        <v>42968</v>
      </c>
      <c r="B2127" s="8">
        <f t="shared" si="887"/>
        <v>2017</v>
      </c>
      <c r="C2127" s="8">
        <f t="shared" si="888"/>
        <v>8</v>
      </c>
      <c r="D2127" s="8">
        <f t="shared" si="889"/>
        <v>21</v>
      </c>
      <c r="E2127" s="8" t="s">
        <v>32</v>
      </c>
      <c r="F2127" s="8">
        <v>1</v>
      </c>
      <c r="G2127" s="39">
        <v>4</v>
      </c>
      <c r="H2127" s="2" t="s">
        <v>73</v>
      </c>
      <c r="I2127" s="3">
        <v>5.46</v>
      </c>
      <c r="L2127" s="3">
        <v>71.36</v>
      </c>
      <c r="M2127" s="3">
        <v>0.26</v>
      </c>
      <c r="N2127" s="3">
        <v>0.4</v>
      </c>
      <c r="O2127" s="3">
        <v>2.37</v>
      </c>
      <c r="P2127" s="3">
        <v>1.57</v>
      </c>
      <c r="Q2127" s="3">
        <v>0.36</v>
      </c>
      <c r="R2127" s="3">
        <v>0.33</v>
      </c>
      <c r="S2127" s="3">
        <v>0.16</v>
      </c>
      <c r="T2127" s="3">
        <v>0.03</v>
      </c>
      <c r="U2127" s="6">
        <f t="shared" ref="U2127:U2158" si="890">(N2127/M2127)</f>
        <v>1.5384615384615385</v>
      </c>
      <c r="W2127" s="6">
        <f t="shared" ref="W2127:W2158" si="891">(M2127/35.45)*1000</f>
        <v>7.3342736248236946</v>
      </c>
      <c r="X2127" s="6">
        <f t="shared" ref="X2127:X2158" si="892">(N2127/62)*1000</f>
        <v>6.4516129032258061</v>
      </c>
      <c r="Y2127" s="6">
        <f t="shared" ref="Y2127:Y2158" si="893">(O2127/96)*1000*2</f>
        <v>49.375</v>
      </c>
      <c r="Z2127" s="6">
        <f t="shared" ref="Z2127:Z2158" si="894">(P2127/40)*1000*2</f>
        <v>78.5</v>
      </c>
      <c r="AA2127" s="6">
        <f t="shared" ref="AA2127:AA2158" si="895">(Q2127/24.3)*1000*2</f>
        <v>29.629629629629626</v>
      </c>
      <c r="AB2127" s="6">
        <f t="shared" ref="AB2127:AB2158" si="896">(R2127/23)*1000</f>
        <v>14.347826086956523</v>
      </c>
      <c r="AC2127" s="6">
        <f t="shared" ref="AC2127:AC2158" si="897">(S2127/39.09)*1000</f>
        <v>4.0931184446149906</v>
      </c>
      <c r="AD2127" s="6">
        <f t="shared" ref="AD2127:AD2158" si="898">(T2127/18)*1000</f>
        <v>1.6666666666666665</v>
      </c>
      <c r="AE2127" s="6">
        <f t="shared" ref="AE2127:AE2158" si="899">(X2127/W2127)</f>
        <v>0.8796526054590571</v>
      </c>
    </row>
    <row r="2128" spans="1:31" x14ac:dyDescent="0.15">
      <c r="A2128" s="38">
        <v>42968</v>
      </c>
      <c r="B2128" s="8">
        <f t="shared" si="887"/>
        <v>2017</v>
      </c>
      <c r="C2128" s="8">
        <f t="shared" si="888"/>
        <v>8</v>
      </c>
      <c r="D2128" s="8">
        <f t="shared" si="889"/>
        <v>21</v>
      </c>
      <c r="E2128" s="8" t="s">
        <v>32</v>
      </c>
      <c r="F2128" s="8">
        <v>2</v>
      </c>
      <c r="G2128" s="39">
        <v>8</v>
      </c>
      <c r="H2128" s="2" t="s">
        <v>73</v>
      </c>
      <c r="I2128" s="3">
        <v>4.6900000000000004</v>
      </c>
      <c r="L2128" s="3">
        <v>23.44</v>
      </c>
      <c r="M2128" s="3">
        <v>0.46</v>
      </c>
      <c r="N2128" s="3">
        <v>0.75</v>
      </c>
      <c r="O2128" s="3">
        <v>7.11</v>
      </c>
      <c r="P2128" s="3">
        <v>0.34</v>
      </c>
      <c r="Q2128" s="3">
        <v>0.15</v>
      </c>
      <c r="R2128" s="3">
        <v>0.38</v>
      </c>
      <c r="S2128" s="3">
        <v>0.23</v>
      </c>
      <c r="T2128" s="3">
        <v>0.04</v>
      </c>
      <c r="U2128" s="6">
        <f t="shared" si="890"/>
        <v>1.6304347826086956</v>
      </c>
      <c r="W2128" s="6">
        <f t="shared" si="891"/>
        <v>12.976022566995768</v>
      </c>
      <c r="X2128" s="6">
        <f t="shared" si="892"/>
        <v>12.096774193548386</v>
      </c>
      <c r="Y2128" s="6">
        <f t="shared" si="893"/>
        <v>148.125</v>
      </c>
      <c r="Z2128" s="6">
        <f t="shared" si="894"/>
        <v>17</v>
      </c>
      <c r="AA2128" s="6">
        <f t="shared" si="895"/>
        <v>12.345679012345679</v>
      </c>
      <c r="AB2128" s="6">
        <f t="shared" si="896"/>
        <v>16.521739130434781</v>
      </c>
      <c r="AC2128" s="6">
        <f t="shared" si="897"/>
        <v>5.8838577641340493</v>
      </c>
      <c r="AD2128" s="6">
        <f t="shared" si="898"/>
        <v>2.2222222222222223</v>
      </c>
      <c r="AE2128" s="6">
        <f t="shared" si="899"/>
        <v>0.93224053295932674</v>
      </c>
    </row>
    <row r="2129" spans="1:31" x14ac:dyDescent="0.15">
      <c r="A2129" s="38">
        <v>42968</v>
      </c>
      <c r="B2129" s="8">
        <f t="shared" si="887"/>
        <v>2017</v>
      </c>
      <c r="C2129" s="8">
        <f t="shared" si="888"/>
        <v>8</v>
      </c>
      <c r="D2129" s="8">
        <f t="shared" si="889"/>
        <v>21</v>
      </c>
      <c r="E2129" s="8" t="s">
        <v>32</v>
      </c>
      <c r="F2129" s="8">
        <v>4</v>
      </c>
      <c r="G2129" s="39">
        <v>16</v>
      </c>
      <c r="H2129" s="2" t="s">
        <v>73</v>
      </c>
      <c r="I2129" s="3">
        <v>5.67</v>
      </c>
      <c r="L2129" s="3">
        <v>64.98</v>
      </c>
      <c r="M2129" s="3">
        <v>0.52</v>
      </c>
      <c r="N2129" s="3">
        <v>1.28</v>
      </c>
      <c r="O2129" s="3">
        <v>5.81</v>
      </c>
      <c r="P2129" s="3">
        <v>2.16</v>
      </c>
      <c r="Q2129" s="3">
        <v>0.34</v>
      </c>
      <c r="R2129" s="3">
        <v>0.39</v>
      </c>
      <c r="S2129" s="3">
        <v>0.48</v>
      </c>
      <c r="T2129" s="3">
        <v>0.03</v>
      </c>
      <c r="U2129" s="6">
        <f t="shared" si="890"/>
        <v>2.4615384615384617</v>
      </c>
      <c r="W2129" s="6">
        <f t="shared" si="891"/>
        <v>14.668547249647389</v>
      </c>
      <c r="X2129" s="6">
        <f t="shared" si="892"/>
        <v>20.64516129032258</v>
      </c>
      <c r="Y2129" s="6">
        <f t="shared" si="893"/>
        <v>121.04166666666666</v>
      </c>
      <c r="Z2129" s="6">
        <f t="shared" si="894"/>
        <v>108.00000000000001</v>
      </c>
      <c r="AA2129" s="6">
        <f t="shared" si="895"/>
        <v>27.983539094650205</v>
      </c>
      <c r="AB2129" s="6">
        <f t="shared" si="896"/>
        <v>16.956521739130437</v>
      </c>
      <c r="AC2129" s="6">
        <f t="shared" si="897"/>
        <v>12.279355333844972</v>
      </c>
      <c r="AD2129" s="6">
        <f t="shared" si="898"/>
        <v>1.6666666666666665</v>
      </c>
      <c r="AE2129" s="6">
        <f t="shared" si="899"/>
        <v>1.4074441687344914</v>
      </c>
    </row>
    <row r="2130" spans="1:31" x14ac:dyDescent="0.15">
      <c r="A2130" s="38">
        <v>42968</v>
      </c>
      <c r="B2130" s="8">
        <f t="shared" si="887"/>
        <v>2017</v>
      </c>
      <c r="C2130" s="8">
        <f t="shared" si="888"/>
        <v>8</v>
      </c>
      <c r="D2130" s="8">
        <f t="shared" si="889"/>
        <v>21</v>
      </c>
      <c r="E2130" s="8" t="s">
        <v>31</v>
      </c>
      <c r="F2130" s="8">
        <v>3</v>
      </c>
      <c r="G2130" s="39">
        <v>12</v>
      </c>
      <c r="H2130" s="2" t="s">
        <v>73</v>
      </c>
      <c r="I2130" s="3">
        <v>4.76</v>
      </c>
      <c r="L2130" s="3">
        <v>22.09</v>
      </c>
      <c r="M2130" s="3">
        <v>0.34</v>
      </c>
      <c r="N2130" s="3">
        <v>1.9</v>
      </c>
      <c r="O2130" s="3">
        <v>6.05</v>
      </c>
      <c r="P2130" s="3">
        <v>0.83</v>
      </c>
      <c r="Q2130" s="3">
        <v>0.18</v>
      </c>
      <c r="R2130" s="3">
        <v>0.31</v>
      </c>
      <c r="S2130" s="3">
        <v>0.39</v>
      </c>
      <c r="T2130" s="3">
        <v>0.04</v>
      </c>
      <c r="U2130" s="6">
        <f t="shared" si="890"/>
        <v>5.5882352941176467</v>
      </c>
      <c r="W2130" s="6">
        <f t="shared" si="891"/>
        <v>9.590973201692524</v>
      </c>
      <c r="X2130" s="6">
        <f t="shared" si="892"/>
        <v>30.64516129032258</v>
      </c>
      <c r="Y2130" s="6">
        <f t="shared" si="893"/>
        <v>126.04166666666666</v>
      </c>
      <c r="Z2130" s="6">
        <f t="shared" si="894"/>
        <v>41.499999999999993</v>
      </c>
      <c r="AA2130" s="6">
        <f t="shared" si="895"/>
        <v>14.814814814814813</v>
      </c>
      <c r="AB2130" s="6">
        <f t="shared" si="896"/>
        <v>13.478260869565217</v>
      </c>
      <c r="AC2130" s="6">
        <f t="shared" si="897"/>
        <v>9.9769762087490417</v>
      </c>
      <c r="AD2130" s="6">
        <f t="shared" si="898"/>
        <v>2.2222222222222223</v>
      </c>
      <c r="AE2130" s="6">
        <f t="shared" si="899"/>
        <v>3.1952087286527515</v>
      </c>
    </row>
    <row r="2131" spans="1:31" x14ac:dyDescent="0.15">
      <c r="A2131" s="38">
        <v>42968</v>
      </c>
      <c r="B2131" s="8">
        <f t="shared" si="887"/>
        <v>2017</v>
      </c>
      <c r="C2131" s="8">
        <f t="shared" si="888"/>
        <v>8</v>
      </c>
      <c r="D2131" s="8">
        <f t="shared" si="889"/>
        <v>21</v>
      </c>
      <c r="E2131" s="8" t="s">
        <v>31</v>
      </c>
      <c r="F2131" s="8">
        <v>4</v>
      </c>
      <c r="G2131" s="39">
        <v>15</v>
      </c>
      <c r="H2131" s="2" t="s">
        <v>73</v>
      </c>
      <c r="I2131" s="3">
        <v>4.78</v>
      </c>
      <c r="L2131" s="3">
        <v>13.53</v>
      </c>
      <c r="M2131" s="3">
        <v>0.28000000000000003</v>
      </c>
      <c r="N2131" s="3">
        <v>5.31</v>
      </c>
      <c r="O2131" s="3">
        <v>3.54</v>
      </c>
      <c r="P2131" s="3">
        <v>0.93</v>
      </c>
      <c r="Q2131" s="3">
        <v>0.2</v>
      </c>
      <c r="R2131" s="3">
        <v>0.33</v>
      </c>
      <c r="S2131" s="3">
        <v>0.38</v>
      </c>
      <c r="T2131" s="3">
        <v>0.01</v>
      </c>
      <c r="U2131" s="6">
        <f t="shared" si="890"/>
        <v>18.964285714285712</v>
      </c>
      <c r="W2131" s="6">
        <f t="shared" si="891"/>
        <v>7.8984485190409028</v>
      </c>
      <c r="X2131" s="6">
        <f t="shared" si="892"/>
        <v>85.645161290322562</v>
      </c>
      <c r="Y2131" s="6">
        <f t="shared" si="893"/>
        <v>73.75</v>
      </c>
      <c r="Z2131" s="6">
        <f t="shared" si="894"/>
        <v>46.5</v>
      </c>
      <c r="AA2131" s="6">
        <f t="shared" si="895"/>
        <v>16.460905349794238</v>
      </c>
      <c r="AB2131" s="6">
        <f t="shared" si="896"/>
        <v>14.347826086956523</v>
      </c>
      <c r="AC2131" s="6">
        <f t="shared" si="897"/>
        <v>9.7211563059606014</v>
      </c>
      <c r="AD2131" s="6">
        <f t="shared" si="898"/>
        <v>0.55555555555555558</v>
      </c>
      <c r="AE2131" s="6">
        <f t="shared" si="899"/>
        <v>10.84328917050691</v>
      </c>
    </row>
    <row r="2132" spans="1:31" x14ac:dyDescent="0.15">
      <c r="A2132" s="38">
        <v>42968</v>
      </c>
      <c r="B2132" s="8">
        <f t="shared" si="887"/>
        <v>2017</v>
      </c>
      <c r="C2132" s="8">
        <f t="shared" si="888"/>
        <v>8</v>
      </c>
      <c r="D2132" s="8">
        <f t="shared" si="889"/>
        <v>21</v>
      </c>
      <c r="E2132" s="8" t="s">
        <v>29</v>
      </c>
      <c r="F2132" s="8">
        <v>2</v>
      </c>
      <c r="G2132" s="39">
        <v>6</v>
      </c>
      <c r="H2132" s="2" t="s">
        <v>73</v>
      </c>
      <c r="I2132" s="3">
        <v>4.08</v>
      </c>
      <c r="L2132" s="3">
        <v>17.98</v>
      </c>
      <c r="M2132" s="3">
        <v>1.5</v>
      </c>
      <c r="N2132" s="3">
        <v>86.68</v>
      </c>
      <c r="O2132" s="3">
        <v>143.05000000000001</v>
      </c>
      <c r="P2132" s="3">
        <v>2.6</v>
      </c>
      <c r="Q2132" s="3">
        <v>0.82</v>
      </c>
      <c r="R2132" s="3">
        <v>0.67</v>
      </c>
      <c r="S2132" s="3">
        <v>3.58</v>
      </c>
      <c r="T2132" s="3">
        <v>16.87</v>
      </c>
      <c r="U2132" s="6">
        <f t="shared" si="890"/>
        <v>57.786666666666669</v>
      </c>
      <c r="W2132" s="6">
        <f t="shared" si="891"/>
        <v>42.313117066290545</v>
      </c>
      <c r="X2132" s="6">
        <f t="shared" si="892"/>
        <v>1398.0645161290324</v>
      </c>
      <c r="Y2132" s="6">
        <f t="shared" si="893"/>
        <v>2980.2083333333335</v>
      </c>
      <c r="Z2132" s="6">
        <f t="shared" si="894"/>
        <v>130</v>
      </c>
      <c r="AA2132" s="6">
        <f t="shared" si="895"/>
        <v>67.489711934156375</v>
      </c>
      <c r="AB2132" s="6">
        <f t="shared" si="896"/>
        <v>29.130434782608695</v>
      </c>
      <c r="AC2132" s="6">
        <f t="shared" si="897"/>
        <v>91.583525198260418</v>
      </c>
      <c r="AD2132" s="6">
        <f t="shared" si="898"/>
        <v>937.22222222222229</v>
      </c>
      <c r="AE2132" s="6">
        <f t="shared" si="899"/>
        <v>33.040924731182805</v>
      </c>
    </row>
    <row r="2133" spans="1:31" x14ac:dyDescent="0.15">
      <c r="A2133" s="38">
        <v>42968</v>
      </c>
      <c r="B2133" s="8">
        <f t="shared" si="887"/>
        <v>2017</v>
      </c>
      <c r="C2133" s="8">
        <f t="shared" si="888"/>
        <v>8</v>
      </c>
      <c r="D2133" s="8">
        <f t="shared" si="889"/>
        <v>21</v>
      </c>
      <c r="E2133" s="8" t="s">
        <v>30</v>
      </c>
      <c r="F2133" s="8">
        <v>4</v>
      </c>
      <c r="G2133" s="39">
        <v>14</v>
      </c>
      <c r="H2133" s="2" t="s">
        <v>73</v>
      </c>
      <c r="I2133" s="3">
        <v>4.09</v>
      </c>
      <c r="L2133" s="3">
        <v>-44.13</v>
      </c>
      <c r="M2133" s="3">
        <v>0.59</v>
      </c>
      <c r="N2133" s="3">
        <v>34.4</v>
      </c>
      <c r="O2133" s="3">
        <v>63.43</v>
      </c>
      <c r="P2133" s="3">
        <v>4.6900000000000004</v>
      </c>
      <c r="Q2133" s="3">
        <v>3.73</v>
      </c>
      <c r="R2133" s="3">
        <v>0.34</v>
      </c>
      <c r="S2133" s="3">
        <v>0.71</v>
      </c>
      <c r="T2133" s="3">
        <v>0.32</v>
      </c>
      <c r="U2133" s="6">
        <f t="shared" si="890"/>
        <v>58.305084745762713</v>
      </c>
      <c r="W2133" s="6">
        <f t="shared" si="891"/>
        <v>16.643159379407614</v>
      </c>
      <c r="X2133" s="6">
        <f t="shared" si="892"/>
        <v>554.83870967741927</v>
      </c>
      <c r="Y2133" s="6">
        <f t="shared" si="893"/>
        <v>1321.4583333333335</v>
      </c>
      <c r="Z2133" s="6">
        <f t="shared" si="894"/>
        <v>234.5</v>
      </c>
      <c r="AA2133" s="6">
        <f t="shared" si="895"/>
        <v>306.99588477366251</v>
      </c>
      <c r="AB2133" s="6">
        <f t="shared" si="896"/>
        <v>14.782608695652176</v>
      </c>
      <c r="AC2133" s="6">
        <f t="shared" si="897"/>
        <v>18.163213097979021</v>
      </c>
      <c r="AD2133" s="6">
        <f t="shared" si="898"/>
        <v>17.777777777777779</v>
      </c>
      <c r="AE2133" s="6">
        <f t="shared" si="899"/>
        <v>33.337342810278841</v>
      </c>
    </row>
    <row r="2134" spans="1:31" x14ac:dyDescent="0.15">
      <c r="A2134" s="38">
        <v>42968</v>
      </c>
      <c r="B2134" s="8">
        <f t="shared" si="887"/>
        <v>2017</v>
      </c>
      <c r="C2134" s="8">
        <f t="shared" si="888"/>
        <v>8</v>
      </c>
      <c r="D2134" s="8">
        <f t="shared" si="889"/>
        <v>21</v>
      </c>
      <c r="E2134" s="8" t="s">
        <v>29</v>
      </c>
      <c r="F2134" s="8">
        <v>1</v>
      </c>
      <c r="G2134" s="39">
        <v>1</v>
      </c>
      <c r="H2134" s="2" t="s">
        <v>73</v>
      </c>
      <c r="I2134" s="3">
        <v>4.1399999999999997</v>
      </c>
      <c r="L2134" s="3">
        <v>-25.65</v>
      </c>
      <c r="M2134" s="3">
        <v>0.35</v>
      </c>
      <c r="N2134" s="3">
        <v>23.99</v>
      </c>
      <c r="O2134" s="3">
        <v>57.86</v>
      </c>
      <c r="P2134" s="3">
        <v>5.43</v>
      </c>
      <c r="Q2134" s="3">
        <v>0.74</v>
      </c>
      <c r="R2134" s="3">
        <v>0.33</v>
      </c>
      <c r="S2134" s="3">
        <v>2.09</v>
      </c>
      <c r="T2134" s="3">
        <v>2.98</v>
      </c>
      <c r="U2134" s="6">
        <f t="shared" si="890"/>
        <v>68.542857142857144</v>
      </c>
      <c r="W2134" s="6">
        <f t="shared" si="891"/>
        <v>9.8730606488011272</v>
      </c>
      <c r="X2134" s="6">
        <f t="shared" si="892"/>
        <v>386.93548387096769</v>
      </c>
      <c r="Y2134" s="6">
        <f t="shared" si="893"/>
        <v>1205.4166666666665</v>
      </c>
      <c r="Z2134" s="6">
        <f t="shared" si="894"/>
        <v>271.49999999999994</v>
      </c>
      <c r="AA2134" s="6">
        <f t="shared" si="895"/>
        <v>60.905349794238681</v>
      </c>
      <c r="AB2134" s="6">
        <f t="shared" si="896"/>
        <v>14.347826086956523</v>
      </c>
      <c r="AC2134" s="6">
        <f t="shared" si="897"/>
        <v>53.466359682783313</v>
      </c>
      <c r="AD2134" s="6">
        <f t="shared" si="898"/>
        <v>165.55555555555557</v>
      </c>
      <c r="AE2134" s="6">
        <f t="shared" si="899"/>
        <v>39.191036866359447</v>
      </c>
    </row>
    <row r="2135" spans="1:31" x14ac:dyDescent="0.15">
      <c r="A2135" s="38">
        <v>42968</v>
      </c>
      <c r="B2135" s="8">
        <f t="shared" si="887"/>
        <v>2017</v>
      </c>
      <c r="C2135" s="8">
        <f t="shared" si="888"/>
        <v>8</v>
      </c>
      <c r="D2135" s="8">
        <f t="shared" si="889"/>
        <v>21</v>
      </c>
      <c r="E2135" s="8" t="s">
        <v>30</v>
      </c>
      <c r="F2135" s="8">
        <v>1</v>
      </c>
      <c r="G2135" s="39">
        <v>2</v>
      </c>
      <c r="H2135" s="2" t="s">
        <v>73</v>
      </c>
      <c r="I2135" s="3">
        <v>4.24</v>
      </c>
      <c r="L2135" s="3">
        <v>20.04</v>
      </c>
      <c r="M2135" s="3">
        <v>0.35</v>
      </c>
      <c r="N2135" s="3">
        <v>28.07</v>
      </c>
      <c r="O2135" s="3">
        <v>61.79</v>
      </c>
      <c r="P2135" s="3">
        <v>5.55</v>
      </c>
      <c r="Q2135" s="3">
        <v>2.4700000000000002</v>
      </c>
      <c r="R2135" s="3">
        <v>0.25</v>
      </c>
      <c r="S2135" s="3">
        <v>0.86</v>
      </c>
      <c r="T2135" s="3">
        <v>0.98</v>
      </c>
      <c r="U2135" s="6">
        <f t="shared" si="890"/>
        <v>80.2</v>
      </c>
      <c r="W2135" s="6">
        <f t="shared" si="891"/>
        <v>9.8730606488011272</v>
      </c>
      <c r="X2135" s="6">
        <f t="shared" si="892"/>
        <v>452.74193548387098</v>
      </c>
      <c r="Y2135" s="6">
        <f t="shared" si="893"/>
        <v>1287.2916666666667</v>
      </c>
      <c r="Z2135" s="6">
        <f t="shared" si="894"/>
        <v>277.49999999999994</v>
      </c>
      <c r="AA2135" s="6">
        <f t="shared" si="895"/>
        <v>203.29218106995887</v>
      </c>
      <c r="AB2135" s="6">
        <f t="shared" si="896"/>
        <v>10.869565217391305</v>
      </c>
      <c r="AC2135" s="6">
        <f t="shared" si="897"/>
        <v>22.000511639805573</v>
      </c>
      <c r="AD2135" s="6">
        <f t="shared" si="898"/>
        <v>54.444444444444443</v>
      </c>
      <c r="AE2135" s="6">
        <f t="shared" si="899"/>
        <v>45.856290322580648</v>
      </c>
    </row>
    <row r="2136" spans="1:31" x14ac:dyDescent="0.15">
      <c r="A2136" s="38">
        <v>42968</v>
      </c>
      <c r="B2136" s="8">
        <f t="shared" si="887"/>
        <v>2017</v>
      </c>
      <c r="C2136" s="8">
        <f t="shared" si="888"/>
        <v>8</v>
      </c>
      <c r="D2136" s="8">
        <f t="shared" si="889"/>
        <v>21</v>
      </c>
      <c r="E2136" s="8" t="s">
        <v>30</v>
      </c>
      <c r="F2136" s="8">
        <v>3</v>
      </c>
      <c r="G2136" s="39">
        <v>9</v>
      </c>
      <c r="H2136" s="2" t="s">
        <v>73</v>
      </c>
      <c r="I2136" s="3">
        <v>4.28</v>
      </c>
      <c r="L2136" s="3">
        <v>20.77</v>
      </c>
      <c r="M2136" s="3">
        <v>0.4</v>
      </c>
      <c r="N2136" s="3">
        <v>41.57</v>
      </c>
      <c r="O2136" s="3">
        <v>60.46</v>
      </c>
      <c r="P2136" s="3">
        <v>7.78</v>
      </c>
      <c r="Q2136" s="3">
        <v>3.05</v>
      </c>
      <c r="R2136" s="3">
        <v>0.56999999999999995</v>
      </c>
      <c r="S2136" s="3">
        <v>1.88</v>
      </c>
      <c r="T2136" s="3">
        <v>0.17</v>
      </c>
      <c r="U2136" s="6">
        <f t="shared" si="890"/>
        <v>103.925</v>
      </c>
      <c r="W2136" s="6">
        <f t="shared" si="891"/>
        <v>11.283497884344147</v>
      </c>
      <c r="X2136" s="6">
        <f t="shared" si="892"/>
        <v>670.48387096774195</v>
      </c>
      <c r="Y2136" s="6">
        <f t="shared" si="893"/>
        <v>1259.5833333333333</v>
      </c>
      <c r="Z2136" s="6">
        <f t="shared" si="894"/>
        <v>389</v>
      </c>
      <c r="AA2136" s="6">
        <f t="shared" si="895"/>
        <v>251.02880658436212</v>
      </c>
      <c r="AB2136" s="6">
        <f t="shared" si="896"/>
        <v>24.782608695652172</v>
      </c>
      <c r="AC2136" s="6">
        <f t="shared" si="897"/>
        <v>48.094141724226141</v>
      </c>
      <c r="AD2136" s="6">
        <f t="shared" si="898"/>
        <v>9.4444444444444446</v>
      </c>
      <c r="AE2136" s="6">
        <f t="shared" si="899"/>
        <v>59.421633064516129</v>
      </c>
    </row>
    <row r="2137" spans="1:31" x14ac:dyDescent="0.15">
      <c r="A2137" s="38">
        <v>42968</v>
      </c>
      <c r="B2137" s="8">
        <f t="shared" si="887"/>
        <v>2017</v>
      </c>
      <c r="C2137" s="8">
        <f t="shared" si="888"/>
        <v>8</v>
      </c>
      <c r="D2137" s="8">
        <f t="shared" si="889"/>
        <v>21</v>
      </c>
      <c r="E2137" s="8" t="s">
        <v>29</v>
      </c>
      <c r="F2137" s="8">
        <v>4</v>
      </c>
      <c r="G2137" s="39">
        <v>13</v>
      </c>
      <c r="H2137" s="2" t="s">
        <v>73</v>
      </c>
      <c r="I2137" s="3">
        <v>3.87</v>
      </c>
      <c r="L2137" s="3">
        <v>-27.99</v>
      </c>
      <c r="M2137" s="3">
        <v>1.22</v>
      </c>
      <c r="N2137" s="3">
        <v>218.47</v>
      </c>
      <c r="O2137" s="3">
        <v>174.97</v>
      </c>
      <c r="P2137" s="3">
        <v>0.99</v>
      </c>
      <c r="Q2137" s="3">
        <v>0.84</v>
      </c>
      <c r="R2137" s="3">
        <v>0.79</v>
      </c>
      <c r="S2137" s="3">
        <v>0.87</v>
      </c>
      <c r="T2137" s="3">
        <v>3.18</v>
      </c>
      <c r="U2137" s="6">
        <f t="shared" si="890"/>
        <v>179.07377049180329</v>
      </c>
      <c r="W2137" s="6">
        <f t="shared" si="891"/>
        <v>34.414668547249647</v>
      </c>
      <c r="X2137" s="6">
        <f t="shared" si="892"/>
        <v>3523.7096774193551</v>
      </c>
      <c r="Y2137" s="6">
        <f t="shared" si="893"/>
        <v>3645.208333333333</v>
      </c>
      <c r="Z2137" s="6">
        <f t="shared" si="894"/>
        <v>49.5</v>
      </c>
      <c r="AA2137" s="6">
        <f t="shared" si="895"/>
        <v>69.135802469135797</v>
      </c>
      <c r="AB2137" s="6">
        <f t="shared" si="896"/>
        <v>34.347826086956523</v>
      </c>
      <c r="AC2137" s="6">
        <f t="shared" si="897"/>
        <v>22.256331542594012</v>
      </c>
      <c r="AD2137" s="6">
        <f t="shared" si="898"/>
        <v>176.66666666666666</v>
      </c>
      <c r="AE2137" s="6">
        <f t="shared" si="899"/>
        <v>102.38976070861979</v>
      </c>
    </row>
    <row r="2138" spans="1:31" x14ac:dyDescent="0.15">
      <c r="A2138" s="38">
        <v>42968</v>
      </c>
      <c r="B2138" s="8">
        <f t="shared" si="887"/>
        <v>2017</v>
      </c>
      <c r="C2138" s="8">
        <f t="shared" si="888"/>
        <v>8</v>
      </c>
      <c r="D2138" s="8">
        <f t="shared" si="889"/>
        <v>21</v>
      </c>
      <c r="E2138" s="8" t="s">
        <v>30</v>
      </c>
      <c r="F2138" s="8">
        <v>2</v>
      </c>
      <c r="G2138" s="39">
        <v>7</v>
      </c>
      <c r="H2138" s="2" t="s">
        <v>73</v>
      </c>
      <c r="I2138" s="3">
        <v>3.99</v>
      </c>
      <c r="L2138" s="3">
        <v>-25.23</v>
      </c>
      <c r="M2138" s="3">
        <v>0.82</v>
      </c>
      <c r="N2138" s="3">
        <v>150.65</v>
      </c>
      <c r="O2138" s="3">
        <v>141.47</v>
      </c>
      <c r="P2138" s="3">
        <v>11.19</v>
      </c>
      <c r="Q2138" s="3">
        <v>5.33</v>
      </c>
      <c r="R2138" s="3">
        <v>0.46</v>
      </c>
      <c r="S2138" s="3">
        <v>1.73</v>
      </c>
      <c r="T2138" s="3">
        <v>10.73</v>
      </c>
      <c r="U2138" s="6">
        <f t="shared" si="890"/>
        <v>183.71951219512198</v>
      </c>
      <c r="W2138" s="6">
        <f t="shared" si="891"/>
        <v>23.131170662905497</v>
      </c>
      <c r="X2138" s="6">
        <f t="shared" si="892"/>
        <v>2429.8387096774195</v>
      </c>
      <c r="Y2138" s="6">
        <f t="shared" si="893"/>
        <v>2947.2916666666665</v>
      </c>
      <c r="Z2138" s="6">
        <f t="shared" si="894"/>
        <v>559.5</v>
      </c>
      <c r="AA2138" s="6">
        <f t="shared" si="895"/>
        <v>438.68312757201642</v>
      </c>
      <c r="AB2138" s="6">
        <f t="shared" si="896"/>
        <v>20</v>
      </c>
      <c r="AC2138" s="6">
        <f t="shared" si="897"/>
        <v>44.256843182399585</v>
      </c>
      <c r="AD2138" s="6">
        <f t="shared" si="898"/>
        <v>596.1111111111112</v>
      </c>
      <c r="AE2138" s="6">
        <f t="shared" si="899"/>
        <v>105.04607592446895</v>
      </c>
    </row>
    <row r="2139" spans="1:31" x14ac:dyDescent="0.15">
      <c r="A2139" s="38">
        <v>42968</v>
      </c>
      <c r="B2139" s="8">
        <f t="shared" si="887"/>
        <v>2017</v>
      </c>
      <c r="C2139" s="8">
        <f t="shared" si="888"/>
        <v>8</v>
      </c>
      <c r="D2139" s="8">
        <f t="shared" si="889"/>
        <v>21</v>
      </c>
      <c r="E2139" s="8" t="s">
        <v>29</v>
      </c>
      <c r="F2139" s="8">
        <v>3</v>
      </c>
      <c r="G2139" s="39">
        <v>10</v>
      </c>
      <c r="H2139" s="2" t="s">
        <v>73</v>
      </c>
      <c r="I2139" s="3">
        <v>3.88</v>
      </c>
      <c r="L2139" s="3">
        <v>-39.26</v>
      </c>
      <c r="M2139" s="3">
        <v>0.96</v>
      </c>
      <c r="N2139" s="3">
        <v>197.53</v>
      </c>
      <c r="O2139" s="3">
        <v>233.19</v>
      </c>
      <c r="P2139" s="3">
        <v>1.67</v>
      </c>
      <c r="Q2139" s="3">
        <v>1.89</v>
      </c>
      <c r="R2139" s="3">
        <v>0.56000000000000005</v>
      </c>
      <c r="S2139" s="3">
        <v>3.94</v>
      </c>
      <c r="T2139" s="3">
        <v>25.44</v>
      </c>
      <c r="U2139" s="6">
        <f t="shared" si="890"/>
        <v>205.76041666666669</v>
      </c>
      <c r="W2139" s="6">
        <f t="shared" si="891"/>
        <v>27.080394922425949</v>
      </c>
      <c r="X2139" s="6">
        <f t="shared" si="892"/>
        <v>3185.9677419354839</v>
      </c>
      <c r="Y2139" s="6">
        <f t="shared" si="893"/>
        <v>4858.125</v>
      </c>
      <c r="Z2139" s="6">
        <f t="shared" si="894"/>
        <v>83.499999999999986</v>
      </c>
      <c r="AA2139" s="6">
        <f t="shared" si="895"/>
        <v>155.55555555555554</v>
      </c>
      <c r="AB2139" s="6">
        <f t="shared" si="896"/>
        <v>24.347826086956523</v>
      </c>
      <c r="AC2139" s="6">
        <f t="shared" si="897"/>
        <v>100.79304169864415</v>
      </c>
      <c r="AD2139" s="6">
        <f t="shared" si="898"/>
        <v>1413.3333333333333</v>
      </c>
      <c r="AE2139" s="6">
        <f t="shared" si="899"/>
        <v>117.64849630376345</v>
      </c>
    </row>
    <row r="2140" spans="1:31" x14ac:dyDescent="0.15">
      <c r="A2140" s="38">
        <v>43024</v>
      </c>
      <c r="B2140" s="8">
        <f t="shared" si="887"/>
        <v>2017</v>
      </c>
      <c r="C2140" s="8">
        <f t="shared" si="888"/>
        <v>10</v>
      </c>
      <c r="D2140" s="8">
        <f t="shared" si="889"/>
        <v>16</v>
      </c>
      <c r="E2140" s="8" t="s">
        <v>32</v>
      </c>
      <c r="F2140" s="8">
        <v>3</v>
      </c>
      <c r="G2140" s="39">
        <v>11</v>
      </c>
      <c r="H2140" s="2" t="s">
        <v>73</v>
      </c>
      <c r="I2140" s="3">
        <v>4.84</v>
      </c>
      <c r="L2140" s="3">
        <v>22.38</v>
      </c>
      <c r="M2140" s="3">
        <v>0.42</v>
      </c>
      <c r="N2140" s="3">
        <v>0.22</v>
      </c>
      <c r="O2140" s="3">
        <v>6.62</v>
      </c>
      <c r="P2140" s="3">
        <v>0.43</v>
      </c>
      <c r="Q2140" s="3">
        <v>0.2</v>
      </c>
      <c r="R2140" s="3">
        <v>0.4</v>
      </c>
      <c r="S2140" s="3">
        <v>0.18</v>
      </c>
      <c r="T2140" s="3">
        <v>0.01</v>
      </c>
      <c r="U2140" s="6">
        <f t="shared" si="890"/>
        <v>0.52380952380952384</v>
      </c>
      <c r="W2140" s="6">
        <f t="shared" si="891"/>
        <v>11.847672778561353</v>
      </c>
      <c r="X2140" s="6">
        <f t="shared" si="892"/>
        <v>3.5483870967741939</v>
      </c>
      <c r="Y2140" s="6">
        <f t="shared" si="893"/>
        <v>137.91666666666666</v>
      </c>
      <c r="Z2140" s="6">
        <f t="shared" si="894"/>
        <v>21.5</v>
      </c>
      <c r="AA2140" s="6">
        <f t="shared" si="895"/>
        <v>16.460905349794238</v>
      </c>
      <c r="AB2140" s="6">
        <f t="shared" si="896"/>
        <v>17.391304347826086</v>
      </c>
      <c r="AC2140" s="6">
        <f t="shared" si="897"/>
        <v>4.604758250191864</v>
      </c>
      <c r="AD2140" s="6">
        <f t="shared" si="898"/>
        <v>0.55555555555555558</v>
      </c>
      <c r="AE2140" s="6">
        <f t="shared" si="899"/>
        <v>0.29950076804915521</v>
      </c>
    </row>
    <row r="2141" spans="1:31" x14ac:dyDescent="0.15">
      <c r="A2141" s="38">
        <v>43024</v>
      </c>
      <c r="B2141" s="8">
        <f t="shared" si="887"/>
        <v>2017</v>
      </c>
      <c r="C2141" s="8">
        <f t="shared" si="888"/>
        <v>10</v>
      </c>
      <c r="D2141" s="8">
        <f t="shared" si="889"/>
        <v>16</v>
      </c>
      <c r="E2141" s="8" t="s">
        <v>32</v>
      </c>
      <c r="F2141" s="8">
        <v>2</v>
      </c>
      <c r="G2141" s="39">
        <v>8</v>
      </c>
      <c r="H2141" s="2" t="s">
        <v>73</v>
      </c>
      <c r="I2141" s="3">
        <v>4.72</v>
      </c>
      <c r="L2141" s="3">
        <v>13.68</v>
      </c>
      <c r="M2141" s="3">
        <v>0.34</v>
      </c>
      <c r="N2141" s="3">
        <v>0.89</v>
      </c>
      <c r="O2141" s="3">
        <v>8.91</v>
      </c>
      <c r="P2141" s="3">
        <v>0.62</v>
      </c>
      <c r="Q2141" s="3">
        <v>0.15</v>
      </c>
      <c r="R2141" s="3">
        <v>0.39</v>
      </c>
      <c r="S2141" s="3">
        <v>0.2</v>
      </c>
      <c r="T2141" s="3">
        <v>0.05</v>
      </c>
      <c r="U2141" s="6">
        <f t="shared" si="890"/>
        <v>2.6176470588235294</v>
      </c>
      <c r="W2141" s="6">
        <f t="shared" si="891"/>
        <v>9.590973201692524</v>
      </c>
      <c r="X2141" s="6">
        <f t="shared" si="892"/>
        <v>14.35483870967742</v>
      </c>
      <c r="Y2141" s="6">
        <f t="shared" si="893"/>
        <v>185.625</v>
      </c>
      <c r="Z2141" s="6">
        <f t="shared" si="894"/>
        <v>31</v>
      </c>
      <c r="AA2141" s="6">
        <f t="shared" si="895"/>
        <v>12.345679012345679</v>
      </c>
      <c r="AB2141" s="6">
        <f t="shared" si="896"/>
        <v>16.956521739130437</v>
      </c>
      <c r="AC2141" s="6">
        <f t="shared" si="897"/>
        <v>5.1163980557687392</v>
      </c>
      <c r="AD2141" s="6">
        <f t="shared" si="898"/>
        <v>2.7777777777777777</v>
      </c>
      <c r="AE2141" s="6">
        <f t="shared" si="899"/>
        <v>1.496703036053131</v>
      </c>
    </row>
    <row r="2142" spans="1:31" x14ac:dyDescent="0.15">
      <c r="A2142" s="38">
        <v>43024</v>
      </c>
      <c r="B2142" s="8">
        <f t="shared" si="887"/>
        <v>2017</v>
      </c>
      <c r="C2142" s="8">
        <f t="shared" si="888"/>
        <v>10</v>
      </c>
      <c r="D2142" s="8">
        <f t="shared" si="889"/>
        <v>16</v>
      </c>
      <c r="E2142" s="8" t="s">
        <v>31</v>
      </c>
      <c r="F2142" s="8">
        <v>2</v>
      </c>
      <c r="G2142" s="39">
        <v>5</v>
      </c>
      <c r="H2142" s="2" t="s">
        <v>73</v>
      </c>
      <c r="I2142" s="3">
        <v>5.31</v>
      </c>
      <c r="L2142" s="3">
        <v>29.49</v>
      </c>
      <c r="M2142" s="3">
        <v>0.25</v>
      </c>
      <c r="N2142" s="3">
        <v>1.33</v>
      </c>
      <c r="O2142" s="3">
        <v>3.95</v>
      </c>
      <c r="P2142" s="3">
        <v>1.1100000000000001</v>
      </c>
      <c r="Q2142" s="3">
        <v>0.2</v>
      </c>
      <c r="R2142" s="3">
        <v>0.28000000000000003</v>
      </c>
      <c r="S2142" s="3">
        <v>0.18</v>
      </c>
      <c r="T2142" s="3">
        <v>0.01</v>
      </c>
      <c r="U2142" s="6">
        <f t="shared" si="890"/>
        <v>5.32</v>
      </c>
      <c r="W2142" s="6">
        <f t="shared" si="891"/>
        <v>7.0521861777150914</v>
      </c>
      <c r="X2142" s="6">
        <f t="shared" si="892"/>
        <v>21.451612903225808</v>
      </c>
      <c r="Y2142" s="6">
        <f t="shared" si="893"/>
        <v>82.291666666666671</v>
      </c>
      <c r="Z2142" s="6">
        <f t="shared" si="894"/>
        <v>55.500000000000007</v>
      </c>
      <c r="AA2142" s="6">
        <f t="shared" si="895"/>
        <v>16.460905349794238</v>
      </c>
      <c r="AB2142" s="6">
        <f t="shared" si="896"/>
        <v>12.173913043478262</v>
      </c>
      <c r="AC2142" s="6">
        <f t="shared" si="897"/>
        <v>4.604758250191864</v>
      </c>
      <c r="AD2142" s="6">
        <f t="shared" si="898"/>
        <v>0.55555555555555558</v>
      </c>
      <c r="AE2142" s="6">
        <f t="shared" si="899"/>
        <v>3.0418387096774198</v>
      </c>
    </row>
    <row r="2143" spans="1:31" x14ac:dyDescent="0.15">
      <c r="A2143" s="38">
        <v>43024</v>
      </c>
      <c r="B2143" s="8">
        <f t="shared" si="887"/>
        <v>2017</v>
      </c>
      <c r="C2143" s="8">
        <f t="shared" si="888"/>
        <v>10</v>
      </c>
      <c r="D2143" s="8">
        <f t="shared" si="889"/>
        <v>16</v>
      </c>
      <c r="E2143" s="8" t="s">
        <v>31</v>
      </c>
      <c r="F2143" s="8">
        <v>1</v>
      </c>
      <c r="G2143" s="39">
        <v>3</v>
      </c>
      <c r="H2143" s="2" t="s">
        <v>73</v>
      </c>
      <c r="I2143" s="3">
        <v>5.39</v>
      </c>
      <c r="L2143" s="3">
        <v>37.130000000000003</v>
      </c>
      <c r="M2143" s="3">
        <v>0.28999999999999998</v>
      </c>
      <c r="N2143" s="3">
        <v>2.17</v>
      </c>
      <c r="O2143" s="3">
        <v>3.28</v>
      </c>
      <c r="P2143" s="3">
        <v>1.3</v>
      </c>
      <c r="Q2143" s="3">
        <v>0.31</v>
      </c>
      <c r="R2143" s="3">
        <v>0.24</v>
      </c>
      <c r="S2143" s="3">
        <v>0.42</v>
      </c>
      <c r="T2143" s="3">
        <v>0.03</v>
      </c>
      <c r="U2143" s="6">
        <f t="shared" si="890"/>
        <v>7.4827586206896557</v>
      </c>
      <c r="W2143" s="6">
        <f t="shared" si="891"/>
        <v>8.1805359661495043</v>
      </c>
      <c r="X2143" s="6">
        <f t="shared" si="892"/>
        <v>34.999999999999993</v>
      </c>
      <c r="Y2143" s="6">
        <f t="shared" si="893"/>
        <v>68.333333333333329</v>
      </c>
      <c r="Z2143" s="6">
        <f t="shared" si="894"/>
        <v>65</v>
      </c>
      <c r="AA2143" s="6">
        <f t="shared" si="895"/>
        <v>25.514403292181068</v>
      </c>
      <c r="AB2143" s="6">
        <f t="shared" si="896"/>
        <v>10.434782608695651</v>
      </c>
      <c r="AC2143" s="6">
        <f t="shared" si="897"/>
        <v>10.74443591711435</v>
      </c>
      <c r="AD2143" s="6">
        <f t="shared" si="898"/>
        <v>1.6666666666666665</v>
      </c>
      <c r="AE2143" s="6">
        <f t="shared" si="899"/>
        <v>4.2784482758620692</v>
      </c>
    </row>
    <row r="2144" spans="1:31" x14ac:dyDescent="0.15">
      <c r="A2144" s="38">
        <v>43024</v>
      </c>
      <c r="B2144" s="8">
        <f t="shared" si="887"/>
        <v>2017</v>
      </c>
      <c r="C2144" s="8">
        <f t="shared" si="888"/>
        <v>10</v>
      </c>
      <c r="D2144" s="8">
        <f t="shared" si="889"/>
        <v>16</v>
      </c>
      <c r="E2144" s="8" t="s">
        <v>31</v>
      </c>
      <c r="F2144" s="8">
        <v>4</v>
      </c>
      <c r="G2144" s="39">
        <v>15</v>
      </c>
      <c r="H2144" s="2" t="s">
        <v>73</v>
      </c>
      <c r="I2144" s="3">
        <v>4.88</v>
      </c>
      <c r="L2144" s="3">
        <v>13.64</v>
      </c>
      <c r="M2144" s="3">
        <v>0.19</v>
      </c>
      <c r="N2144" s="3">
        <v>2.04</v>
      </c>
      <c r="O2144" s="3">
        <v>4.0199999999999996</v>
      </c>
      <c r="P2144" s="3">
        <v>0.6</v>
      </c>
      <c r="Q2144" s="3">
        <v>0.16</v>
      </c>
      <c r="R2144" s="3">
        <v>0.26</v>
      </c>
      <c r="S2144" s="3">
        <v>0.22</v>
      </c>
      <c r="T2144" s="3">
        <v>0.03</v>
      </c>
      <c r="U2144" s="6">
        <f t="shared" si="890"/>
        <v>10.736842105263158</v>
      </c>
      <c r="W2144" s="6">
        <f t="shared" si="891"/>
        <v>5.3596614950634693</v>
      </c>
      <c r="X2144" s="6">
        <f t="shared" si="892"/>
        <v>32.903225806451616</v>
      </c>
      <c r="Y2144" s="6">
        <f t="shared" si="893"/>
        <v>83.749999999999986</v>
      </c>
      <c r="Z2144" s="6">
        <f t="shared" si="894"/>
        <v>30</v>
      </c>
      <c r="AA2144" s="6">
        <f t="shared" si="895"/>
        <v>13.168724279835391</v>
      </c>
      <c r="AB2144" s="6">
        <f t="shared" si="896"/>
        <v>11.304347826086957</v>
      </c>
      <c r="AC2144" s="6">
        <f t="shared" si="897"/>
        <v>5.6280378613456117</v>
      </c>
      <c r="AD2144" s="6">
        <f t="shared" si="898"/>
        <v>1.6666666666666665</v>
      </c>
      <c r="AE2144" s="6">
        <f t="shared" si="899"/>
        <v>6.1390492359932098</v>
      </c>
    </row>
    <row r="2145" spans="1:31" x14ac:dyDescent="0.15">
      <c r="A2145" s="38">
        <v>43024</v>
      </c>
      <c r="B2145" s="8">
        <f t="shared" si="887"/>
        <v>2017</v>
      </c>
      <c r="C2145" s="8">
        <f t="shared" si="888"/>
        <v>10</v>
      </c>
      <c r="D2145" s="8">
        <f t="shared" si="889"/>
        <v>16</v>
      </c>
      <c r="E2145" s="8" t="s">
        <v>31</v>
      </c>
      <c r="F2145" s="8">
        <v>3</v>
      </c>
      <c r="G2145" s="39">
        <v>12</v>
      </c>
      <c r="H2145" s="2" t="s">
        <v>73</v>
      </c>
      <c r="I2145" s="3">
        <v>4.72</v>
      </c>
      <c r="L2145" s="3">
        <v>14.13</v>
      </c>
      <c r="M2145" s="3">
        <v>0.28000000000000003</v>
      </c>
      <c r="N2145" s="3">
        <v>3.01</v>
      </c>
      <c r="O2145" s="3">
        <v>6.55</v>
      </c>
      <c r="P2145" s="3">
        <v>0.57999999999999996</v>
      </c>
      <c r="Q2145" s="3">
        <v>0.18</v>
      </c>
      <c r="R2145" s="3">
        <v>0.35</v>
      </c>
      <c r="S2145" s="3">
        <v>0.33</v>
      </c>
      <c r="T2145" s="3">
        <v>0.01</v>
      </c>
      <c r="U2145" s="6">
        <f t="shared" si="890"/>
        <v>10.749999999999998</v>
      </c>
      <c r="W2145" s="6">
        <f t="shared" si="891"/>
        <v>7.8984485190409028</v>
      </c>
      <c r="X2145" s="6">
        <f t="shared" si="892"/>
        <v>48.548387096774192</v>
      </c>
      <c r="Y2145" s="6">
        <f t="shared" si="893"/>
        <v>136.45833333333331</v>
      </c>
      <c r="Z2145" s="6">
        <f t="shared" si="894"/>
        <v>28.999999999999996</v>
      </c>
      <c r="AA2145" s="6">
        <f t="shared" si="895"/>
        <v>14.814814814814813</v>
      </c>
      <c r="AB2145" s="6">
        <f t="shared" si="896"/>
        <v>15.217391304347824</v>
      </c>
      <c r="AC2145" s="6">
        <f t="shared" si="897"/>
        <v>8.4420567920184197</v>
      </c>
      <c r="AD2145" s="6">
        <f t="shared" si="898"/>
        <v>0.55555555555555558</v>
      </c>
      <c r="AE2145" s="6">
        <f t="shared" si="899"/>
        <v>6.1465725806451612</v>
      </c>
    </row>
    <row r="2146" spans="1:31" x14ac:dyDescent="0.15">
      <c r="A2146" s="38">
        <v>43024</v>
      </c>
      <c r="B2146" s="8">
        <f t="shared" si="887"/>
        <v>2017</v>
      </c>
      <c r="C2146" s="8">
        <f t="shared" si="888"/>
        <v>10</v>
      </c>
      <c r="D2146" s="8">
        <f t="shared" si="889"/>
        <v>16</v>
      </c>
      <c r="E2146" s="8" t="s">
        <v>32</v>
      </c>
      <c r="F2146" s="8">
        <v>1</v>
      </c>
      <c r="G2146" s="39">
        <v>4</v>
      </c>
      <c r="H2146" s="2" t="s">
        <v>73</v>
      </c>
      <c r="I2146" s="3">
        <v>5.35</v>
      </c>
      <c r="L2146" s="3">
        <v>44.86</v>
      </c>
      <c r="M2146" s="3">
        <v>0.3</v>
      </c>
      <c r="N2146" s="3">
        <v>4.5999999999999996</v>
      </c>
      <c r="O2146" s="3">
        <v>7.21</v>
      </c>
      <c r="P2146" s="3">
        <v>3.1</v>
      </c>
      <c r="Q2146" s="3">
        <v>0.6</v>
      </c>
      <c r="R2146" s="3">
        <v>0.31</v>
      </c>
      <c r="S2146" s="3">
        <v>0.31</v>
      </c>
      <c r="T2146" s="3">
        <v>0.01</v>
      </c>
      <c r="U2146" s="6">
        <f t="shared" si="890"/>
        <v>15.333333333333332</v>
      </c>
      <c r="W2146" s="6">
        <f t="shared" si="891"/>
        <v>8.4626234132581093</v>
      </c>
      <c r="X2146" s="6">
        <f t="shared" si="892"/>
        <v>74.193548387096769</v>
      </c>
      <c r="Y2146" s="6">
        <f t="shared" si="893"/>
        <v>150.20833333333334</v>
      </c>
      <c r="Z2146" s="6">
        <f t="shared" si="894"/>
        <v>155</v>
      </c>
      <c r="AA2146" s="6">
        <f t="shared" si="895"/>
        <v>49.382716049382715</v>
      </c>
      <c r="AB2146" s="6">
        <f t="shared" si="896"/>
        <v>13.478260869565217</v>
      </c>
      <c r="AC2146" s="6">
        <f t="shared" si="897"/>
        <v>7.9304169864415437</v>
      </c>
      <c r="AD2146" s="6">
        <f t="shared" si="898"/>
        <v>0.55555555555555558</v>
      </c>
      <c r="AE2146" s="6">
        <f t="shared" si="899"/>
        <v>8.7672043010752692</v>
      </c>
    </row>
    <row r="2147" spans="1:31" x14ac:dyDescent="0.15">
      <c r="A2147" s="38">
        <v>43024</v>
      </c>
      <c r="B2147" s="8">
        <f t="shared" si="887"/>
        <v>2017</v>
      </c>
      <c r="C2147" s="8">
        <f t="shared" si="888"/>
        <v>10</v>
      </c>
      <c r="D2147" s="8">
        <f t="shared" si="889"/>
        <v>16</v>
      </c>
      <c r="E2147" s="8" t="s">
        <v>30</v>
      </c>
      <c r="F2147" s="8">
        <v>1</v>
      </c>
      <c r="G2147" s="39">
        <v>2</v>
      </c>
      <c r="H2147" s="2" t="s">
        <v>73</v>
      </c>
      <c r="I2147" s="3">
        <v>4.29</v>
      </c>
      <c r="L2147" s="3">
        <v>-4.6500000000000004</v>
      </c>
      <c r="M2147" s="3">
        <v>0.16</v>
      </c>
      <c r="N2147" s="3">
        <v>3.76</v>
      </c>
      <c r="O2147" s="3">
        <v>59.57</v>
      </c>
      <c r="P2147" s="3">
        <v>6.17</v>
      </c>
      <c r="Q2147" s="3">
        <v>2.38</v>
      </c>
      <c r="R2147" s="3">
        <v>0.34</v>
      </c>
      <c r="S2147" s="3">
        <v>0.25</v>
      </c>
      <c r="T2147" s="3">
        <v>0.04</v>
      </c>
      <c r="U2147" s="6">
        <f t="shared" si="890"/>
        <v>23.499999999999996</v>
      </c>
      <c r="W2147" s="6">
        <f t="shared" si="891"/>
        <v>4.5133991537376588</v>
      </c>
      <c r="X2147" s="6">
        <f t="shared" si="892"/>
        <v>60.645161290322577</v>
      </c>
      <c r="Y2147" s="6">
        <f t="shared" si="893"/>
        <v>1241.0416666666665</v>
      </c>
      <c r="Z2147" s="6">
        <f t="shared" si="894"/>
        <v>308.5</v>
      </c>
      <c r="AA2147" s="6">
        <f t="shared" si="895"/>
        <v>195.88477366255142</v>
      </c>
      <c r="AB2147" s="6">
        <f t="shared" si="896"/>
        <v>14.782608695652176</v>
      </c>
      <c r="AC2147" s="6">
        <f t="shared" si="897"/>
        <v>6.3954975697109226</v>
      </c>
      <c r="AD2147" s="6">
        <f t="shared" si="898"/>
        <v>2.2222222222222223</v>
      </c>
      <c r="AE2147" s="6">
        <f t="shared" si="899"/>
        <v>13.436693548387096</v>
      </c>
    </row>
    <row r="2148" spans="1:31" x14ac:dyDescent="0.15">
      <c r="A2148" s="38">
        <v>43024</v>
      </c>
      <c r="B2148" s="8">
        <f t="shared" si="887"/>
        <v>2017</v>
      </c>
      <c r="C2148" s="8">
        <f t="shared" si="888"/>
        <v>10</v>
      </c>
      <c r="D2148" s="8">
        <f t="shared" si="889"/>
        <v>16</v>
      </c>
      <c r="E2148" s="8" t="s">
        <v>30</v>
      </c>
      <c r="F2148" s="8">
        <v>4</v>
      </c>
      <c r="G2148" s="39">
        <v>14</v>
      </c>
      <c r="H2148" s="2" t="s">
        <v>73</v>
      </c>
      <c r="I2148" s="3">
        <v>4.09</v>
      </c>
      <c r="L2148" s="3">
        <v>-43.72</v>
      </c>
      <c r="M2148" s="3">
        <v>0.88</v>
      </c>
      <c r="N2148" s="3">
        <v>93.68</v>
      </c>
      <c r="O2148" s="3">
        <v>62.65</v>
      </c>
      <c r="P2148" s="3">
        <v>8.7100000000000009</v>
      </c>
      <c r="Q2148" s="3">
        <v>5.78</v>
      </c>
      <c r="R2148" s="3">
        <v>0.4</v>
      </c>
      <c r="S2148" s="3">
        <v>0.51</v>
      </c>
      <c r="T2148" s="3">
        <v>0.04</v>
      </c>
      <c r="U2148" s="6">
        <f t="shared" si="890"/>
        <v>106.45454545454547</v>
      </c>
      <c r="W2148" s="6">
        <f t="shared" si="891"/>
        <v>24.82369534555712</v>
      </c>
      <c r="X2148" s="6">
        <f t="shared" si="892"/>
        <v>1510.9677419354839</v>
      </c>
      <c r="Y2148" s="6">
        <f t="shared" si="893"/>
        <v>1305.2083333333333</v>
      </c>
      <c r="Z2148" s="6">
        <f t="shared" si="894"/>
        <v>435.50000000000006</v>
      </c>
      <c r="AA2148" s="6">
        <f t="shared" si="895"/>
        <v>475.72016460905354</v>
      </c>
      <c r="AB2148" s="6">
        <f t="shared" si="896"/>
        <v>17.391304347826086</v>
      </c>
      <c r="AC2148" s="6">
        <f t="shared" si="897"/>
        <v>13.046815042210284</v>
      </c>
      <c r="AD2148" s="6">
        <f t="shared" si="898"/>
        <v>2.2222222222222223</v>
      </c>
      <c r="AE2148" s="6">
        <f t="shared" si="899"/>
        <v>60.867961876832851</v>
      </c>
    </row>
    <row r="2149" spans="1:31" x14ac:dyDescent="0.15">
      <c r="A2149" s="38">
        <v>43024</v>
      </c>
      <c r="B2149" s="8">
        <f t="shared" si="887"/>
        <v>2017</v>
      </c>
      <c r="C2149" s="8">
        <f t="shared" si="888"/>
        <v>10</v>
      </c>
      <c r="D2149" s="8">
        <f t="shared" si="889"/>
        <v>16</v>
      </c>
      <c r="E2149" s="8" t="s">
        <v>30</v>
      </c>
      <c r="F2149" s="8">
        <v>3</v>
      </c>
      <c r="G2149" s="39">
        <v>9</v>
      </c>
      <c r="H2149" s="2" t="s">
        <v>73</v>
      </c>
      <c r="I2149" s="3">
        <v>4.37</v>
      </c>
      <c r="M2149" s="3">
        <v>0.38</v>
      </c>
      <c r="N2149" s="3">
        <v>42.06</v>
      </c>
      <c r="O2149" s="3">
        <v>39.96</v>
      </c>
      <c r="P2149" s="3">
        <v>5.31</v>
      </c>
      <c r="Q2149" s="3">
        <v>1.56</v>
      </c>
      <c r="R2149" s="3">
        <v>0.4</v>
      </c>
      <c r="S2149" s="3">
        <v>2.87</v>
      </c>
      <c r="U2149" s="6">
        <f t="shared" si="890"/>
        <v>110.68421052631579</v>
      </c>
      <c r="W2149" s="6">
        <f t="shared" si="891"/>
        <v>10.719322990126939</v>
      </c>
      <c r="X2149" s="6">
        <f t="shared" si="892"/>
        <v>678.38709677419365</v>
      </c>
      <c r="Y2149" s="6">
        <f t="shared" si="893"/>
        <v>832.5</v>
      </c>
      <c r="Z2149" s="6">
        <f t="shared" si="894"/>
        <v>265.49999999999994</v>
      </c>
      <c r="AA2149" s="6">
        <f t="shared" si="895"/>
        <v>128.39506172839506</v>
      </c>
      <c r="AB2149" s="6">
        <f t="shared" si="896"/>
        <v>17.391304347826086</v>
      </c>
      <c r="AC2149" s="6">
        <f t="shared" si="897"/>
        <v>73.420312100281393</v>
      </c>
      <c r="AD2149" s="6">
        <f t="shared" si="898"/>
        <v>0</v>
      </c>
      <c r="AE2149" s="6">
        <f t="shared" si="899"/>
        <v>63.286375212224122</v>
      </c>
    </row>
    <row r="2150" spans="1:31" x14ac:dyDescent="0.15">
      <c r="A2150" s="38">
        <v>43024</v>
      </c>
      <c r="B2150" s="8">
        <f t="shared" si="887"/>
        <v>2017</v>
      </c>
      <c r="C2150" s="8">
        <f t="shared" si="888"/>
        <v>10</v>
      </c>
      <c r="D2150" s="8">
        <f t="shared" si="889"/>
        <v>16</v>
      </c>
      <c r="E2150" s="8" t="s">
        <v>29</v>
      </c>
      <c r="F2150" s="8">
        <v>1</v>
      </c>
      <c r="G2150" s="39">
        <v>1</v>
      </c>
      <c r="H2150" s="2" t="s">
        <v>73</v>
      </c>
      <c r="I2150" s="3">
        <v>3.86</v>
      </c>
      <c r="M2150" s="3">
        <v>0.36</v>
      </c>
      <c r="N2150" s="3">
        <v>44.98</v>
      </c>
      <c r="O2150" s="3">
        <v>129.52000000000001</v>
      </c>
      <c r="P2150" s="3">
        <v>3.05</v>
      </c>
      <c r="Q2150" s="3">
        <v>0.83</v>
      </c>
      <c r="R2150" s="3">
        <v>0.48</v>
      </c>
      <c r="S2150" s="3">
        <v>3.48</v>
      </c>
      <c r="T2150" s="3">
        <v>0.98</v>
      </c>
      <c r="U2150" s="6">
        <f t="shared" si="890"/>
        <v>124.94444444444444</v>
      </c>
      <c r="W2150" s="6">
        <f t="shared" si="891"/>
        <v>10.15514809590973</v>
      </c>
      <c r="X2150" s="6">
        <f t="shared" si="892"/>
        <v>725.48387096774195</v>
      </c>
      <c r="Y2150" s="6">
        <f t="shared" si="893"/>
        <v>2698.3333333333335</v>
      </c>
      <c r="Z2150" s="6">
        <f t="shared" si="894"/>
        <v>152.5</v>
      </c>
      <c r="AA2150" s="6">
        <f t="shared" si="895"/>
        <v>68.312757201646093</v>
      </c>
      <c r="AB2150" s="6">
        <f t="shared" si="896"/>
        <v>20.869565217391301</v>
      </c>
      <c r="AC2150" s="6">
        <f t="shared" si="897"/>
        <v>89.025326170376047</v>
      </c>
      <c r="AD2150" s="6">
        <f t="shared" si="898"/>
        <v>54.444444444444443</v>
      </c>
      <c r="AE2150" s="6">
        <f t="shared" si="899"/>
        <v>71.440008960573493</v>
      </c>
    </row>
    <row r="2151" spans="1:31" x14ac:dyDescent="0.15">
      <c r="A2151" s="38">
        <v>43024</v>
      </c>
      <c r="B2151" s="8">
        <f t="shared" si="887"/>
        <v>2017</v>
      </c>
      <c r="C2151" s="8">
        <f t="shared" si="888"/>
        <v>10</v>
      </c>
      <c r="D2151" s="8">
        <f t="shared" si="889"/>
        <v>16</v>
      </c>
      <c r="E2151" s="8" t="s">
        <v>29</v>
      </c>
      <c r="F2151" s="8">
        <v>3</v>
      </c>
      <c r="G2151" s="39">
        <v>10</v>
      </c>
      <c r="H2151" s="2" t="s">
        <v>73</v>
      </c>
      <c r="I2151" s="3">
        <v>4.08</v>
      </c>
      <c r="L2151" s="3">
        <v>-48.25</v>
      </c>
      <c r="M2151" s="3">
        <v>0.38</v>
      </c>
      <c r="N2151" s="3">
        <v>54.5</v>
      </c>
      <c r="O2151" s="3">
        <v>49.06</v>
      </c>
      <c r="P2151" s="3">
        <v>1.63</v>
      </c>
      <c r="Q2151" s="3">
        <v>0.92</v>
      </c>
      <c r="R2151" s="3">
        <v>0.39</v>
      </c>
      <c r="S2151" s="3">
        <v>3.22</v>
      </c>
      <c r="T2151" s="3">
        <v>0.03</v>
      </c>
      <c r="U2151" s="6">
        <f t="shared" si="890"/>
        <v>143.42105263157896</v>
      </c>
      <c r="W2151" s="6">
        <f t="shared" si="891"/>
        <v>10.719322990126939</v>
      </c>
      <c r="X2151" s="6">
        <f t="shared" si="892"/>
        <v>879.0322580645161</v>
      </c>
      <c r="Y2151" s="6">
        <f t="shared" si="893"/>
        <v>1022.0833333333335</v>
      </c>
      <c r="Z2151" s="6">
        <f t="shared" si="894"/>
        <v>81.499999999999986</v>
      </c>
      <c r="AA2151" s="6">
        <f t="shared" si="895"/>
        <v>75.720164609053498</v>
      </c>
      <c r="AB2151" s="6">
        <f t="shared" si="896"/>
        <v>16.956521739130437</v>
      </c>
      <c r="AC2151" s="6">
        <f t="shared" si="897"/>
        <v>82.374008697876704</v>
      </c>
      <c r="AD2151" s="6">
        <f t="shared" si="898"/>
        <v>1.6666666666666665</v>
      </c>
      <c r="AE2151" s="6">
        <f t="shared" si="899"/>
        <v>82.004456706281843</v>
      </c>
    </row>
    <row r="2152" spans="1:31" x14ac:dyDescent="0.15">
      <c r="A2152" s="38">
        <v>43024</v>
      </c>
      <c r="B2152" s="8">
        <f t="shared" si="887"/>
        <v>2017</v>
      </c>
      <c r="C2152" s="8">
        <f t="shared" si="888"/>
        <v>10</v>
      </c>
      <c r="D2152" s="8">
        <f t="shared" si="889"/>
        <v>16</v>
      </c>
      <c r="E2152" s="8" t="s">
        <v>30</v>
      </c>
      <c r="F2152" s="8">
        <v>2</v>
      </c>
      <c r="G2152" s="39">
        <v>7</v>
      </c>
      <c r="H2152" s="2" t="s">
        <v>73</v>
      </c>
      <c r="I2152" s="3">
        <v>4.04</v>
      </c>
      <c r="L2152" s="3">
        <v>-26.55</v>
      </c>
      <c r="M2152" s="3">
        <v>0.99</v>
      </c>
      <c r="N2152" s="3">
        <v>152.94999999999999</v>
      </c>
      <c r="O2152" s="3">
        <v>126.29</v>
      </c>
      <c r="P2152" s="3">
        <v>13.62</v>
      </c>
      <c r="Q2152" s="3">
        <v>7.14</v>
      </c>
      <c r="R2152" s="3">
        <v>0.44</v>
      </c>
      <c r="S2152" s="3">
        <v>1.02</v>
      </c>
      <c r="T2152" s="3">
        <v>0.03</v>
      </c>
      <c r="U2152" s="6">
        <f t="shared" si="890"/>
        <v>154.49494949494948</v>
      </c>
      <c r="W2152" s="6">
        <f t="shared" si="891"/>
        <v>27.92665726375176</v>
      </c>
      <c r="X2152" s="6">
        <f t="shared" si="892"/>
        <v>2466.9354838709678</v>
      </c>
      <c r="Y2152" s="6">
        <f t="shared" si="893"/>
        <v>2631.041666666667</v>
      </c>
      <c r="Z2152" s="6">
        <f t="shared" si="894"/>
        <v>680.99999999999989</v>
      </c>
      <c r="AA2152" s="6">
        <f t="shared" si="895"/>
        <v>587.65432098765427</v>
      </c>
      <c r="AB2152" s="6">
        <f t="shared" si="896"/>
        <v>19.130434782608695</v>
      </c>
      <c r="AC2152" s="6">
        <f t="shared" si="897"/>
        <v>26.093630084420568</v>
      </c>
      <c r="AD2152" s="6">
        <f t="shared" si="898"/>
        <v>1.6666666666666665</v>
      </c>
      <c r="AE2152" s="6">
        <f t="shared" si="899"/>
        <v>88.336225154773558</v>
      </c>
    </row>
    <row r="2153" spans="1:31" x14ac:dyDescent="0.15">
      <c r="A2153" s="38">
        <v>43024</v>
      </c>
      <c r="B2153" s="8">
        <f t="shared" si="887"/>
        <v>2017</v>
      </c>
      <c r="C2153" s="8">
        <f t="shared" si="888"/>
        <v>10</v>
      </c>
      <c r="D2153" s="8">
        <f t="shared" si="889"/>
        <v>16</v>
      </c>
      <c r="E2153" s="8" t="s">
        <v>29</v>
      </c>
      <c r="F2153" s="8">
        <v>2</v>
      </c>
      <c r="G2153" s="39">
        <v>6</v>
      </c>
      <c r="H2153" s="2" t="s">
        <v>73</v>
      </c>
      <c r="I2153" s="3">
        <v>3.99</v>
      </c>
      <c r="L2153" s="3">
        <v>-46.7</v>
      </c>
      <c r="M2153" s="3">
        <v>0.91</v>
      </c>
      <c r="N2153" s="3">
        <v>156.54</v>
      </c>
      <c r="O2153" s="3">
        <v>47.89</v>
      </c>
      <c r="P2153" s="3">
        <v>3.03</v>
      </c>
      <c r="Q2153" s="3">
        <v>0.83</v>
      </c>
      <c r="R2153" s="3">
        <v>0.56999999999999995</v>
      </c>
      <c r="S2153" s="3">
        <v>1.33</v>
      </c>
      <c r="T2153" s="3">
        <v>0.03</v>
      </c>
      <c r="U2153" s="6">
        <f t="shared" si="890"/>
        <v>172.02197802197801</v>
      </c>
      <c r="W2153" s="6">
        <f t="shared" si="891"/>
        <v>25.669957686882931</v>
      </c>
      <c r="X2153" s="6">
        <f t="shared" si="892"/>
        <v>2524.8387096774195</v>
      </c>
      <c r="Y2153" s="6">
        <f t="shared" si="893"/>
        <v>997.70833333333326</v>
      </c>
      <c r="Z2153" s="6">
        <f t="shared" si="894"/>
        <v>151.5</v>
      </c>
      <c r="AA2153" s="6">
        <f t="shared" si="895"/>
        <v>68.312757201646093</v>
      </c>
      <c r="AB2153" s="6">
        <f t="shared" si="896"/>
        <v>24.782608695652172</v>
      </c>
      <c r="AC2153" s="6">
        <f t="shared" si="897"/>
        <v>34.02404707086211</v>
      </c>
      <c r="AD2153" s="6">
        <f t="shared" si="898"/>
        <v>1.6666666666666665</v>
      </c>
      <c r="AE2153" s="6">
        <f t="shared" si="899"/>
        <v>98.357727756114869</v>
      </c>
    </row>
    <row r="2154" spans="1:31" x14ac:dyDescent="0.15">
      <c r="A2154" s="38">
        <v>43024</v>
      </c>
      <c r="B2154" s="8">
        <f t="shared" si="887"/>
        <v>2017</v>
      </c>
      <c r="C2154" s="8">
        <f t="shared" si="888"/>
        <v>10</v>
      </c>
      <c r="D2154" s="8">
        <f t="shared" si="889"/>
        <v>16</v>
      </c>
      <c r="E2154" s="8" t="s">
        <v>29</v>
      </c>
      <c r="F2154" s="8">
        <v>4</v>
      </c>
      <c r="G2154" s="39">
        <v>13</v>
      </c>
      <c r="H2154" s="2" t="s">
        <v>73</v>
      </c>
      <c r="I2154" s="3">
        <v>3.9</v>
      </c>
      <c r="L2154" s="3">
        <v>-20.47</v>
      </c>
      <c r="M2154" s="3">
        <v>1.1100000000000001</v>
      </c>
      <c r="N2154" s="3">
        <v>261.72000000000003</v>
      </c>
      <c r="O2154" s="3">
        <v>203.85</v>
      </c>
      <c r="P2154" s="3">
        <v>1.05</v>
      </c>
      <c r="Q2154" s="3">
        <v>1.02</v>
      </c>
      <c r="R2154" s="3">
        <v>1</v>
      </c>
      <c r="S2154" s="3">
        <v>0.31</v>
      </c>
      <c r="T2154" s="3">
        <v>0.01</v>
      </c>
      <c r="U2154" s="6">
        <f t="shared" si="890"/>
        <v>235.78378378378378</v>
      </c>
      <c r="W2154" s="6">
        <f t="shared" si="891"/>
        <v>31.311706629055003</v>
      </c>
      <c r="X2154" s="6">
        <f t="shared" si="892"/>
        <v>4221.2903225806458</v>
      </c>
      <c r="Y2154" s="6">
        <f t="shared" si="893"/>
        <v>4246.875</v>
      </c>
      <c r="Z2154" s="6">
        <f t="shared" si="894"/>
        <v>52.500000000000007</v>
      </c>
      <c r="AA2154" s="6">
        <f t="shared" si="895"/>
        <v>83.950617283950621</v>
      </c>
      <c r="AB2154" s="6">
        <f t="shared" si="896"/>
        <v>43.478260869565219</v>
      </c>
      <c r="AC2154" s="6">
        <f t="shared" si="897"/>
        <v>7.9304169864415437</v>
      </c>
      <c r="AD2154" s="6">
        <f t="shared" si="898"/>
        <v>0.55555555555555558</v>
      </c>
      <c r="AE2154" s="6">
        <f t="shared" si="899"/>
        <v>134.81508282476028</v>
      </c>
    </row>
    <row r="2155" spans="1:31" x14ac:dyDescent="0.15">
      <c r="A2155" s="38">
        <v>43080</v>
      </c>
      <c r="B2155" s="8">
        <f t="shared" si="887"/>
        <v>2017</v>
      </c>
      <c r="C2155" s="8">
        <f t="shared" si="888"/>
        <v>12</v>
      </c>
      <c r="D2155" s="8">
        <f t="shared" si="889"/>
        <v>11</v>
      </c>
      <c r="E2155" s="8" t="s">
        <v>32</v>
      </c>
      <c r="F2155" s="8">
        <v>3</v>
      </c>
      <c r="G2155" s="39">
        <v>11</v>
      </c>
      <c r="H2155" s="2" t="s">
        <v>73</v>
      </c>
      <c r="I2155" s="3">
        <v>5.0199999999999996</v>
      </c>
      <c r="L2155" s="3">
        <v>29.61</v>
      </c>
      <c r="M2155" s="3">
        <v>0.41</v>
      </c>
      <c r="N2155" s="3">
        <v>0.13</v>
      </c>
      <c r="O2155" s="3">
        <v>6.97</v>
      </c>
      <c r="P2155" s="3">
        <v>0.74</v>
      </c>
      <c r="Q2155" s="3">
        <v>0.18</v>
      </c>
      <c r="R2155" s="3">
        <v>0.45</v>
      </c>
      <c r="S2155" s="3">
        <v>0.16</v>
      </c>
      <c r="T2155" s="3">
        <v>0.09</v>
      </c>
      <c r="U2155" s="6">
        <f t="shared" si="890"/>
        <v>0.31707317073170732</v>
      </c>
      <c r="W2155" s="6">
        <f t="shared" si="891"/>
        <v>11.565585331452748</v>
      </c>
      <c r="X2155" s="6">
        <f t="shared" si="892"/>
        <v>2.096774193548387</v>
      </c>
      <c r="Y2155" s="6">
        <f t="shared" si="893"/>
        <v>145.20833333333331</v>
      </c>
      <c r="Z2155" s="6">
        <f t="shared" si="894"/>
        <v>37</v>
      </c>
      <c r="AA2155" s="6">
        <f t="shared" si="895"/>
        <v>14.814814814814813</v>
      </c>
      <c r="AB2155" s="6">
        <f t="shared" si="896"/>
        <v>19.565217391304348</v>
      </c>
      <c r="AC2155" s="6">
        <f t="shared" si="897"/>
        <v>4.0931184446149906</v>
      </c>
      <c r="AD2155" s="6">
        <f t="shared" si="898"/>
        <v>5</v>
      </c>
      <c r="AE2155" s="6">
        <f t="shared" si="899"/>
        <v>0.18129425649095204</v>
      </c>
    </row>
    <row r="2156" spans="1:31" x14ac:dyDescent="0.15">
      <c r="A2156" s="38">
        <v>43080</v>
      </c>
      <c r="B2156" s="8">
        <f t="shared" si="887"/>
        <v>2017</v>
      </c>
      <c r="C2156" s="8">
        <f t="shared" si="888"/>
        <v>12</v>
      </c>
      <c r="D2156" s="8">
        <f t="shared" si="889"/>
        <v>11</v>
      </c>
      <c r="E2156" s="8" t="s">
        <v>31</v>
      </c>
      <c r="F2156" s="8">
        <v>2</v>
      </c>
      <c r="G2156" s="39">
        <v>5</v>
      </c>
      <c r="H2156" s="2" t="s">
        <v>73</v>
      </c>
      <c r="I2156" s="3">
        <v>5.17</v>
      </c>
      <c r="L2156" s="3">
        <v>18.63</v>
      </c>
      <c r="M2156" s="3">
        <v>0.35</v>
      </c>
      <c r="N2156" s="3">
        <v>0.27</v>
      </c>
      <c r="O2156" s="3">
        <v>4.51</v>
      </c>
      <c r="P2156" s="3">
        <v>1.1299999999999999</v>
      </c>
      <c r="Q2156" s="3">
        <v>0.17</v>
      </c>
      <c r="R2156" s="3">
        <v>0.26</v>
      </c>
      <c r="S2156" s="3">
        <v>0.06</v>
      </c>
      <c r="T2156" s="3">
        <v>0.03</v>
      </c>
      <c r="U2156" s="6">
        <f t="shared" si="890"/>
        <v>0.77142857142857157</v>
      </c>
      <c r="W2156" s="6">
        <f t="shared" si="891"/>
        <v>9.8730606488011272</v>
      </c>
      <c r="X2156" s="6">
        <f t="shared" si="892"/>
        <v>4.3548387096774199</v>
      </c>
      <c r="Y2156" s="6">
        <f t="shared" si="893"/>
        <v>93.958333333333329</v>
      </c>
      <c r="Z2156" s="6">
        <f t="shared" si="894"/>
        <v>56.499999999999993</v>
      </c>
      <c r="AA2156" s="6">
        <f t="shared" si="895"/>
        <v>13.991769547325102</v>
      </c>
      <c r="AB2156" s="6">
        <f t="shared" si="896"/>
        <v>11.304347826086957</v>
      </c>
      <c r="AC2156" s="6">
        <f t="shared" si="897"/>
        <v>1.5349194167306215</v>
      </c>
      <c r="AD2156" s="6">
        <f t="shared" si="898"/>
        <v>1.6666666666666665</v>
      </c>
      <c r="AE2156" s="6">
        <f t="shared" si="899"/>
        <v>0.44108294930875586</v>
      </c>
    </row>
    <row r="2157" spans="1:31" x14ac:dyDescent="0.15">
      <c r="A2157" s="38">
        <v>43080</v>
      </c>
      <c r="B2157" s="8">
        <f t="shared" si="887"/>
        <v>2017</v>
      </c>
      <c r="C2157" s="8">
        <f t="shared" si="888"/>
        <v>12</v>
      </c>
      <c r="D2157" s="8">
        <f t="shared" si="889"/>
        <v>11</v>
      </c>
      <c r="E2157" s="8" t="s">
        <v>32</v>
      </c>
      <c r="F2157" s="8">
        <v>1</v>
      </c>
      <c r="G2157" s="39">
        <v>4</v>
      </c>
      <c r="H2157" s="2" t="s">
        <v>73</v>
      </c>
      <c r="I2157" s="3">
        <v>5.46</v>
      </c>
      <c r="L2157" s="3">
        <v>39.5</v>
      </c>
      <c r="M2157" s="3">
        <v>0.34</v>
      </c>
      <c r="N2157" s="3">
        <v>0.66</v>
      </c>
      <c r="O2157" s="3">
        <v>5.57</v>
      </c>
      <c r="P2157" s="3">
        <v>1.82</v>
      </c>
      <c r="Q2157" s="3">
        <v>0.36</v>
      </c>
      <c r="R2157" s="3">
        <v>0.3</v>
      </c>
      <c r="S2157" s="3">
        <v>0.11</v>
      </c>
      <c r="T2157" s="3">
        <v>0.01</v>
      </c>
      <c r="U2157" s="6">
        <f t="shared" si="890"/>
        <v>1.9411764705882353</v>
      </c>
      <c r="W2157" s="6">
        <f t="shared" si="891"/>
        <v>9.590973201692524</v>
      </c>
      <c r="X2157" s="6">
        <f t="shared" si="892"/>
        <v>10.64516129032258</v>
      </c>
      <c r="Y2157" s="6">
        <f t="shared" si="893"/>
        <v>116.04166666666667</v>
      </c>
      <c r="Z2157" s="6">
        <f t="shared" si="894"/>
        <v>91</v>
      </c>
      <c r="AA2157" s="6">
        <f t="shared" si="895"/>
        <v>29.629629629629626</v>
      </c>
      <c r="AB2157" s="6">
        <f t="shared" si="896"/>
        <v>13.043478260869565</v>
      </c>
      <c r="AC2157" s="6">
        <f t="shared" si="897"/>
        <v>2.8140189306728058</v>
      </c>
      <c r="AD2157" s="6">
        <f t="shared" si="898"/>
        <v>0.55555555555555558</v>
      </c>
      <c r="AE2157" s="6">
        <f t="shared" si="899"/>
        <v>1.1099146110056926</v>
      </c>
    </row>
    <row r="2158" spans="1:31" x14ac:dyDescent="0.15">
      <c r="A2158" s="38">
        <v>43080</v>
      </c>
      <c r="B2158" s="8">
        <f t="shared" si="887"/>
        <v>2017</v>
      </c>
      <c r="C2158" s="8">
        <f t="shared" si="888"/>
        <v>12</v>
      </c>
      <c r="D2158" s="8">
        <f t="shared" si="889"/>
        <v>11</v>
      </c>
      <c r="E2158" s="8" t="s">
        <v>31</v>
      </c>
      <c r="F2158" s="8">
        <v>1</v>
      </c>
      <c r="G2158" s="39">
        <v>3</v>
      </c>
      <c r="H2158" s="2" t="s">
        <v>73</v>
      </c>
      <c r="I2158" s="3">
        <v>5.42</v>
      </c>
      <c r="L2158" s="3">
        <v>54.7</v>
      </c>
      <c r="M2158" s="3">
        <v>0.4</v>
      </c>
      <c r="N2158" s="3">
        <v>0.93</v>
      </c>
      <c r="O2158" s="3">
        <v>5.21</v>
      </c>
      <c r="P2158" s="3">
        <v>1.83</v>
      </c>
      <c r="Q2158" s="3">
        <v>0.45</v>
      </c>
      <c r="R2158" s="3">
        <v>0.3</v>
      </c>
      <c r="S2158" s="3">
        <v>0.21</v>
      </c>
      <c r="T2158" s="3">
        <v>0.01</v>
      </c>
      <c r="U2158" s="6">
        <f t="shared" si="890"/>
        <v>2.3250000000000002</v>
      </c>
      <c r="W2158" s="6">
        <f t="shared" si="891"/>
        <v>11.283497884344147</v>
      </c>
      <c r="X2158" s="6">
        <f t="shared" si="892"/>
        <v>15.000000000000002</v>
      </c>
      <c r="Y2158" s="6">
        <f t="shared" si="893"/>
        <v>108.54166666666666</v>
      </c>
      <c r="Z2158" s="6">
        <f t="shared" si="894"/>
        <v>91.5</v>
      </c>
      <c r="AA2158" s="6">
        <f t="shared" si="895"/>
        <v>37.037037037037038</v>
      </c>
      <c r="AB2158" s="6">
        <f t="shared" si="896"/>
        <v>13.043478260869565</v>
      </c>
      <c r="AC2158" s="6">
        <f t="shared" si="897"/>
        <v>5.372217958557175</v>
      </c>
      <c r="AD2158" s="6">
        <f t="shared" si="898"/>
        <v>0.55555555555555558</v>
      </c>
      <c r="AE2158" s="6">
        <f t="shared" si="899"/>
        <v>1.3293750000000002</v>
      </c>
    </row>
    <row r="2159" spans="1:31" x14ac:dyDescent="0.15">
      <c r="A2159" s="38">
        <v>43080</v>
      </c>
      <c r="B2159" s="8">
        <f t="shared" si="887"/>
        <v>2017</v>
      </c>
      <c r="C2159" s="8">
        <f t="shared" si="888"/>
        <v>12</v>
      </c>
      <c r="D2159" s="8">
        <f t="shared" si="889"/>
        <v>11</v>
      </c>
      <c r="E2159" s="8" t="s">
        <v>32</v>
      </c>
      <c r="F2159" s="8">
        <v>2</v>
      </c>
      <c r="G2159" s="39">
        <v>8</v>
      </c>
      <c r="H2159" s="2" t="s">
        <v>73</v>
      </c>
      <c r="I2159" s="3">
        <v>4.97</v>
      </c>
      <c r="L2159" s="3">
        <v>50.89</v>
      </c>
      <c r="M2159" s="3">
        <v>0.23</v>
      </c>
      <c r="N2159" s="3">
        <v>0.75</v>
      </c>
      <c r="O2159" s="3">
        <v>5.41</v>
      </c>
      <c r="P2159" s="3">
        <v>0.89</v>
      </c>
      <c r="Q2159" s="3">
        <v>0.14000000000000001</v>
      </c>
      <c r="R2159" s="3">
        <v>0.41</v>
      </c>
      <c r="S2159" s="3">
        <v>7.0000000000000007E-2</v>
      </c>
      <c r="T2159" s="3">
        <v>0.01</v>
      </c>
      <c r="U2159" s="6">
        <f t="shared" ref="U2159:U2190" si="900">(N2159/M2159)</f>
        <v>3.2608695652173911</v>
      </c>
      <c r="W2159" s="6">
        <f t="shared" ref="W2159:W2190" si="901">(M2159/35.45)*1000</f>
        <v>6.488011283497884</v>
      </c>
      <c r="X2159" s="6">
        <f t="shared" ref="X2159:X2190" si="902">(N2159/62)*1000</f>
        <v>12.096774193548386</v>
      </c>
      <c r="Y2159" s="6">
        <f t="shared" ref="Y2159:Y2190" si="903">(O2159/96)*1000*2</f>
        <v>112.70833333333334</v>
      </c>
      <c r="Z2159" s="6">
        <f t="shared" ref="Z2159:Z2190" si="904">(P2159/40)*1000*2</f>
        <v>44.5</v>
      </c>
      <c r="AA2159" s="6">
        <f t="shared" ref="AA2159:AA2190" si="905">(Q2159/24.3)*1000*2</f>
        <v>11.522633744855968</v>
      </c>
      <c r="AB2159" s="6">
        <f t="shared" ref="AB2159:AB2190" si="906">(R2159/23)*1000</f>
        <v>17.826086956521738</v>
      </c>
      <c r="AC2159" s="6">
        <f t="shared" ref="AC2159:AC2190" si="907">(S2159/39.09)*1000</f>
        <v>1.7907393195190586</v>
      </c>
      <c r="AD2159" s="6">
        <f t="shared" ref="AD2159:AD2190" si="908">(T2159/18)*1000</f>
        <v>0.55555555555555558</v>
      </c>
      <c r="AE2159" s="6">
        <f t="shared" ref="AE2159:AE2190" si="909">(X2159/W2159)</f>
        <v>1.8644810659186535</v>
      </c>
    </row>
    <row r="2160" spans="1:31" x14ac:dyDescent="0.15">
      <c r="A2160" s="38">
        <v>43080</v>
      </c>
      <c r="B2160" s="8">
        <f t="shared" si="887"/>
        <v>2017</v>
      </c>
      <c r="C2160" s="8">
        <f t="shared" si="888"/>
        <v>12</v>
      </c>
      <c r="D2160" s="8">
        <f t="shared" si="889"/>
        <v>11</v>
      </c>
      <c r="E2160" s="8" t="s">
        <v>31</v>
      </c>
      <c r="F2160" s="8">
        <v>3</v>
      </c>
      <c r="G2160" s="39">
        <v>12</v>
      </c>
      <c r="H2160" s="2" t="s">
        <v>73</v>
      </c>
      <c r="I2160" s="3">
        <v>4.7699999999999996</v>
      </c>
      <c r="L2160" s="3">
        <v>22.57</v>
      </c>
      <c r="M2160" s="3">
        <v>0.2</v>
      </c>
      <c r="N2160" s="3">
        <v>1.82</v>
      </c>
      <c r="O2160" s="3">
        <v>13.29</v>
      </c>
      <c r="P2160" s="3">
        <v>0.85</v>
      </c>
      <c r="Q2160" s="3">
        <v>0.19</v>
      </c>
      <c r="R2160" s="3">
        <v>0.33</v>
      </c>
      <c r="S2160" s="3">
        <v>0.27</v>
      </c>
      <c r="T2160" s="3">
        <v>0.64</v>
      </c>
      <c r="U2160" s="6">
        <f t="shared" si="900"/>
        <v>9.1</v>
      </c>
      <c r="W2160" s="6">
        <f t="shared" si="901"/>
        <v>5.6417489421720735</v>
      </c>
      <c r="X2160" s="6">
        <f t="shared" si="902"/>
        <v>29.35483870967742</v>
      </c>
      <c r="Y2160" s="6">
        <f t="shared" si="903"/>
        <v>276.875</v>
      </c>
      <c r="Z2160" s="6">
        <f t="shared" si="904"/>
        <v>42.499999999999993</v>
      </c>
      <c r="AA2160" s="6">
        <f t="shared" si="905"/>
        <v>15.637860082304528</v>
      </c>
      <c r="AB2160" s="6">
        <f t="shared" si="906"/>
        <v>14.347826086956523</v>
      </c>
      <c r="AC2160" s="6">
        <f t="shared" si="907"/>
        <v>6.9071373752877969</v>
      </c>
      <c r="AD2160" s="6">
        <f t="shared" si="908"/>
        <v>35.555555555555557</v>
      </c>
      <c r="AE2160" s="6">
        <f t="shared" si="909"/>
        <v>5.2031451612903226</v>
      </c>
    </row>
    <row r="2161" spans="1:31" x14ac:dyDescent="0.15">
      <c r="A2161" s="38">
        <v>43080</v>
      </c>
      <c r="B2161" s="8">
        <f t="shared" si="887"/>
        <v>2017</v>
      </c>
      <c r="C2161" s="8">
        <f t="shared" si="888"/>
        <v>12</v>
      </c>
      <c r="D2161" s="8">
        <f t="shared" si="889"/>
        <v>11</v>
      </c>
      <c r="E2161" s="8" t="s">
        <v>31</v>
      </c>
      <c r="F2161" s="8">
        <v>4</v>
      </c>
      <c r="G2161" s="39">
        <v>15</v>
      </c>
      <c r="H2161" s="2" t="s">
        <v>73</v>
      </c>
      <c r="I2161" s="3">
        <v>4.96</v>
      </c>
      <c r="L2161" s="3">
        <v>23.19</v>
      </c>
      <c r="M2161" s="3">
        <v>0.27</v>
      </c>
      <c r="N2161" s="3">
        <v>6.64</v>
      </c>
      <c r="O2161" s="3">
        <v>5.28</v>
      </c>
      <c r="P2161" s="3">
        <v>1.43</v>
      </c>
      <c r="Q2161" s="3">
        <v>0.22</v>
      </c>
      <c r="R2161" s="3">
        <v>0.24</v>
      </c>
      <c r="S2161" s="3">
        <v>0.42</v>
      </c>
      <c r="T2161" s="3">
        <v>0.06</v>
      </c>
      <c r="U2161" s="6">
        <f t="shared" si="900"/>
        <v>24.592592592592588</v>
      </c>
      <c r="W2161" s="6">
        <f t="shared" si="901"/>
        <v>7.6163610719322987</v>
      </c>
      <c r="X2161" s="6">
        <f t="shared" si="902"/>
        <v>107.09677419354838</v>
      </c>
      <c r="Y2161" s="6">
        <f t="shared" si="903"/>
        <v>110</v>
      </c>
      <c r="Z2161" s="6">
        <f t="shared" si="904"/>
        <v>71.5</v>
      </c>
      <c r="AA2161" s="6">
        <f t="shared" si="905"/>
        <v>18.10699588477366</v>
      </c>
      <c r="AB2161" s="6">
        <f t="shared" si="906"/>
        <v>10.434782608695651</v>
      </c>
      <c r="AC2161" s="6">
        <f t="shared" si="907"/>
        <v>10.74443591711435</v>
      </c>
      <c r="AD2161" s="6">
        <f t="shared" si="908"/>
        <v>3.333333333333333</v>
      </c>
      <c r="AE2161" s="6">
        <f t="shared" si="909"/>
        <v>14.061409796893669</v>
      </c>
    </row>
    <row r="2162" spans="1:31" x14ac:dyDescent="0.15">
      <c r="A2162" s="38">
        <v>43080</v>
      </c>
      <c r="B2162" s="8">
        <f t="shared" si="887"/>
        <v>2017</v>
      </c>
      <c r="C2162" s="8">
        <f t="shared" si="888"/>
        <v>12</v>
      </c>
      <c r="D2162" s="8">
        <f t="shared" si="889"/>
        <v>11</v>
      </c>
      <c r="E2162" s="8" t="s">
        <v>30</v>
      </c>
      <c r="F2162" s="8">
        <v>3</v>
      </c>
      <c r="G2162" s="39">
        <v>9</v>
      </c>
      <c r="H2162" s="2" t="s">
        <v>73</v>
      </c>
      <c r="I2162" s="3">
        <v>4.38</v>
      </c>
      <c r="L2162" s="3">
        <v>47.72</v>
      </c>
      <c r="M2162" s="3">
        <v>0.85</v>
      </c>
      <c r="N2162" s="3">
        <v>38.340000000000003</v>
      </c>
      <c r="O2162" s="3">
        <v>55.03</v>
      </c>
      <c r="P2162" s="3">
        <v>7.94</v>
      </c>
      <c r="Q2162" s="3">
        <v>3.56</v>
      </c>
      <c r="R2162" s="3">
        <v>0.79</v>
      </c>
      <c r="S2162" s="3">
        <v>1.0900000000000001</v>
      </c>
      <c r="T2162" s="3">
        <v>0.1</v>
      </c>
      <c r="U2162" s="6">
        <f t="shared" si="900"/>
        <v>45.10588235294118</v>
      </c>
      <c r="W2162" s="6">
        <f t="shared" si="901"/>
        <v>23.977433004231308</v>
      </c>
      <c r="X2162" s="6">
        <f t="shared" si="902"/>
        <v>618.38709677419354</v>
      </c>
      <c r="Y2162" s="6">
        <f t="shared" si="903"/>
        <v>1146.4583333333333</v>
      </c>
      <c r="Z2162" s="6">
        <f t="shared" si="904"/>
        <v>397</v>
      </c>
      <c r="AA2162" s="6">
        <f t="shared" si="905"/>
        <v>293.00411522633743</v>
      </c>
      <c r="AB2162" s="6">
        <f t="shared" si="906"/>
        <v>34.347826086956523</v>
      </c>
      <c r="AC2162" s="6">
        <f t="shared" si="907"/>
        <v>27.884369403939626</v>
      </c>
      <c r="AD2162" s="6">
        <f t="shared" si="908"/>
        <v>5.5555555555555554</v>
      </c>
      <c r="AE2162" s="6">
        <f t="shared" si="909"/>
        <v>25.790379506641369</v>
      </c>
    </row>
    <row r="2163" spans="1:31" x14ac:dyDescent="0.15">
      <c r="A2163" s="38">
        <v>43080</v>
      </c>
      <c r="B2163" s="8">
        <f t="shared" si="887"/>
        <v>2017</v>
      </c>
      <c r="C2163" s="8">
        <f t="shared" si="888"/>
        <v>12</v>
      </c>
      <c r="D2163" s="8">
        <f t="shared" si="889"/>
        <v>11</v>
      </c>
      <c r="E2163" s="8" t="s">
        <v>30</v>
      </c>
      <c r="F2163" s="8">
        <v>2</v>
      </c>
      <c r="G2163" s="39">
        <v>7</v>
      </c>
      <c r="H2163" s="2" t="s">
        <v>73</v>
      </c>
      <c r="I2163" s="3">
        <v>4.2699999999999996</v>
      </c>
      <c r="L2163" s="3">
        <v>25.19</v>
      </c>
      <c r="M2163" s="3">
        <v>0.35</v>
      </c>
      <c r="N2163" s="3">
        <v>23.64</v>
      </c>
      <c r="O2163" s="3">
        <v>81.459999999999994</v>
      </c>
      <c r="P2163" s="3">
        <v>2.85</v>
      </c>
      <c r="Q2163" s="3">
        <v>2.37</v>
      </c>
      <c r="R2163" s="3">
        <v>0.33</v>
      </c>
      <c r="S2163" s="3">
        <v>0.17</v>
      </c>
      <c r="T2163" s="3">
        <v>0.03</v>
      </c>
      <c r="U2163" s="6">
        <f t="shared" si="900"/>
        <v>67.542857142857144</v>
      </c>
      <c r="W2163" s="6">
        <f t="shared" si="901"/>
        <v>9.8730606488011272</v>
      </c>
      <c r="X2163" s="6">
        <f t="shared" si="902"/>
        <v>381.29032258064518</v>
      </c>
      <c r="Y2163" s="6">
        <f t="shared" si="903"/>
        <v>1697.0833333333333</v>
      </c>
      <c r="Z2163" s="6">
        <f t="shared" si="904"/>
        <v>142.50000000000003</v>
      </c>
      <c r="AA2163" s="6">
        <f t="shared" si="905"/>
        <v>195.06172839506172</v>
      </c>
      <c r="AB2163" s="6">
        <f t="shared" si="906"/>
        <v>14.347826086956523</v>
      </c>
      <c r="AC2163" s="6">
        <f t="shared" si="907"/>
        <v>4.3489383474034282</v>
      </c>
      <c r="AD2163" s="6">
        <f t="shared" si="908"/>
        <v>1.6666666666666665</v>
      </c>
      <c r="AE2163" s="6">
        <f t="shared" si="909"/>
        <v>38.619262672811068</v>
      </c>
    </row>
    <row r="2164" spans="1:31" x14ac:dyDescent="0.15">
      <c r="A2164" s="38">
        <v>43080</v>
      </c>
      <c r="B2164" s="8">
        <f t="shared" si="887"/>
        <v>2017</v>
      </c>
      <c r="C2164" s="8">
        <f t="shared" si="888"/>
        <v>12</v>
      </c>
      <c r="D2164" s="8">
        <f t="shared" si="889"/>
        <v>11</v>
      </c>
      <c r="E2164" s="8" t="s">
        <v>29</v>
      </c>
      <c r="F2164" s="8">
        <v>1</v>
      </c>
      <c r="G2164" s="39">
        <v>1</v>
      </c>
      <c r="H2164" s="2" t="s">
        <v>73</v>
      </c>
      <c r="I2164" s="3">
        <v>4.1500000000000004</v>
      </c>
      <c r="L2164" s="3">
        <v>-32.92</v>
      </c>
      <c r="M2164" s="3">
        <v>0.59</v>
      </c>
      <c r="N2164" s="3">
        <v>76.19</v>
      </c>
      <c r="O2164" s="3">
        <v>45.55</v>
      </c>
      <c r="P2164" s="3">
        <v>10.4</v>
      </c>
      <c r="Q2164" s="3">
        <v>1.41</v>
      </c>
      <c r="R2164" s="3">
        <v>0.41</v>
      </c>
      <c r="S2164" s="3">
        <v>0.56000000000000005</v>
      </c>
      <c r="T2164" s="3">
        <v>0.01</v>
      </c>
      <c r="U2164" s="6">
        <f t="shared" si="900"/>
        <v>129.13559322033899</v>
      </c>
      <c r="W2164" s="6">
        <f t="shared" si="901"/>
        <v>16.643159379407614</v>
      </c>
      <c r="X2164" s="6">
        <f t="shared" si="902"/>
        <v>1228.8709677419354</v>
      </c>
      <c r="Y2164" s="6">
        <f t="shared" si="903"/>
        <v>948.95833333333326</v>
      </c>
      <c r="Z2164" s="6">
        <f t="shared" si="904"/>
        <v>520</v>
      </c>
      <c r="AA2164" s="6">
        <f t="shared" si="905"/>
        <v>116.04938271604938</v>
      </c>
      <c r="AB2164" s="6">
        <f t="shared" si="906"/>
        <v>17.826086956521738</v>
      </c>
      <c r="AC2164" s="6">
        <f t="shared" si="907"/>
        <v>14.325914556152469</v>
      </c>
      <c r="AD2164" s="6">
        <f t="shared" si="908"/>
        <v>0.55555555555555558</v>
      </c>
      <c r="AE2164" s="6">
        <f t="shared" si="909"/>
        <v>73.836399671951895</v>
      </c>
    </row>
    <row r="2165" spans="1:31" x14ac:dyDescent="0.15">
      <c r="A2165" s="38">
        <v>43080</v>
      </c>
      <c r="B2165" s="8">
        <f t="shared" si="887"/>
        <v>2017</v>
      </c>
      <c r="C2165" s="8">
        <f t="shared" si="888"/>
        <v>12</v>
      </c>
      <c r="D2165" s="8">
        <f t="shared" si="889"/>
        <v>11</v>
      </c>
      <c r="E2165" s="8" t="s">
        <v>30</v>
      </c>
      <c r="F2165" s="8">
        <v>4</v>
      </c>
      <c r="G2165" s="39">
        <v>14</v>
      </c>
      <c r="H2165" s="2" t="s">
        <v>73</v>
      </c>
      <c r="I2165" s="3">
        <v>4.3899999999999997</v>
      </c>
      <c r="L2165" s="3">
        <v>17.13</v>
      </c>
      <c r="M2165" s="3">
        <v>0.31</v>
      </c>
      <c r="N2165" s="3">
        <v>41.08</v>
      </c>
      <c r="O2165" s="3">
        <v>49.44</v>
      </c>
      <c r="P2165" s="3">
        <v>4.3499999999999996</v>
      </c>
      <c r="Q2165" s="3">
        <v>2.1</v>
      </c>
      <c r="R2165" s="3">
        <v>0.32</v>
      </c>
      <c r="S2165" s="3">
        <v>0.23</v>
      </c>
      <c r="T2165" s="3">
        <v>0.06</v>
      </c>
      <c r="U2165" s="6">
        <f t="shared" si="900"/>
        <v>132.51612903225805</v>
      </c>
      <c r="W2165" s="6">
        <f t="shared" si="901"/>
        <v>8.7447108603667125</v>
      </c>
      <c r="X2165" s="6">
        <f t="shared" si="902"/>
        <v>662.58064516129036</v>
      </c>
      <c r="Y2165" s="6">
        <f t="shared" si="903"/>
        <v>1030</v>
      </c>
      <c r="Z2165" s="6">
        <f t="shared" si="904"/>
        <v>217.49999999999997</v>
      </c>
      <c r="AA2165" s="6">
        <f t="shared" si="905"/>
        <v>172.83950617283949</v>
      </c>
      <c r="AB2165" s="6">
        <f t="shared" si="906"/>
        <v>13.913043478260871</v>
      </c>
      <c r="AC2165" s="6">
        <f t="shared" si="907"/>
        <v>5.8838577641340493</v>
      </c>
      <c r="AD2165" s="6">
        <f t="shared" si="908"/>
        <v>3.333333333333333</v>
      </c>
      <c r="AE2165" s="6">
        <f t="shared" si="909"/>
        <v>75.769302809573375</v>
      </c>
    </row>
    <row r="2166" spans="1:31" x14ac:dyDescent="0.15">
      <c r="A2166" s="38">
        <v>43080</v>
      </c>
      <c r="B2166" s="8">
        <f t="shared" si="887"/>
        <v>2017</v>
      </c>
      <c r="C2166" s="8">
        <f t="shared" si="888"/>
        <v>12</v>
      </c>
      <c r="D2166" s="8">
        <f t="shared" si="889"/>
        <v>11</v>
      </c>
      <c r="E2166" s="8" t="s">
        <v>29</v>
      </c>
      <c r="F2166" s="8">
        <v>4</v>
      </c>
      <c r="G2166" s="39">
        <v>13</v>
      </c>
      <c r="H2166" s="2" t="s">
        <v>73</v>
      </c>
      <c r="I2166" s="3">
        <v>4.07</v>
      </c>
      <c r="L2166" s="3">
        <v>8.91</v>
      </c>
      <c r="M2166" s="3">
        <v>0.84</v>
      </c>
      <c r="N2166" s="3">
        <v>170.66</v>
      </c>
      <c r="O2166" s="3">
        <v>140.19999999999999</v>
      </c>
      <c r="P2166" s="3">
        <v>1.72</v>
      </c>
      <c r="Q2166" s="3">
        <v>0.73</v>
      </c>
      <c r="R2166" s="3">
        <v>0.73</v>
      </c>
      <c r="S2166" s="3">
        <v>0.32</v>
      </c>
      <c r="T2166" s="3">
        <v>0.05</v>
      </c>
      <c r="U2166" s="6">
        <f t="shared" si="900"/>
        <v>203.16666666666666</v>
      </c>
      <c r="W2166" s="6">
        <f t="shared" si="901"/>
        <v>23.695345557122707</v>
      </c>
      <c r="X2166" s="6">
        <f t="shared" si="902"/>
        <v>2752.5806451612902</v>
      </c>
      <c r="Y2166" s="6">
        <f t="shared" si="903"/>
        <v>2920.833333333333</v>
      </c>
      <c r="Z2166" s="6">
        <f t="shared" si="904"/>
        <v>86</v>
      </c>
      <c r="AA2166" s="6">
        <f t="shared" si="905"/>
        <v>60.08230452674897</v>
      </c>
      <c r="AB2166" s="6">
        <f t="shared" si="906"/>
        <v>31.739130434782609</v>
      </c>
      <c r="AC2166" s="6">
        <f t="shared" si="907"/>
        <v>8.1862368892299813</v>
      </c>
      <c r="AD2166" s="6">
        <f t="shared" si="908"/>
        <v>2.7777777777777777</v>
      </c>
      <c r="AE2166" s="6">
        <f t="shared" si="909"/>
        <v>116.16545698924732</v>
      </c>
    </row>
    <row r="2167" spans="1:31" x14ac:dyDescent="0.15">
      <c r="A2167" s="38">
        <v>43080</v>
      </c>
      <c r="B2167" s="8">
        <f t="shared" si="887"/>
        <v>2017</v>
      </c>
      <c r="C2167" s="8">
        <f t="shared" si="888"/>
        <v>12</v>
      </c>
      <c r="D2167" s="8">
        <f t="shared" si="889"/>
        <v>11</v>
      </c>
      <c r="E2167" s="8" t="s">
        <v>29</v>
      </c>
      <c r="F2167" s="8">
        <v>3</v>
      </c>
      <c r="G2167" s="39">
        <v>10</v>
      </c>
      <c r="H2167" s="2" t="s">
        <v>73</v>
      </c>
      <c r="I2167" s="3">
        <v>4.1500000000000004</v>
      </c>
      <c r="L2167" s="3">
        <v>-22.11</v>
      </c>
      <c r="M2167" s="3">
        <v>0.56000000000000005</v>
      </c>
      <c r="N2167" s="3">
        <v>130.24</v>
      </c>
      <c r="O2167" s="3">
        <v>37.520000000000003</v>
      </c>
      <c r="P2167" s="3">
        <v>3.01</v>
      </c>
      <c r="Q2167" s="3">
        <v>1.1200000000000001</v>
      </c>
      <c r="R2167" s="3">
        <v>0.37</v>
      </c>
      <c r="S2167" s="3">
        <v>2.9</v>
      </c>
      <c r="T2167" s="3">
        <v>0.03</v>
      </c>
      <c r="U2167" s="6">
        <f t="shared" si="900"/>
        <v>232.57142857142856</v>
      </c>
      <c r="W2167" s="6">
        <f t="shared" si="901"/>
        <v>15.796897038081806</v>
      </c>
      <c r="X2167" s="6">
        <f t="shared" si="902"/>
        <v>2100.6451612903224</v>
      </c>
      <c r="Y2167" s="6">
        <f t="shared" si="903"/>
        <v>781.66666666666674</v>
      </c>
      <c r="Z2167" s="6">
        <f t="shared" si="904"/>
        <v>150.5</v>
      </c>
      <c r="AA2167" s="6">
        <f t="shared" si="905"/>
        <v>92.181069958847743</v>
      </c>
      <c r="AB2167" s="6">
        <f t="shared" si="906"/>
        <v>16.086956521739129</v>
      </c>
      <c r="AC2167" s="6">
        <f t="shared" si="907"/>
        <v>74.187771808646701</v>
      </c>
      <c r="AD2167" s="6">
        <f t="shared" si="908"/>
        <v>1.6666666666666665</v>
      </c>
      <c r="AE2167" s="6">
        <f t="shared" si="909"/>
        <v>132.97834101382486</v>
      </c>
    </row>
    <row r="2168" spans="1:31" x14ac:dyDescent="0.15">
      <c r="A2168" s="38">
        <v>43080</v>
      </c>
      <c r="B2168" s="8">
        <f t="shared" si="887"/>
        <v>2017</v>
      </c>
      <c r="C2168" s="8">
        <f t="shared" si="888"/>
        <v>12</v>
      </c>
      <c r="D2168" s="8">
        <f t="shared" si="889"/>
        <v>11</v>
      </c>
      <c r="E2168" s="8" t="s">
        <v>30</v>
      </c>
      <c r="F2168" s="8">
        <v>1</v>
      </c>
      <c r="G2168" s="39">
        <v>2</v>
      </c>
      <c r="H2168" s="2" t="s">
        <v>73</v>
      </c>
      <c r="I2168" s="3">
        <v>4.17</v>
      </c>
      <c r="L2168" s="3">
        <v>0.84</v>
      </c>
      <c r="M2168" s="3">
        <v>0.66</v>
      </c>
      <c r="N2168" s="3">
        <v>156.01</v>
      </c>
      <c r="O2168" s="3">
        <v>60.51</v>
      </c>
      <c r="P2168" s="3">
        <v>9.01</v>
      </c>
      <c r="Q2168" s="3">
        <v>4.4400000000000004</v>
      </c>
      <c r="R2168" s="3">
        <v>0.34</v>
      </c>
      <c r="S2168" s="3">
        <v>0.53</v>
      </c>
      <c r="T2168" s="3">
        <v>0.01</v>
      </c>
      <c r="U2168" s="6">
        <f t="shared" si="900"/>
        <v>236.37878787878785</v>
      </c>
      <c r="W2168" s="6">
        <f t="shared" si="901"/>
        <v>18.617771509167842</v>
      </c>
      <c r="X2168" s="6">
        <f t="shared" si="902"/>
        <v>2516.2903225806449</v>
      </c>
      <c r="Y2168" s="6">
        <f t="shared" si="903"/>
        <v>1260.6249999999998</v>
      </c>
      <c r="Z2168" s="6">
        <f t="shared" si="904"/>
        <v>450.5</v>
      </c>
      <c r="AA2168" s="6">
        <f t="shared" si="905"/>
        <v>365.43209876543216</v>
      </c>
      <c r="AB2168" s="6">
        <f t="shared" si="906"/>
        <v>14.782608695652176</v>
      </c>
      <c r="AC2168" s="6">
        <f t="shared" si="907"/>
        <v>13.558454847787157</v>
      </c>
      <c r="AD2168" s="6">
        <f t="shared" si="908"/>
        <v>0.55555555555555558</v>
      </c>
      <c r="AE2168" s="6">
        <f t="shared" si="909"/>
        <v>135.1552908113392</v>
      </c>
    </row>
    <row r="2169" spans="1:31" x14ac:dyDescent="0.15">
      <c r="A2169" s="38">
        <v>43080</v>
      </c>
      <c r="B2169" s="8">
        <f t="shared" si="887"/>
        <v>2017</v>
      </c>
      <c r="C2169" s="8">
        <f t="shared" si="888"/>
        <v>12</v>
      </c>
      <c r="D2169" s="8">
        <f t="shared" si="889"/>
        <v>11</v>
      </c>
      <c r="E2169" s="8" t="s">
        <v>29</v>
      </c>
      <c r="F2169" s="8">
        <v>2</v>
      </c>
      <c r="G2169" s="39">
        <v>6</v>
      </c>
      <c r="H2169" s="2" t="s">
        <v>73</v>
      </c>
      <c r="I2169" s="3">
        <v>3.97</v>
      </c>
      <c r="L2169" s="3">
        <v>-42.25</v>
      </c>
      <c r="M2169" s="3">
        <v>0.65</v>
      </c>
      <c r="N2169" s="3">
        <v>278.95</v>
      </c>
      <c r="O2169" s="3">
        <v>53.47</v>
      </c>
      <c r="P2169" s="3">
        <v>3.75</v>
      </c>
      <c r="Q2169" s="3">
        <v>0.97</v>
      </c>
      <c r="R2169" s="3">
        <v>0.44</v>
      </c>
      <c r="S2169" s="3">
        <v>1.27</v>
      </c>
      <c r="T2169" s="3">
        <v>0.09</v>
      </c>
      <c r="U2169" s="6">
        <f>(N2169/M2169)</f>
        <v>429.15384615384613</v>
      </c>
      <c r="W2169" s="6">
        <f t="shared" si="901"/>
        <v>18.335684062059237</v>
      </c>
      <c r="X2169" s="6">
        <f t="shared" si="902"/>
        <v>4499.1935483870966</v>
      </c>
      <c r="Y2169" s="6">
        <f t="shared" si="903"/>
        <v>1113.9583333333335</v>
      </c>
      <c r="Z2169" s="6">
        <f t="shared" si="904"/>
        <v>187.5</v>
      </c>
      <c r="AA2169" s="6">
        <f t="shared" si="905"/>
        <v>79.835390946502045</v>
      </c>
      <c r="AB2169" s="6">
        <f t="shared" si="906"/>
        <v>19.130434782608695</v>
      </c>
      <c r="AC2169" s="6">
        <f t="shared" si="907"/>
        <v>32.489127654131494</v>
      </c>
      <c r="AD2169" s="6">
        <f t="shared" si="908"/>
        <v>5</v>
      </c>
      <c r="AE2169" s="6">
        <f t="shared" si="909"/>
        <v>245.37909429280398</v>
      </c>
    </row>
    <row r="2170" spans="1:31" x14ac:dyDescent="0.15">
      <c r="A2170" s="38">
        <v>43213</v>
      </c>
      <c r="B2170" s="8">
        <f t="shared" si="887"/>
        <v>2018</v>
      </c>
      <c r="C2170" s="8">
        <f t="shared" si="888"/>
        <v>4</v>
      </c>
      <c r="D2170" s="8">
        <f t="shared" si="889"/>
        <v>23</v>
      </c>
      <c r="E2170" s="8" t="s">
        <v>32</v>
      </c>
      <c r="F2170" s="8">
        <v>3</v>
      </c>
      <c r="G2170" s="39">
        <v>11</v>
      </c>
      <c r="H2170" s="2" t="s">
        <v>73</v>
      </c>
      <c r="I2170" s="3">
        <v>4.9000000000000004</v>
      </c>
      <c r="L2170" s="3">
        <v>12.07</v>
      </c>
      <c r="M2170" s="3">
        <v>0.5</v>
      </c>
      <c r="N2170" s="3">
        <v>0.04</v>
      </c>
      <c r="O2170" s="3">
        <v>5.69</v>
      </c>
      <c r="P2170" s="3">
        <v>0.32</v>
      </c>
      <c r="Q2170" s="3">
        <v>0.21</v>
      </c>
      <c r="R2170" s="3">
        <v>0.37</v>
      </c>
      <c r="S2170" s="3">
        <v>0.3</v>
      </c>
      <c r="T2170" s="3">
        <v>0.03</v>
      </c>
      <c r="U2170" s="6">
        <f t="shared" si="900"/>
        <v>0.08</v>
      </c>
      <c r="W2170" s="6">
        <f t="shared" si="901"/>
        <v>14.104372355430183</v>
      </c>
      <c r="X2170" s="6">
        <f t="shared" si="902"/>
        <v>0.64516129032258063</v>
      </c>
      <c r="Y2170" s="6">
        <f t="shared" si="903"/>
        <v>118.54166666666667</v>
      </c>
      <c r="Z2170" s="6">
        <f t="shared" si="904"/>
        <v>16</v>
      </c>
      <c r="AA2170" s="6">
        <f t="shared" si="905"/>
        <v>17.283950617283949</v>
      </c>
      <c r="AB2170" s="6">
        <f t="shared" si="906"/>
        <v>16.086956521739129</v>
      </c>
      <c r="AC2170" s="6">
        <f t="shared" si="907"/>
        <v>7.674597083653107</v>
      </c>
      <c r="AD2170" s="6">
        <f t="shared" si="908"/>
        <v>1.6666666666666665</v>
      </c>
      <c r="AE2170" s="6">
        <f t="shared" si="909"/>
        <v>4.5741935483870969E-2</v>
      </c>
    </row>
    <row r="2171" spans="1:31" x14ac:dyDescent="0.15">
      <c r="A2171" s="38">
        <v>43213</v>
      </c>
      <c r="B2171" s="8">
        <f t="shared" si="887"/>
        <v>2018</v>
      </c>
      <c r="C2171" s="8">
        <f t="shared" si="888"/>
        <v>4</v>
      </c>
      <c r="D2171" s="8">
        <f t="shared" si="889"/>
        <v>23</v>
      </c>
      <c r="E2171" s="8" t="s">
        <v>31</v>
      </c>
      <c r="F2171" s="8">
        <v>3</v>
      </c>
      <c r="G2171" s="39">
        <v>12</v>
      </c>
      <c r="H2171" s="2" t="s">
        <v>73</v>
      </c>
      <c r="I2171" s="3">
        <v>4.91</v>
      </c>
      <c r="L2171" s="3">
        <v>1.01</v>
      </c>
      <c r="M2171" s="3">
        <v>0.37</v>
      </c>
      <c r="N2171" s="3">
        <v>0.31</v>
      </c>
      <c r="O2171" s="3">
        <v>4.8</v>
      </c>
      <c r="P2171" s="3">
        <v>0.62</v>
      </c>
      <c r="Q2171" s="3">
        <v>0.15</v>
      </c>
      <c r="R2171" s="3">
        <v>0.24</v>
      </c>
      <c r="S2171" s="3">
        <v>0.28999999999999998</v>
      </c>
      <c r="T2171" s="3">
        <v>0.03</v>
      </c>
      <c r="U2171" s="6">
        <f t="shared" si="900"/>
        <v>0.83783783783783783</v>
      </c>
      <c r="W2171" s="6">
        <f t="shared" si="901"/>
        <v>10.437235543018335</v>
      </c>
      <c r="X2171" s="6">
        <f t="shared" si="902"/>
        <v>5</v>
      </c>
      <c r="Y2171" s="6">
        <f t="shared" si="903"/>
        <v>99.999999999999986</v>
      </c>
      <c r="Z2171" s="6">
        <f t="shared" si="904"/>
        <v>31</v>
      </c>
      <c r="AA2171" s="6">
        <f t="shared" si="905"/>
        <v>12.345679012345679</v>
      </c>
      <c r="AB2171" s="6">
        <f t="shared" si="906"/>
        <v>10.434782608695651</v>
      </c>
      <c r="AC2171" s="6">
        <f t="shared" si="907"/>
        <v>7.4187771808646703</v>
      </c>
      <c r="AD2171" s="6">
        <f t="shared" si="908"/>
        <v>1.6666666666666665</v>
      </c>
      <c r="AE2171" s="6">
        <f t="shared" si="909"/>
        <v>0.47905405405405405</v>
      </c>
    </row>
    <row r="2172" spans="1:31" x14ac:dyDescent="0.15">
      <c r="A2172" s="38">
        <v>43213</v>
      </c>
      <c r="B2172" s="8">
        <f t="shared" si="887"/>
        <v>2018</v>
      </c>
      <c r="C2172" s="8">
        <f t="shared" si="888"/>
        <v>4</v>
      </c>
      <c r="D2172" s="8">
        <f t="shared" si="889"/>
        <v>23</v>
      </c>
      <c r="E2172" s="8" t="s">
        <v>32</v>
      </c>
      <c r="F2172" s="8">
        <v>2</v>
      </c>
      <c r="G2172" s="39">
        <v>8</v>
      </c>
      <c r="H2172" s="2" t="s">
        <v>73</v>
      </c>
      <c r="I2172" s="3">
        <v>4.76</v>
      </c>
      <c r="L2172" s="3">
        <v>-1.71</v>
      </c>
      <c r="M2172" s="3">
        <v>0.26</v>
      </c>
      <c r="N2172" s="3">
        <v>0.8</v>
      </c>
      <c r="O2172" s="3">
        <v>7.85</v>
      </c>
      <c r="P2172" s="3">
        <v>0.24</v>
      </c>
      <c r="Q2172" s="3">
        <v>0.18</v>
      </c>
      <c r="R2172" s="3">
        <v>0.24</v>
      </c>
      <c r="S2172" s="3">
        <v>0.15</v>
      </c>
      <c r="T2172" s="3">
        <v>0.03</v>
      </c>
      <c r="U2172" s="6">
        <f t="shared" si="900"/>
        <v>3.0769230769230771</v>
      </c>
      <c r="W2172" s="6">
        <f t="shared" si="901"/>
        <v>7.3342736248236946</v>
      </c>
      <c r="X2172" s="6">
        <f t="shared" si="902"/>
        <v>12.903225806451612</v>
      </c>
      <c r="Y2172" s="6">
        <f t="shared" si="903"/>
        <v>163.54166666666666</v>
      </c>
      <c r="Z2172" s="6">
        <f t="shared" si="904"/>
        <v>12</v>
      </c>
      <c r="AA2172" s="6">
        <f t="shared" si="905"/>
        <v>14.814814814814813</v>
      </c>
      <c r="AB2172" s="6">
        <f t="shared" si="906"/>
        <v>10.434782608695651</v>
      </c>
      <c r="AC2172" s="6">
        <f t="shared" si="907"/>
        <v>3.8372985418265535</v>
      </c>
      <c r="AD2172" s="6">
        <f t="shared" si="908"/>
        <v>1.6666666666666665</v>
      </c>
      <c r="AE2172" s="6">
        <f t="shared" si="909"/>
        <v>1.7593052109181142</v>
      </c>
    </row>
    <row r="2173" spans="1:31" x14ac:dyDescent="0.15">
      <c r="A2173" s="38">
        <v>43213</v>
      </c>
      <c r="B2173" s="8">
        <f t="shared" si="887"/>
        <v>2018</v>
      </c>
      <c r="C2173" s="8">
        <f t="shared" si="888"/>
        <v>4</v>
      </c>
      <c r="D2173" s="8">
        <f t="shared" si="889"/>
        <v>23</v>
      </c>
      <c r="E2173" s="8" t="s">
        <v>31</v>
      </c>
      <c r="F2173" s="8">
        <v>2</v>
      </c>
      <c r="G2173" s="39">
        <v>5</v>
      </c>
      <c r="H2173" s="2" t="s">
        <v>73</v>
      </c>
      <c r="I2173" s="3">
        <v>4.97</v>
      </c>
      <c r="L2173" s="3">
        <v>10.62</v>
      </c>
      <c r="M2173" s="3">
        <v>0.26</v>
      </c>
      <c r="N2173" s="3">
        <v>0.97</v>
      </c>
      <c r="O2173" s="3">
        <v>6.48</v>
      </c>
      <c r="P2173" s="3">
        <v>0.76</v>
      </c>
      <c r="Q2173" s="3">
        <v>0.14000000000000001</v>
      </c>
      <c r="R2173" s="3">
        <v>0.25</v>
      </c>
      <c r="S2173" s="3">
        <v>0.26</v>
      </c>
      <c r="T2173" s="3">
        <v>0.03</v>
      </c>
      <c r="U2173" s="6">
        <f t="shared" si="900"/>
        <v>3.7307692307692304</v>
      </c>
      <c r="W2173" s="6">
        <f t="shared" si="901"/>
        <v>7.3342736248236946</v>
      </c>
      <c r="X2173" s="6">
        <f t="shared" si="902"/>
        <v>15.64516129032258</v>
      </c>
      <c r="Y2173" s="6">
        <f t="shared" si="903"/>
        <v>135</v>
      </c>
      <c r="Z2173" s="6">
        <f t="shared" si="904"/>
        <v>38</v>
      </c>
      <c r="AA2173" s="6">
        <f t="shared" si="905"/>
        <v>11.522633744855968</v>
      </c>
      <c r="AB2173" s="6">
        <f t="shared" si="906"/>
        <v>10.869565217391305</v>
      </c>
      <c r="AC2173" s="6">
        <f t="shared" si="907"/>
        <v>6.6513174724993602</v>
      </c>
      <c r="AD2173" s="6">
        <f t="shared" si="908"/>
        <v>1.6666666666666665</v>
      </c>
      <c r="AE2173" s="6">
        <f t="shared" si="909"/>
        <v>2.1331575682382136</v>
      </c>
    </row>
    <row r="2174" spans="1:31" x14ac:dyDescent="0.15">
      <c r="A2174" s="38">
        <v>43213</v>
      </c>
      <c r="B2174" s="8">
        <f t="shared" si="887"/>
        <v>2018</v>
      </c>
      <c r="C2174" s="8">
        <f t="shared" si="888"/>
        <v>4</v>
      </c>
      <c r="D2174" s="8">
        <f t="shared" si="889"/>
        <v>23</v>
      </c>
      <c r="E2174" s="8" t="s">
        <v>32</v>
      </c>
      <c r="F2174" s="8">
        <v>1</v>
      </c>
      <c r="G2174" s="39">
        <v>4</v>
      </c>
      <c r="H2174" s="2" t="s">
        <v>73</v>
      </c>
      <c r="I2174" s="3">
        <v>5.5</v>
      </c>
      <c r="L2174" s="3">
        <v>20.2</v>
      </c>
      <c r="M2174" s="3">
        <v>0.48</v>
      </c>
      <c r="N2174" s="3">
        <v>2.79</v>
      </c>
      <c r="O2174" s="3">
        <v>4.8600000000000003</v>
      </c>
      <c r="P2174" s="3">
        <v>2</v>
      </c>
      <c r="Q2174" s="3">
        <v>0.37</v>
      </c>
      <c r="R2174" s="3">
        <v>0.3</v>
      </c>
      <c r="S2174" s="3">
        <v>0.19</v>
      </c>
      <c r="T2174" s="3">
        <v>0.01</v>
      </c>
      <c r="U2174" s="6">
        <f t="shared" si="900"/>
        <v>5.8125</v>
      </c>
      <c r="W2174" s="6">
        <f t="shared" si="901"/>
        <v>13.540197461212975</v>
      </c>
      <c r="X2174" s="6">
        <f t="shared" si="902"/>
        <v>45</v>
      </c>
      <c r="Y2174" s="6">
        <f t="shared" si="903"/>
        <v>101.25</v>
      </c>
      <c r="Z2174" s="6">
        <f t="shared" si="904"/>
        <v>100</v>
      </c>
      <c r="AA2174" s="6">
        <f t="shared" si="905"/>
        <v>30.452674897119341</v>
      </c>
      <c r="AB2174" s="6">
        <f t="shared" si="906"/>
        <v>13.043478260869565</v>
      </c>
      <c r="AC2174" s="6">
        <f t="shared" si="907"/>
        <v>4.8605781529803007</v>
      </c>
      <c r="AD2174" s="6">
        <f t="shared" si="908"/>
        <v>0.55555555555555558</v>
      </c>
      <c r="AE2174" s="6">
        <f t="shared" si="909"/>
        <v>3.3234375000000003</v>
      </c>
    </row>
    <row r="2175" spans="1:31" x14ac:dyDescent="0.15">
      <c r="A2175" s="38">
        <v>43213</v>
      </c>
      <c r="B2175" s="8">
        <f t="shared" si="887"/>
        <v>2018</v>
      </c>
      <c r="C2175" s="8">
        <f t="shared" si="888"/>
        <v>4</v>
      </c>
      <c r="D2175" s="8">
        <f t="shared" si="889"/>
        <v>23</v>
      </c>
      <c r="E2175" s="8" t="s">
        <v>31</v>
      </c>
      <c r="F2175" s="8">
        <v>1</v>
      </c>
      <c r="G2175" s="39">
        <v>3</v>
      </c>
      <c r="H2175" s="2" t="s">
        <v>73</v>
      </c>
      <c r="I2175" s="3">
        <v>5.34</v>
      </c>
      <c r="L2175" s="3">
        <v>21.02</v>
      </c>
      <c r="M2175" s="3">
        <v>0.37</v>
      </c>
      <c r="N2175" s="3">
        <v>3.63</v>
      </c>
      <c r="O2175" s="3">
        <v>3.87</v>
      </c>
      <c r="P2175" s="3">
        <v>1.74</v>
      </c>
      <c r="Q2175" s="3">
        <v>0.34</v>
      </c>
      <c r="R2175" s="3">
        <v>0.28000000000000003</v>
      </c>
      <c r="S2175" s="3">
        <v>0.34</v>
      </c>
      <c r="T2175" s="3">
        <v>0.03</v>
      </c>
      <c r="U2175" s="6">
        <f t="shared" si="900"/>
        <v>9.8108108108108105</v>
      </c>
      <c r="W2175" s="6">
        <f t="shared" si="901"/>
        <v>10.437235543018335</v>
      </c>
      <c r="X2175" s="6">
        <f t="shared" si="902"/>
        <v>58.548387096774192</v>
      </c>
      <c r="Y2175" s="6">
        <f t="shared" si="903"/>
        <v>80.625</v>
      </c>
      <c r="Z2175" s="6">
        <f t="shared" si="904"/>
        <v>87</v>
      </c>
      <c r="AA2175" s="6">
        <f t="shared" si="905"/>
        <v>27.983539094650205</v>
      </c>
      <c r="AB2175" s="6">
        <f t="shared" si="906"/>
        <v>12.173913043478262</v>
      </c>
      <c r="AC2175" s="6">
        <f t="shared" si="907"/>
        <v>8.6978766948068564</v>
      </c>
      <c r="AD2175" s="6">
        <f t="shared" si="908"/>
        <v>1.6666666666666665</v>
      </c>
      <c r="AE2175" s="6">
        <f t="shared" si="909"/>
        <v>5.6095684394071492</v>
      </c>
    </row>
    <row r="2176" spans="1:31" x14ac:dyDescent="0.15">
      <c r="A2176" s="38">
        <v>43213</v>
      </c>
      <c r="B2176" s="8">
        <f t="shared" si="887"/>
        <v>2018</v>
      </c>
      <c r="C2176" s="8">
        <f t="shared" si="888"/>
        <v>4</v>
      </c>
      <c r="D2176" s="8">
        <f t="shared" si="889"/>
        <v>23</v>
      </c>
      <c r="E2176" s="8" t="s">
        <v>30</v>
      </c>
      <c r="F2176" s="8">
        <v>2</v>
      </c>
      <c r="G2176" s="39">
        <v>7</v>
      </c>
      <c r="H2176" s="2" t="s">
        <v>73</v>
      </c>
      <c r="I2176" s="3">
        <v>4.3099999999999996</v>
      </c>
      <c r="L2176" s="3">
        <v>-14.08</v>
      </c>
      <c r="M2176" s="3">
        <v>0.32</v>
      </c>
      <c r="N2176" s="3">
        <v>10.09</v>
      </c>
      <c r="O2176" s="3">
        <v>71.88</v>
      </c>
      <c r="P2176" s="3">
        <v>4.18</v>
      </c>
      <c r="Q2176" s="3">
        <v>1.82</v>
      </c>
      <c r="R2176" s="3">
        <v>0.22</v>
      </c>
      <c r="S2176" s="3">
        <v>0.31</v>
      </c>
      <c r="T2176" s="3">
        <v>0.01</v>
      </c>
      <c r="U2176" s="6">
        <f t="shared" si="900"/>
        <v>31.53125</v>
      </c>
      <c r="W2176" s="6">
        <f t="shared" si="901"/>
        <v>9.0267983074753175</v>
      </c>
      <c r="X2176" s="6">
        <f t="shared" si="902"/>
        <v>162.74193548387098</v>
      </c>
      <c r="Y2176" s="6">
        <f t="shared" si="903"/>
        <v>1497.4999999999998</v>
      </c>
      <c r="Z2176" s="6">
        <f t="shared" si="904"/>
        <v>209</v>
      </c>
      <c r="AA2176" s="6">
        <f t="shared" si="905"/>
        <v>149.79423868312759</v>
      </c>
      <c r="AB2176" s="6">
        <f t="shared" si="906"/>
        <v>9.5652173913043477</v>
      </c>
      <c r="AC2176" s="6">
        <f t="shared" si="907"/>
        <v>7.9304169864415437</v>
      </c>
      <c r="AD2176" s="6">
        <f t="shared" si="908"/>
        <v>0.55555555555555558</v>
      </c>
      <c r="AE2176" s="6">
        <f t="shared" si="909"/>
        <v>18.028755040322579</v>
      </c>
    </row>
    <row r="2177" spans="1:31" x14ac:dyDescent="0.15">
      <c r="A2177" s="38">
        <v>43213</v>
      </c>
      <c r="B2177" s="8">
        <f t="shared" si="887"/>
        <v>2018</v>
      </c>
      <c r="C2177" s="8">
        <f t="shared" si="888"/>
        <v>4</v>
      </c>
      <c r="D2177" s="8">
        <f t="shared" si="889"/>
        <v>23</v>
      </c>
      <c r="E2177" s="8" t="s">
        <v>30</v>
      </c>
      <c r="F2177" s="8">
        <v>4</v>
      </c>
      <c r="G2177" s="39">
        <v>14</v>
      </c>
      <c r="H2177" s="2" t="s">
        <v>73</v>
      </c>
      <c r="I2177" s="3">
        <v>4.37</v>
      </c>
      <c r="L2177" s="3">
        <v>-4.88</v>
      </c>
      <c r="M2177" s="3">
        <v>0.28000000000000003</v>
      </c>
      <c r="N2177" s="3">
        <v>10.93</v>
      </c>
      <c r="O2177" s="3">
        <v>49.13</v>
      </c>
      <c r="P2177" s="3">
        <v>3.3</v>
      </c>
      <c r="Q2177" s="3">
        <v>1.37</v>
      </c>
      <c r="R2177" s="3">
        <v>0.22</v>
      </c>
      <c r="S2177" s="3">
        <v>0.22</v>
      </c>
      <c r="T2177" s="3">
        <v>0.03</v>
      </c>
      <c r="U2177" s="6">
        <f t="shared" si="900"/>
        <v>39.035714285714278</v>
      </c>
      <c r="W2177" s="6">
        <f t="shared" si="901"/>
        <v>7.8984485190409028</v>
      </c>
      <c r="X2177" s="6">
        <f t="shared" si="902"/>
        <v>176.29032258064518</v>
      </c>
      <c r="Y2177" s="6">
        <f t="shared" si="903"/>
        <v>1023.5416666666667</v>
      </c>
      <c r="Z2177" s="6">
        <f t="shared" si="904"/>
        <v>164.99999999999997</v>
      </c>
      <c r="AA2177" s="6">
        <f t="shared" si="905"/>
        <v>112.75720164609055</v>
      </c>
      <c r="AB2177" s="6">
        <f t="shared" si="906"/>
        <v>9.5652173913043477</v>
      </c>
      <c r="AC2177" s="6">
        <f t="shared" si="907"/>
        <v>5.6280378613456117</v>
      </c>
      <c r="AD2177" s="6">
        <f t="shared" si="908"/>
        <v>1.6666666666666665</v>
      </c>
      <c r="AE2177" s="6">
        <f t="shared" si="909"/>
        <v>22.319614055299542</v>
      </c>
    </row>
    <row r="2178" spans="1:31" x14ac:dyDescent="0.15">
      <c r="A2178" s="38">
        <v>43213</v>
      </c>
      <c r="B2178" s="8">
        <f t="shared" si="887"/>
        <v>2018</v>
      </c>
      <c r="C2178" s="8">
        <f t="shared" si="888"/>
        <v>4</v>
      </c>
      <c r="D2178" s="8">
        <f t="shared" si="889"/>
        <v>23</v>
      </c>
      <c r="E2178" s="8" t="s">
        <v>32</v>
      </c>
      <c r="F2178" s="8">
        <v>4</v>
      </c>
      <c r="G2178" s="39">
        <v>16</v>
      </c>
      <c r="H2178" s="2" t="s">
        <v>73</v>
      </c>
      <c r="I2178" s="3">
        <v>5.14</v>
      </c>
      <c r="L2178" s="3">
        <v>6.5</v>
      </c>
      <c r="M2178" s="3">
        <v>0.2</v>
      </c>
      <c r="N2178" s="3">
        <v>8.23</v>
      </c>
      <c r="P2178" s="3">
        <v>1.01</v>
      </c>
      <c r="Q2178" s="3">
        <v>0.24</v>
      </c>
      <c r="R2178" s="3">
        <v>0.32</v>
      </c>
      <c r="S2178" s="3">
        <v>0.34</v>
      </c>
      <c r="T2178" s="3">
        <v>0.03</v>
      </c>
      <c r="U2178" s="6">
        <f t="shared" si="900"/>
        <v>41.15</v>
      </c>
      <c r="W2178" s="6">
        <f t="shared" si="901"/>
        <v>5.6417489421720735</v>
      </c>
      <c r="X2178" s="6">
        <f t="shared" si="902"/>
        <v>132.74193548387098</v>
      </c>
      <c r="Y2178" s="6">
        <f t="shared" si="903"/>
        <v>0</v>
      </c>
      <c r="Z2178" s="6">
        <f t="shared" si="904"/>
        <v>50.5</v>
      </c>
      <c r="AA2178" s="6">
        <f t="shared" si="905"/>
        <v>19.753086419753085</v>
      </c>
      <c r="AB2178" s="6">
        <f t="shared" si="906"/>
        <v>13.913043478260871</v>
      </c>
      <c r="AC2178" s="6">
        <f t="shared" si="907"/>
        <v>8.6978766948068564</v>
      </c>
      <c r="AD2178" s="6">
        <f t="shared" si="908"/>
        <v>1.6666666666666665</v>
      </c>
      <c r="AE2178" s="6">
        <f t="shared" si="909"/>
        <v>23.528508064516132</v>
      </c>
    </row>
    <row r="2179" spans="1:31" x14ac:dyDescent="0.15">
      <c r="A2179" s="38">
        <v>43213</v>
      </c>
      <c r="B2179" s="8">
        <f t="shared" si="887"/>
        <v>2018</v>
      </c>
      <c r="C2179" s="8">
        <f t="shared" si="888"/>
        <v>4</v>
      </c>
      <c r="D2179" s="8">
        <f t="shared" si="889"/>
        <v>23</v>
      </c>
      <c r="E2179" s="8" t="s">
        <v>30</v>
      </c>
      <c r="F2179" s="8">
        <v>3</v>
      </c>
      <c r="G2179" s="39">
        <v>9</v>
      </c>
      <c r="H2179" s="2" t="s">
        <v>73</v>
      </c>
      <c r="I2179" s="3">
        <v>4.45</v>
      </c>
      <c r="L2179" s="3">
        <v>-3.76</v>
      </c>
      <c r="M2179" s="3">
        <v>0.28000000000000003</v>
      </c>
      <c r="N2179" s="3">
        <v>13.5</v>
      </c>
      <c r="O2179" s="3">
        <v>48.08</v>
      </c>
      <c r="P2179" s="3">
        <v>3.35</v>
      </c>
      <c r="Q2179" s="3">
        <v>1.82</v>
      </c>
      <c r="R2179" s="3">
        <v>0.2</v>
      </c>
      <c r="S2179" s="3">
        <v>1.2</v>
      </c>
      <c r="T2179" s="3">
        <v>0.03</v>
      </c>
      <c r="U2179" s="6">
        <f t="shared" si="900"/>
        <v>48.214285714285708</v>
      </c>
      <c r="W2179" s="6">
        <f t="shared" si="901"/>
        <v>7.8984485190409028</v>
      </c>
      <c r="X2179" s="6">
        <f t="shared" si="902"/>
        <v>217.74193548387098</v>
      </c>
      <c r="Y2179" s="6">
        <f t="shared" si="903"/>
        <v>1001.6666666666667</v>
      </c>
      <c r="Z2179" s="6">
        <f t="shared" si="904"/>
        <v>167.5</v>
      </c>
      <c r="AA2179" s="6">
        <f t="shared" si="905"/>
        <v>149.79423868312759</v>
      </c>
      <c r="AB2179" s="6">
        <f t="shared" si="906"/>
        <v>8.695652173913043</v>
      </c>
      <c r="AC2179" s="6">
        <f t="shared" si="907"/>
        <v>30.698388334612428</v>
      </c>
      <c r="AD2179" s="6">
        <f t="shared" si="908"/>
        <v>1.6666666666666665</v>
      </c>
      <c r="AE2179" s="6">
        <f t="shared" si="909"/>
        <v>27.567684331797235</v>
      </c>
    </row>
    <row r="2180" spans="1:31" x14ac:dyDescent="0.15">
      <c r="A2180" s="38">
        <v>43213</v>
      </c>
      <c r="B2180" s="8">
        <f t="shared" si="887"/>
        <v>2018</v>
      </c>
      <c r="C2180" s="8">
        <f t="shared" si="888"/>
        <v>4</v>
      </c>
      <c r="D2180" s="8">
        <f t="shared" si="889"/>
        <v>23</v>
      </c>
      <c r="E2180" s="8" t="s">
        <v>29</v>
      </c>
      <c r="F2180" s="8">
        <v>4</v>
      </c>
      <c r="G2180" s="39">
        <v>13</v>
      </c>
      <c r="H2180" s="2" t="s">
        <v>73</v>
      </c>
      <c r="I2180" s="3">
        <v>4.0999999999999996</v>
      </c>
      <c r="L2180" s="3">
        <v>-7.22</v>
      </c>
      <c r="M2180" s="3">
        <v>0.57999999999999996</v>
      </c>
      <c r="N2180" s="3">
        <v>44.85</v>
      </c>
      <c r="O2180" s="3">
        <v>153.33000000000001</v>
      </c>
      <c r="P2180" s="3">
        <v>0.87</v>
      </c>
      <c r="Q2180" s="3">
        <v>0.48</v>
      </c>
      <c r="R2180" s="3">
        <v>0.47</v>
      </c>
      <c r="S2180" s="3">
        <v>0.78</v>
      </c>
      <c r="T2180" s="3">
        <v>1.2</v>
      </c>
      <c r="U2180" s="6">
        <f t="shared" si="900"/>
        <v>77.327586206896555</v>
      </c>
      <c r="W2180" s="6">
        <f t="shared" si="901"/>
        <v>16.361071932299009</v>
      </c>
      <c r="X2180" s="6">
        <f t="shared" si="902"/>
        <v>723.38709677419354</v>
      </c>
      <c r="Y2180" s="6">
        <f t="shared" si="903"/>
        <v>3194.3750000000005</v>
      </c>
      <c r="Z2180" s="6">
        <f t="shared" si="904"/>
        <v>43.5</v>
      </c>
      <c r="AA2180" s="6">
        <f t="shared" si="905"/>
        <v>39.506172839506171</v>
      </c>
      <c r="AB2180" s="6">
        <f t="shared" si="906"/>
        <v>20.434782608695652</v>
      </c>
      <c r="AC2180" s="6">
        <f t="shared" si="907"/>
        <v>19.953952417498083</v>
      </c>
      <c r="AD2180" s="6">
        <f t="shared" si="908"/>
        <v>66.666666666666671</v>
      </c>
      <c r="AE2180" s="6">
        <f t="shared" si="909"/>
        <v>44.213918242491665</v>
      </c>
    </row>
    <row r="2181" spans="1:31" x14ac:dyDescent="0.15">
      <c r="A2181" s="38">
        <v>43213</v>
      </c>
      <c r="B2181" s="8">
        <f t="shared" si="887"/>
        <v>2018</v>
      </c>
      <c r="C2181" s="8">
        <f t="shared" si="888"/>
        <v>4</v>
      </c>
      <c r="D2181" s="8">
        <f t="shared" si="889"/>
        <v>23</v>
      </c>
      <c r="E2181" s="8" t="s">
        <v>30</v>
      </c>
      <c r="F2181" s="8">
        <v>1</v>
      </c>
      <c r="G2181" s="39">
        <v>2</v>
      </c>
      <c r="H2181" s="2" t="s">
        <v>73</v>
      </c>
      <c r="I2181" s="3">
        <v>4.32</v>
      </c>
      <c r="L2181" s="3">
        <v>0.05</v>
      </c>
      <c r="M2181" s="3">
        <v>0.19</v>
      </c>
      <c r="N2181" s="3">
        <v>21.83</v>
      </c>
      <c r="O2181" s="3">
        <v>59.06</v>
      </c>
      <c r="P2181" s="3">
        <v>4.75</v>
      </c>
      <c r="Q2181" s="3">
        <v>1.94</v>
      </c>
      <c r="R2181" s="3">
        <v>0.22</v>
      </c>
      <c r="S2181" s="3">
        <v>0.35</v>
      </c>
      <c r="T2181" s="3">
        <v>0.03</v>
      </c>
      <c r="U2181" s="6">
        <f t="shared" si="900"/>
        <v>114.89473684210525</v>
      </c>
      <c r="W2181" s="6">
        <f t="shared" si="901"/>
        <v>5.3596614950634693</v>
      </c>
      <c r="X2181" s="6">
        <f t="shared" si="902"/>
        <v>352.09677419354836</v>
      </c>
      <c r="Y2181" s="6">
        <f t="shared" si="903"/>
        <v>1230.4166666666667</v>
      </c>
      <c r="Z2181" s="6">
        <f t="shared" si="904"/>
        <v>237.5</v>
      </c>
      <c r="AA2181" s="6">
        <f t="shared" si="905"/>
        <v>159.67078189300409</v>
      </c>
      <c r="AB2181" s="6">
        <f t="shared" si="906"/>
        <v>9.5652173913043477</v>
      </c>
      <c r="AC2181" s="6">
        <f t="shared" si="907"/>
        <v>8.9536965975952914</v>
      </c>
      <c r="AD2181" s="6">
        <f t="shared" si="908"/>
        <v>1.6666666666666665</v>
      </c>
      <c r="AE2181" s="6">
        <f t="shared" si="909"/>
        <v>65.693845500848894</v>
      </c>
    </row>
    <row r="2182" spans="1:31" x14ac:dyDescent="0.15">
      <c r="A2182" s="38">
        <v>43213</v>
      </c>
      <c r="B2182" s="8">
        <f t="shared" si="887"/>
        <v>2018</v>
      </c>
      <c r="C2182" s="8">
        <f t="shared" si="888"/>
        <v>4</v>
      </c>
      <c r="D2182" s="8">
        <f t="shared" si="889"/>
        <v>23</v>
      </c>
      <c r="E2182" s="8" t="s">
        <v>29</v>
      </c>
      <c r="F2182" s="8">
        <v>2</v>
      </c>
      <c r="G2182" s="39">
        <v>6</v>
      </c>
      <c r="H2182" s="2" t="s">
        <v>73</v>
      </c>
      <c r="I2182" s="3">
        <v>4.2300000000000004</v>
      </c>
      <c r="L2182" s="3">
        <v>9.81</v>
      </c>
      <c r="M2182" s="3">
        <v>0.59</v>
      </c>
      <c r="N2182" s="3">
        <v>72.16</v>
      </c>
      <c r="O2182" s="3">
        <v>72.87</v>
      </c>
      <c r="P2182" s="3">
        <v>2.78</v>
      </c>
      <c r="Q2182" s="3">
        <v>0.61</v>
      </c>
      <c r="R2182" s="3">
        <v>0.39</v>
      </c>
      <c r="S2182" s="3">
        <v>1.67</v>
      </c>
      <c r="T2182" s="3">
        <v>0.89</v>
      </c>
      <c r="U2182" s="6">
        <f t="shared" si="900"/>
        <v>122.30508474576271</v>
      </c>
      <c r="W2182" s="6">
        <f t="shared" si="901"/>
        <v>16.643159379407614</v>
      </c>
      <c r="X2182" s="6">
        <f t="shared" si="902"/>
        <v>1163.8709677419354</v>
      </c>
      <c r="Y2182" s="6">
        <f t="shared" si="903"/>
        <v>1518.1250000000002</v>
      </c>
      <c r="Z2182" s="6">
        <f t="shared" si="904"/>
        <v>138.99999999999997</v>
      </c>
      <c r="AA2182" s="6">
        <f t="shared" si="905"/>
        <v>50.205761316872426</v>
      </c>
      <c r="AB2182" s="6">
        <f t="shared" si="906"/>
        <v>16.956521739130437</v>
      </c>
      <c r="AC2182" s="6">
        <f t="shared" si="907"/>
        <v>42.721923765668961</v>
      </c>
      <c r="AD2182" s="6">
        <f t="shared" si="908"/>
        <v>49.444444444444443</v>
      </c>
      <c r="AE2182" s="6">
        <f t="shared" si="909"/>
        <v>69.930891197375615</v>
      </c>
    </row>
    <row r="2183" spans="1:31" x14ac:dyDescent="0.15">
      <c r="A2183" s="38">
        <v>43213</v>
      </c>
      <c r="B2183" s="8">
        <f t="shared" si="887"/>
        <v>2018</v>
      </c>
      <c r="C2183" s="8">
        <f t="shared" si="888"/>
        <v>4</v>
      </c>
      <c r="D2183" s="8">
        <f t="shared" si="889"/>
        <v>23</v>
      </c>
      <c r="E2183" s="8" t="s">
        <v>29</v>
      </c>
      <c r="F2183" s="8">
        <v>1</v>
      </c>
      <c r="G2183" s="39">
        <v>1</v>
      </c>
      <c r="H2183" s="2" t="s">
        <v>73</v>
      </c>
      <c r="I2183" s="3">
        <v>4.1500000000000004</v>
      </c>
      <c r="L2183" s="3">
        <v>-31.31</v>
      </c>
      <c r="M2183" s="3">
        <v>0.38</v>
      </c>
      <c r="N2183" s="3">
        <v>58.88</v>
      </c>
      <c r="O2183" s="3">
        <v>57.19</v>
      </c>
      <c r="P2183" s="3">
        <v>7.69</v>
      </c>
      <c r="Q2183" s="3">
        <v>1.05</v>
      </c>
      <c r="R2183" s="3">
        <v>0.28000000000000003</v>
      </c>
      <c r="S2183" s="3">
        <v>1.1599999999999999</v>
      </c>
      <c r="T2183" s="3">
        <v>0.06</v>
      </c>
      <c r="U2183" s="6">
        <f t="shared" si="900"/>
        <v>154.94736842105263</v>
      </c>
      <c r="W2183" s="6">
        <f t="shared" si="901"/>
        <v>10.719322990126939</v>
      </c>
      <c r="X2183" s="6">
        <f t="shared" si="902"/>
        <v>949.67741935483878</v>
      </c>
      <c r="Y2183" s="6">
        <f t="shared" si="903"/>
        <v>1191.4583333333333</v>
      </c>
      <c r="Z2183" s="6">
        <f t="shared" si="904"/>
        <v>384.5</v>
      </c>
      <c r="AA2183" s="6">
        <f t="shared" si="905"/>
        <v>86.419753086419746</v>
      </c>
      <c r="AB2183" s="6">
        <f t="shared" si="906"/>
        <v>12.173913043478262</v>
      </c>
      <c r="AC2183" s="6">
        <f t="shared" si="907"/>
        <v>29.675108723458681</v>
      </c>
      <c r="AD2183" s="6">
        <f t="shared" si="908"/>
        <v>3.333333333333333</v>
      </c>
      <c r="AE2183" s="6">
        <f t="shared" si="909"/>
        <v>88.594906621392198</v>
      </c>
    </row>
    <row r="2184" spans="1:31" x14ac:dyDescent="0.15">
      <c r="A2184" s="38">
        <v>43262</v>
      </c>
      <c r="B2184" s="8">
        <f t="shared" si="887"/>
        <v>2018</v>
      </c>
      <c r="C2184" s="8">
        <f t="shared" si="888"/>
        <v>6</v>
      </c>
      <c r="D2184" s="8">
        <f t="shared" si="889"/>
        <v>11</v>
      </c>
      <c r="E2184" s="8" t="s">
        <v>32</v>
      </c>
      <c r="F2184" s="8">
        <v>3</v>
      </c>
      <c r="G2184" s="39">
        <v>11</v>
      </c>
      <c r="H2184" s="2" t="s">
        <v>73</v>
      </c>
      <c r="I2184" s="3">
        <v>4.8499999999999996</v>
      </c>
      <c r="L2184" s="3">
        <v>9.06</v>
      </c>
      <c r="M2184" s="3">
        <v>0.6</v>
      </c>
      <c r="N2184" s="3">
        <v>0.09</v>
      </c>
      <c r="O2184" s="3">
        <v>6.23</v>
      </c>
      <c r="P2184" s="3">
        <v>0.32</v>
      </c>
      <c r="Q2184" s="3">
        <v>0.23</v>
      </c>
      <c r="R2184" s="3">
        <v>0.36</v>
      </c>
      <c r="S2184" s="3">
        <v>0.28000000000000003</v>
      </c>
      <c r="T2184" s="3">
        <v>0.01</v>
      </c>
      <c r="U2184" s="6">
        <f t="shared" si="900"/>
        <v>0.15</v>
      </c>
      <c r="W2184" s="6">
        <f t="shared" si="901"/>
        <v>16.925246826516219</v>
      </c>
      <c r="X2184" s="6">
        <f t="shared" si="902"/>
        <v>1.4516129032258063</v>
      </c>
      <c r="Y2184" s="6">
        <f t="shared" si="903"/>
        <v>129.79166666666666</v>
      </c>
      <c r="Z2184" s="6">
        <f t="shared" si="904"/>
        <v>16</v>
      </c>
      <c r="AA2184" s="6">
        <f t="shared" si="905"/>
        <v>18.930041152263374</v>
      </c>
      <c r="AB2184" s="6">
        <f t="shared" si="906"/>
        <v>15.652173913043477</v>
      </c>
      <c r="AC2184" s="6">
        <f t="shared" si="907"/>
        <v>7.1629572780762345</v>
      </c>
      <c r="AD2184" s="6">
        <f t="shared" si="908"/>
        <v>0.55555555555555558</v>
      </c>
      <c r="AE2184" s="6">
        <f t="shared" si="909"/>
        <v>8.5766129032258068E-2</v>
      </c>
    </row>
    <row r="2185" spans="1:31" x14ac:dyDescent="0.15">
      <c r="A2185" s="38">
        <v>43262</v>
      </c>
      <c r="B2185" s="8">
        <f t="shared" si="887"/>
        <v>2018</v>
      </c>
      <c r="C2185" s="8">
        <f t="shared" si="888"/>
        <v>6</v>
      </c>
      <c r="D2185" s="8">
        <f t="shared" si="889"/>
        <v>11</v>
      </c>
      <c r="E2185" s="8" t="s">
        <v>31</v>
      </c>
      <c r="F2185" s="8">
        <v>3</v>
      </c>
      <c r="G2185" s="39">
        <v>12</v>
      </c>
      <c r="H2185" s="2" t="s">
        <v>73</v>
      </c>
      <c r="I2185" s="3">
        <v>4.84</v>
      </c>
      <c r="L2185" s="3">
        <v>-0.97</v>
      </c>
      <c r="M2185" s="3">
        <v>0.44</v>
      </c>
      <c r="N2185" s="3">
        <v>0.31</v>
      </c>
      <c r="O2185" s="3">
        <v>4.99</v>
      </c>
      <c r="P2185" s="3">
        <v>0.68</v>
      </c>
      <c r="Q2185" s="3">
        <v>0.17</v>
      </c>
      <c r="R2185" s="3">
        <v>0.27</v>
      </c>
      <c r="S2185" s="3">
        <v>0.32</v>
      </c>
      <c r="T2185" s="3">
        <v>0.01</v>
      </c>
      <c r="U2185" s="6">
        <f t="shared" si="900"/>
        <v>0.70454545454545459</v>
      </c>
      <c r="W2185" s="6">
        <f t="shared" si="901"/>
        <v>12.41184767277856</v>
      </c>
      <c r="X2185" s="6">
        <f t="shared" si="902"/>
        <v>5</v>
      </c>
      <c r="Y2185" s="6">
        <f t="shared" si="903"/>
        <v>103.95833333333333</v>
      </c>
      <c r="Z2185" s="6">
        <f t="shared" si="904"/>
        <v>34</v>
      </c>
      <c r="AA2185" s="6">
        <f t="shared" si="905"/>
        <v>13.991769547325102</v>
      </c>
      <c r="AB2185" s="6">
        <f t="shared" si="906"/>
        <v>11.739130434782609</v>
      </c>
      <c r="AC2185" s="6">
        <f t="shared" si="907"/>
        <v>8.1862368892299813</v>
      </c>
      <c r="AD2185" s="6">
        <f t="shared" si="908"/>
        <v>0.55555555555555558</v>
      </c>
      <c r="AE2185" s="6">
        <f t="shared" si="909"/>
        <v>0.40284090909090914</v>
      </c>
    </row>
    <row r="2186" spans="1:31" x14ac:dyDescent="0.15">
      <c r="A2186" s="38">
        <v>43262</v>
      </c>
      <c r="B2186" s="8">
        <f t="shared" ref="B2186:B2249" si="910">YEAR(A2186)</f>
        <v>2018</v>
      </c>
      <c r="C2186" s="8">
        <f t="shared" ref="C2186:C2249" si="911">MONTH(A2186)</f>
        <v>6</v>
      </c>
      <c r="D2186" s="8">
        <f t="shared" ref="D2186:D2249" si="912">DAY(A2186)</f>
        <v>11</v>
      </c>
      <c r="E2186" s="8" t="s">
        <v>32</v>
      </c>
      <c r="F2186" s="8">
        <v>4</v>
      </c>
      <c r="G2186" s="39">
        <v>16</v>
      </c>
      <c r="H2186" s="2" t="s">
        <v>73</v>
      </c>
      <c r="I2186" s="3">
        <v>5.17</v>
      </c>
      <c r="L2186" s="3">
        <v>18.52</v>
      </c>
      <c r="M2186" s="3">
        <v>0.54</v>
      </c>
      <c r="N2186" s="3">
        <v>0.49</v>
      </c>
      <c r="O2186" s="3">
        <v>5.33</v>
      </c>
      <c r="P2186" s="3">
        <v>1.02</v>
      </c>
      <c r="Q2186" s="3">
        <v>0.25</v>
      </c>
      <c r="R2186" s="3">
        <v>0.32</v>
      </c>
      <c r="S2186" s="3">
        <v>0.35</v>
      </c>
      <c r="T2186" s="3">
        <v>0.03</v>
      </c>
      <c r="U2186" s="6">
        <f t="shared" si="900"/>
        <v>0.90740740740740733</v>
      </c>
      <c r="W2186" s="6">
        <f t="shared" si="901"/>
        <v>15.232722143864597</v>
      </c>
      <c r="X2186" s="6">
        <f t="shared" si="902"/>
        <v>7.9032258064516121</v>
      </c>
      <c r="Y2186" s="6">
        <f t="shared" si="903"/>
        <v>111.04166666666666</v>
      </c>
      <c r="Z2186" s="6">
        <f t="shared" si="904"/>
        <v>51.000000000000007</v>
      </c>
      <c r="AA2186" s="6">
        <f t="shared" si="905"/>
        <v>20.5761316872428</v>
      </c>
      <c r="AB2186" s="6">
        <f t="shared" si="906"/>
        <v>13.913043478260871</v>
      </c>
      <c r="AC2186" s="6">
        <f t="shared" si="907"/>
        <v>8.9536965975952914</v>
      </c>
      <c r="AD2186" s="6">
        <f t="shared" si="908"/>
        <v>1.6666666666666665</v>
      </c>
      <c r="AE2186" s="6">
        <f t="shared" si="909"/>
        <v>0.51883213859020305</v>
      </c>
    </row>
    <row r="2187" spans="1:31" x14ac:dyDescent="0.15">
      <c r="A2187" s="38">
        <v>43262</v>
      </c>
      <c r="B2187" s="8">
        <f t="shared" si="910"/>
        <v>2018</v>
      </c>
      <c r="C2187" s="8">
        <f t="shared" si="911"/>
        <v>6</v>
      </c>
      <c r="D2187" s="8">
        <f t="shared" si="912"/>
        <v>11</v>
      </c>
      <c r="E2187" s="8" t="s">
        <v>31</v>
      </c>
      <c r="F2187" s="8">
        <v>2</v>
      </c>
      <c r="G2187" s="39">
        <v>5</v>
      </c>
      <c r="H2187" s="2" t="s">
        <v>73</v>
      </c>
      <c r="I2187" s="3">
        <v>5.0999999999999996</v>
      </c>
      <c r="L2187" s="3">
        <v>13.9</v>
      </c>
      <c r="M2187" s="3">
        <v>0.35</v>
      </c>
      <c r="N2187" s="3">
        <v>0.8</v>
      </c>
      <c r="O2187" s="3">
        <v>5.04</v>
      </c>
      <c r="P2187" s="3">
        <v>0.99</v>
      </c>
      <c r="Q2187" s="3">
        <v>0.2</v>
      </c>
      <c r="R2187" s="3">
        <v>0.3</v>
      </c>
      <c r="S2187" s="3">
        <v>0.35</v>
      </c>
      <c r="T2187" s="3">
        <v>0.03</v>
      </c>
      <c r="U2187" s="6">
        <f t="shared" si="900"/>
        <v>2.285714285714286</v>
      </c>
      <c r="W2187" s="6">
        <f t="shared" si="901"/>
        <v>9.8730606488011272</v>
      </c>
      <c r="X2187" s="6">
        <f t="shared" si="902"/>
        <v>12.903225806451612</v>
      </c>
      <c r="Y2187" s="6">
        <f t="shared" si="903"/>
        <v>105</v>
      </c>
      <c r="Z2187" s="6">
        <f t="shared" si="904"/>
        <v>49.5</v>
      </c>
      <c r="AA2187" s="6">
        <f t="shared" si="905"/>
        <v>16.460905349794238</v>
      </c>
      <c r="AB2187" s="6">
        <f t="shared" si="906"/>
        <v>13.043478260869565</v>
      </c>
      <c r="AC2187" s="6">
        <f t="shared" si="907"/>
        <v>8.9536965975952914</v>
      </c>
      <c r="AD2187" s="6">
        <f t="shared" si="908"/>
        <v>1.6666666666666665</v>
      </c>
      <c r="AE2187" s="6">
        <f t="shared" si="909"/>
        <v>1.3069124423963134</v>
      </c>
    </row>
    <row r="2188" spans="1:31" x14ac:dyDescent="0.15">
      <c r="A2188" s="38">
        <v>43262</v>
      </c>
      <c r="B2188" s="8">
        <f t="shared" si="910"/>
        <v>2018</v>
      </c>
      <c r="C2188" s="8">
        <f t="shared" si="911"/>
        <v>6</v>
      </c>
      <c r="D2188" s="8">
        <f t="shared" si="912"/>
        <v>11</v>
      </c>
      <c r="E2188" s="8" t="s">
        <v>32</v>
      </c>
      <c r="F2188" s="8">
        <v>1</v>
      </c>
      <c r="G2188" s="39">
        <v>4</v>
      </c>
      <c r="H2188" s="2" t="s">
        <v>73</v>
      </c>
      <c r="I2188" s="3">
        <v>5.49</v>
      </c>
      <c r="L2188" s="3">
        <v>21.5</v>
      </c>
      <c r="M2188" s="3">
        <v>0.53</v>
      </c>
      <c r="N2188" s="3">
        <v>1.37</v>
      </c>
      <c r="O2188" s="3">
        <v>4.8600000000000003</v>
      </c>
      <c r="P2188" s="3">
        <v>1.68</v>
      </c>
      <c r="Q2188" s="3">
        <v>0.44</v>
      </c>
      <c r="R2188" s="3">
        <v>0.28999999999999998</v>
      </c>
      <c r="S2188" s="3">
        <v>0.13</v>
      </c>
      <c r="T2188" s="3">
        <v>0.01</v>
      </c>
      <c r="U2188" s="6">
        <f t="shared" si="900"/>
        <v>2.5849056603773586</v>
      </c>
      <c r="W2188" s="6">
        <f t="shared" si="901"/>
        <v>14.950634696755994</v>
      </c>
      <c r="X2188" s="6">
        <f t="shared" si="902"/>
        <v>22.096774193548388</v>
      </c>
      <c r="Y2188" s="6">
        <f t="shared" si="903"/>
        <v>101.25</v>
      </c>
      <c r="Z2188" s="6">
        <f t="shared" si="904"/>
        <v>83.999999999999986</v>
      </c>
      <c r="AA2188" s="6">
        <f t="shared" si="905"/>
        <v>36.21399176954732</v>
      </c>
      <c r="AB2188" s="6">
        <f t="shared" si="906"/>
        <v>12.608695652173912</v>
      </c>
      <c r="AC2188" s="6">
        <f t="shared" si="907"/>
        <v>3.3256587362496801</v>
      </c>
      <c r="AD2188" s="6">
        <f t="shared" si="908"/>
        <v>0.55555555555555558</v>
      </c>
      <c r="AE2188" s="6">
        <f t="shared" si="909"/>
        <v>1.4779823493609252</v>
      </c>
    </row>
    <row r="2189" spans="1:31" x14ac:dyDescent="0.15">
      <c r="A2189" s="38">
        <v>43262</v>
      </c>
      <c r="B2189" s="8">
        <f t="shared" si="910"/>
        <v>2018</v>
      </c>
      <c r="C2189" s="8">
        <f t="shared" si="911"/>
        <v>6</v>
      </c>
      <c r="D2189" s="8">
        <f t="shared" si="912"/>
        <v>11</v>
      </c>
      <c r="E2189" s="8" t="s">
        <v>32</v>
      </c>
      <c r="F2189" s="8">
        <v>2</v>
      </c>
      <c r="G2189" s="39">
        <v>8</v>
      </c>
      <c r="H2189" s="2" t="s">
        <v>73</v>
      </c>
      <c r="I2189" s="3">
        <v>4.7300000000000004</v>
      </c>
      <c r="L2189" s="3">
        <v>-5.68</v>
      </c>
      <c r="M2189" s="3">
        <v>0.28000000000000003</v>
      </c>
      <c r="N2189" s="3">
        <v>0.84</v>
      </c>
      <c r="O2189" s="3">
        <v>7.34</v>
      </c>
      <c r="P2189" s="3">
        <v>0.23</v>
      </c>
      <c r="Q2189" s="3">
        <v>0.18</v>
      </c>
      <c r="R2189" s="3">
        <v>0.25</v>
      </c>
      <c r="S2189" s="3">
        <v>0.17</v>
      </c>
      <c r="T2189" s="3">
        <v>0.01</v>
      </c>
      <c r="U2189" s="6">
        <f t="shared" si="900"/>
        <v>2.9999999999999996</v>
      </c>
      <c r="W2189" s="6">
        <f t="shared" si="901"/>
        <v>7.8984485190409028</v>
      </c>
      <c r="X2189" s="6">
        <f t="shared" si="902"/>
        <v>13.548387096774194</v>
      </c>
      <c r="Y2189" s="6">
        <f t="shared" si="903"/>
        <v>152.91666666666669</v>
      </c>
      <c r="Z2189" s="6">
        <f t="shared" si="904"/>
        <v>11.5</v>
      </c>
      <c r="AA2189" s="6">
        <f t="shared" si="905"/>
        <v>14.814814814814813</v>
      </c>
      <c r="AB2189" s="6">
        <f t="shared" si="906"/>
        <v>10.869565217391305</v>
      </c>
      <c r="AC2189" s="6">
        <f t="shared" si="907"/>
        <v>4.3489383474034282</v>
      </c>
      <c r="AD2189" s="6">
        <f t="shared" si="908"/>
        <v>0.55555555555555558</v>
      </c>
      <c r="AE2189" s="6">
        <f t="shared" si="909"/>
        <v>1.7153225806451613</v>
      </c>
    </row>
    <row r="2190" spans="1:31" x14ac:dyDescent="0.15">
      <c r="A2190" s="38">
        <v>43262</v>
      </c>
      <c r="B2190" s="8">
        <f t="shared" si="910"/>
        <v>2018</v>
      </c>
      <c r="C2190" s="8">
        <f t="shared" si="911"/>
        <v>6</v>
      </c>
      <c r="D2190" s="8">
        <f t="shared" si="912"/>
        <v>11</v>
      </c>
      <c r="E2190" s="8" t="s">
        <v>31</v>
      </c>
      <c r="F2190" s="8">
        <v>4</v>
      </c>
      <c r="G2190" s="39">
        <v>15</v>
      </c>
      <c r="H2190" s="2" t="s">
        <v>73</v>
      </c>
      <c r="I2190" s="3">
        <v>5</v>
      </c>
      <c r="L2190" s="3">
        <v>11.09</v>
      </c>
      <c r="M2190" s="3">
        <v>0.3</v>
      </c>
      <c r="N2190" s="3">
        <v>3.01</v>
      </c>
      <c r="O2190" s="3">
        <v>4.4400000000000004</v>
      </c>
      <c r="P2190" s="3">
        <v>0.92</v>
      </c>
      <c r="Q2190" s="3">
        <v>0.19</v>
      </c>
      <c r="R2190" s="3">
        <v>0.24</v>
      </c>
      <c r="S2190" s="3">
        <v>0.23</v>
      </c>
      <c r="T2190" s="3">
        <v>0.03</v>
      </c>
      <c r="U2190" s="6">
        <f t="shared" si="900"/>
        <v>10.033333333333333</v>
      </c>
      <c r="W2190" s="6">
        <f t="shared" si="901"/>
        <v>8.4626234132581093</v>
      </c>
      <c r="X2190" s="6">
        <f t="shared" si="902"/>
        <v>48.548387096774192</v>
      </c>
      <c r="Y2190" s="6">
        <f t="shared" si="903"/>
        <v>92.500000000000014</v>
      </c>
      <c r="Z2190" s="6">
        <f t="shared" si="904"/>
        <v>46</v>
      </c>
      <c r="AA2190" s="6">
        <f t="shared" si="905"/>
        <v>15.637860082304528</v>
      </c>
      <c r="AB2190" s="6">
        <f t="shared" si="906"/>
        <v>10.434782608695651</v>
      </c>
      <c r="AC2190" s="6">
        <f t="shared" si="907"/>
        <v>5.8838577641340493</v>
      </c>
      <c r="AD2190" s="6">
        <f t="shared" si="908"/>
        <v>1.6666666666666665</v>
      </c>
      <c r="AE2190" s="6">
        <f t="shared" si="909"/>
        <v>5.7368010752688177</v>
      </c>
    </row>
    <row r="2191" spans="1:31" x14ac:dyDescent="0.15">
      <c r="A2191" s="38">
        <v>43262</v>
      </c>
      <c r="B2191" s="8">
        <f t="shared" si="910"/>
        <v>2018</v>
      </c>
      <c r="C2191" s="8">
        <f t="shared" si="911"/>
        <v>6</v>
      </c>
      <c r="D2191" s="8">
        <f t="shared" si="912"/>
        <v>11</v>
      </c>
      <c r="E2191" s="8" t="s">
        <v>31</v>
      </c>
      <c r="F2191" s="8">
        <v>1</v>
      </c>
      <c r="G2191" s="39">
        <v>3</v>
      </c>
      <c r="H2191" s="2" t="s">
        <v>73</v>
      </c>
      <c r="I2191" s="3">
        <v>5.32</v>
      </c>
      <c r="L2191" s="3">
        <v>16.96</v>
      </c>
      <c r="M2191" s="3">
        <v>0.31</v>
      </c>
      <c r="N2191" s="3">
        <v>7.44</v>
      </c>
      <c r="O2191" s="3">
        <v>2.87</v>
      </c>
      <c r="P2191" s="3">
        <v>2.25</v>
      </c>
      <c r="Q2191" s="3">
        <v>0.54</v>
      </c>
      <c r="R2191" s="3">
        <v>0.22</v>
      </c>
      <c r="S2191" s="3">
        <v>0.44</v>
      </c>
      <c r="T2191" s="3">
        <v>0.03</v>
      </c>
      <c r="U2191" s="6">
        <f t="shared" ref="U2191:U2222" si="913">(N2191/M2191)</f>
        <v>24</v>
      </c>
      <c r="W2191" s="6">
        <f t="shared" ref="W2191:W2222" si="914">(M2191/35.45)*1000</f>
        <v>8.7447108603667125</v>
      </c>
      <c r="X2191" s="6">
        <f t="shared" ref="X2191:X2222" si="915">(N2191/62)*1000</f>
        <v>120.00000000000001</v>
      </c>
      <c r="Y2191" s="6">
        <f t="shared" ref="Y2191:Y2222" si="916">(O2191/96)*1000*2</f>
        <v>59.791666666666664</v>
      </c>
      <c r="Z2191" s="6">
        <f t="shared" ref="Z2191:Z2222" si="917">(P2191/40)*1000*2</f>
        <v>112.5</v>
      </c>
      <c r="AA2191" s="6">
        <f t="shared" ref="AA2191:AA2222" si="918">(Q2191/24.3)*1000*2</f>
        <v>44.444444444444443</v>
      </c>
      <c r="AB2191" s="6">
        <f t="shared" ref="AB2191:AB2222" si="919">(R2191/23)*1000</f>
        <v>9.5652173913043477</v>
      </c>
      <c r="AC2191" s="6">
        <f t="shared" ref="AC2191:AC2222" si="920">(S2191/39.09)*1000</f>
        <v>11.256075722691223</v>
      </c>
      <c r="AD2191" s="6">
        <f t="shared" ref="AD2191:AD2222" si="921">(T2191/18)*1000</f>
        <v>1.6666666666666665</v>
      </c>
      <c r="AE2191" s="6">
        <f t="shared" ref="AE2191:AE2222" si="922">(X2191/W2191)</f>
        <v>13.722580645161294</v>
      </c>
    </row>
    <row r="2192" spans="1:31" x14ac:dyDescent="0.15">
      <c r="A2192" s="38">
        <v>43262</v>
      </c>
      <c r="B2192" s="8">
        <f t="shared" si="910"/>
        <v>2018</v>
      </c>
      <c r="C2192" s="8">
        <f t="shared" si="911"/>
        <v>6</v>
      </c>
      <c r="D2192" s="8">
        <f t="shared" si="912"/>
        <v>11</v>
      </c>
      <c r="E2192" s="8" t="s">
        <v>30</v>
      </c>
      <c r="F2192" s="8">
        <v>3</v>
      </c>
      <c r="G2192" s="39">
        <v>9</v>
      </c>
      <c r="H2192" s="2" t="s">
        <v>73</v>
      </c>
      <c r="I2192" s="3">
        <v>4.43</v>
      </c>
      <c r="L2192" s="3">
        <v>4.84</v>
      </c>
      <c r="M2192" s="3">
        <v>0.25</v>
      </c>
      <c r="N2192" s="3">
        <v>10.49</v>
      </c>
      <c r="O2192" s="3">
        <v>52.57</v>
      </c>
      <c r="P2192" s="3">
        <v>4.5999999999999996</v>
      </c>
      <c r="Q2192" s="3">
        <v>2.0499999999999998</v>
      </c>
      <c r="R2192" s="3">
        <v>0.3</v>
      </c>
      <c r="S2192" s="3">
        <v>1.31</v>
      </c>
      <c r="T2192" s="3">
        <v>0.01</v>
      </c>
      <c r="U2192" s="6">
        <f t="shared" si="913"/>
        <v>41.96</v>
      </c>
      <c r="W2192" s="6">
        <f t="shared" si="914"/>
        <v>7.0521861777150914</v>
      </c>
      <c r="X2192" s="6">
        <f t="shared" si="915"/>
        <v>169.19354838709677</v>
      </c>
      <c r="Y2192" s="6">
        <f t="shared" si="916"/>
        <v>1095.2083333333333</v>
      </c>
      <c r="Z2192" s="6">
        <f t="shared" si="917"/>
        <v>229.99999999999997</v>
      </c>
      <c r="AA2192" s="6">
        <f t="shared" si="918"/>
        <v>168.72427983539092</v>
      </c>
      <c r="AB2192" s="6">
        <f t="shared" si="919"/>
        <v>13.043478260869565</v>
      </c>
      <c r="AC2192" s="6">
        <f t="shared" si="920"/>
        <v>33.51240726528524</v>
      </c>
      <c r="AD2192" s="6">
        <f t="shared" si="921"/>
        <v>0.55555555555555558</v>
      </c>
      <c r="AE2192" s="6">
        <f t="shared" si="922"/>
        <v>23.991645161290322</v>
      </c>
    </row>
    <row r="2193" spans="1:31" x14ac:dyDescent="0.15">
      <c r="A2193" s="38">
        <v>43262</v>
      </c>
      <c r="B2193" s="8">
        <f t="shared" si="910"/>
        <v>2018</v>
      </c>
      <c r="C2193" s="8">
        <f t="shared" si="911"/>
        <v>6</v>
      </c>
      <c r="D2193" s="8">
        <f t="shared" si="912"/>
        <v>11</v>
      </c>
      <c r="E2193" s="8" t="s">
        <v>30</v>
      </c>
      <c r="F2193" s="8">
        <v>4</v>
      </c>
      <c r="G2193" s="39">
        <v>14</v>
      </c>
      <c r="H2193" s="2" t="s">
        <v>73</v>
      </c>
      <c r="I2193" s="3">
        <v>4.2699999999999996</v>
      </c>
      <c r="L2193" s="3">
        <v>-26.16</v>
      </c>
      <c r="M2193" s="3">
        <v>0.42</v>
      </c>
      <c r="N2193" s="3">
        <v>22.98</v>
      </c>
      <c r="O2193" s="3">
        <v>50.98</v>
      </c>
      <c r="P2193" s="3">
        <v>5.04</v>
      </c>
      <c r="Q2193" s="3">
        <v>2.27</v>
      </c>
      <c r="R2193" s="3">
        <v>0.23</v>
      </c>
      <c r="S2193" s="3">
        <v>0.31</v>
      </c>
      <c r="T2193" s="3">
        <v>0.01</v>
      </c>
      <c r="U2193" s="6">
        <f t="shared" si="913"/>
        <v>54.714285714285715</v>
      </c>
      <c r="W2193" s="6">
        <f t="shared" si="914"/>
        <v>11.847672778561353</v>
      </c>
      <c r="X2193" s="6">
        <f t="shared" si="915"/>
        <v>370.64516129032262</v>
      </c>
      <c r="Y2193" s="6">
        <f t="shared" si="916"/>
        <v>1062.0833333333333</v>
      </c>
      <c r="Z2193" s="6">
        <f t="shared" si="917"/>
        <v>252</v>
      </c>
      <c r="AA2193" s="6">
        <f t="shared" si="918"/>
        <v>186.83127572016463</v>
      </c>
      <c r="AB2193" s="6">
        <f t="shared" si="919"/>
        <v>10</v>
      </c>
      <c r="AC2193" s="6">
        <f t="shared" si="920"/>
        <v>7.9304169864415437</v>
      </c>
      <c r="AD2193" s="6">
        <f t="shared" si="921"/>
        <v>0.55555555555555558</v>
      </c>
      <c r="AE2193" s="6">
        <f t="shared" si="922"/>
        <v>31.284216589861757</v>
      </c>
    </row>
    <row r="2194" spans="1:31" x14ac:dyDescent="0.15">
      <c r="A2194" s="38">
        <v>43262</v>
      </c>
      <c r="B2194" s="8">
        <f t="shared" si="910"/>
        <v>2018</v>
      </c>
      <c r="C2194" s="8">
        <f t="shared" si="911"/>
        <v>6</v>
      </c>
      <c r="D2194" s="8">
        <f t="shared" si="912"/>
        <v>11</v>
      </c>
      <c r="E2194" s="8" t="s">
        <v>29</v>
      </c>
      <c r="F2194" s="8">
        <v>4</v>
      </c>
      <c r="G2194" s="39">
        <v>13</v>
      </c>
      <c r="H2194" s="2" t="s">
        <v>73</v>
      </c>
      <c r="I2194" s="3">
        <v>4.03</v>
      </c>
      <c r="L2194" s="3">
        <v>-9.33</v>
      </c>
      <c r="M2194" s="3">
        <v>0.94</v>
      </c>
      <c r="N2194" s="3">
        <v>56.58</v>
      </c>
      <c r="O2194" s="3">
        <v>195.47</v>
      </c>
      <c r="P2194" s="3">
        <v>0.64</v>
      </c>
      <c r="Q2194" s="3">
        <v>0.72</v>
      </c>
      <c r="R2194" s="3">
        <v>0.5</v>
      </c>
      <c r="S2194" s="3">
        <v>0.32</v>
      </c>
      <c r="T2194" s="3">
        <v>0.08</v>
      </c>
      <c r="U2194" s="6">
        <f t="shared" si="913"/>
        <v>60.191489361702132</v>
      </c>
      <c r="W2194" s="6">
        <f t="shared" si="914"/>
        <v>26.516220028208743</v>
      </c>
      <c r="X2194" s="6">
        <f t="shared" si="915"/>
        <v>912.58064516129036</v>
      </c>
      <c r="Y2194" s="6">
        <f t="shared" si="916"/>
        <v>4072.2916666666665</v>
      </c>
      <c r="Z2194" s="6">
        <f t="shared" si="917"/>
        <v>32</v>
      </c>
      <c r="AA2194" s="6">
        <f t="shared" si="918"/>
        <v>59.259259259259252</v>
      </c>
      <c r="AB2194" s="6">
        <f t="shared" si="919"/>
        <v>21.739130434782609</v>
      </c>
      <c r="AC2194" s="6">
        <f t="shared" si="920"/>
        <v>8.1862368892299813</v>
      </c>
      <c r="AD2194" s="6">
        <f t="shared" si="921"/>
        <v>4.4444444444444446</v>
      </c>
      <c r="AE2194" s="6">
        <f t="shared" si="922"/>
        <v>34.415940288263556</v>
      </c>
    </row>
    <row r="2195" spans="1:31" x14ac:dyDescent="0.15">
      <c r="A2195" s="38">
        <v>43262</v>
      </c>
      <c r="B2195" s="8">
        <f t="shared" si="910"/>
        <v>2018</v>
      </c>
      <c r="C2195" s="8">
        <f t="shared" si="911"/>
        <v>6</v>
      </c>
      <c r="D2195" s="8">
        <f t="shared" si="912"/>
        <v>11</v>
      </c>
      <c r="E2195" s="8" t="s">
        <v>30</v>
      </c>
      <c r="F2195" s="8">
        <v>1</v>
      </c>
      <c r="G2195" s="39">
        <v>2</v>
      </c>
      <c r="H2195" s="2" t="s">
        <v>73</v>
      </c>
      <c r="I2195" s="3">
        <v>4.45</v>
      </c>
      <c r="L2195" s="3">
        <v>0.05</v>
      </c>
      <c r="M2195" s="3">
        <v>0.19</v>
      </c>
      <c r="N2195" s="3">
        <v>11.64</v>
      </c>
      <c r="O2195" s="3">
        <v>32.08</v>
      </c>
      <c r="P2195" s="3">
        <v>3.61</v>
      </c>
      <c r="Q2195" s="3">
        <v>1.63</v>
      </c>
      <c r="R2195" s="3">
        <v>0.23</v>
      </c>
      <c r="S2195" s="3">
        <v>0.99</v>
      </c>
      <c r="T2195" s="3">
        <v>0.03</v>
      </c>
      <c r="U2195" s="6">
        <f t="shared" si="913"/>
        <v>61.263157894736842</v>
      </c>
      <c r="W2195" s="6">
        <f t="shared" si="914"/>
        <v>5.3596614950634693</v>
      </c>
      <c r="X2195" s="6">
        <f t="shared" si="915"/>
        <v>187.74193548387098</v>
      </c>
      <c r="Y2195" s="6">
        <f t="shared" si="916"/>
        <v>668.33333333333337</v>
      </c>
      <c r="Z2195" s="6">
        <f t="shared" si="917"/>
        <v>180.5</v>
      </c>
      <c r="AA2195" s="6">
        <f t="shared" si="918"/>
        <v>134.15637860082302</v>
      </c>
      <c r="AB2195" s="6">
        <f t="shared" si="919"/>
        <v>10</v>
      </c>
      <c r="AC2195" s="6">
        <f t="shared" si="920"/>
        <v>25.326170376055256</v>
      </c>
      <c r="AD2195" s="6">
        <f t="shared" si="921"/>
        <v>1.6666666666666665</v>
      </c>
      <c r="AE2195" s="6">
        <f t="shared" si="922"/>
        <v>35.028692699490662</v>
      </c>
    </row>
    <row r="2196" spans="1:31" x14ac:dyDescent="0.15">
      <c r="A2196" s="38">
        <v>43262</v>
      </c>
      <c r="B2196" s="8">
        <f t="shared" si="910"/>
        <v>2018</v>
      </c>
      <c r="C2196" s="8">
        <f t="shared" si="911"/>
        <v>6</v>
      </c>
      <c r="D2196" s="8">
        <f t="shared" si="912"/>
        <v>11</v>
      </c>
      <c r="E2196" s="8" t="s">
        <v>30</v>
      </c>
      <c r="F2196" s="8">
        <v>2</v>
      </c>
      <c r="G2196" s="39">
        <v>7</v>
      </c>
      <c r="H2196" s="2" t="s">
        <v>73</v>
      </c>
      <c r="I2196" s="3">
        <v>4.1500000000000004</v>
      </c>
      <c r="L2196" s="3">
        <v>-25.67</v>
      </c>
      <c r="M2196" s="3">
        <v>0.34</v>
      </c>
      <c r="N2196" s="3">
        <v>24.13</v>
      </c>
      <c r="O2196" s="3">
        <v>83.77</v>
      </c>
      <c r="P2196" s="3">
        <v>2.97</v>
      </c>
      <c r="Q2196" s="3">
        <v>2.42</v>
      </c>
      <c r="R2196" s="3">
        <v>0.32</v>
      </c>
      <c r="S2196" s="3">
        <v>0.34</v>
      </c>
      <c r="T2196" s="3">
        <v>0.01</v>
      </c>
      <c r="U2196" s="6">
        <f t="shared" si="913"/>
        <v>70.970588235294116</v>
      </c>
      <c r="W2196" s="6">
        <f t="shared" si="914"/>
        <v>9.590973201692524</v>
      </c>
      <c r="X2196" s="6">
        <f t="shared" si="915"/>
        <v>389.19354838709677</v>
      </c>
      <c r="Y2196" s="6">
        <f t="shared" si="916"/>
        <v>1745.2083333333333</v>
      </c>
      <c r="Z2196" s="6">
        <f t="shared" si="917"/>
        <v>148.50000000000003</v>
      </c>
      <c r="AA2196" s="6">
        <f t="shared" si="918"/>
        <v>199.17695473251027</v>
      </c>
      <c r="AB2196" s="6">
        <f t="shared" si="919"/>
        <v>13.913043478260871</v>
      </c>
      <c r="AC2196" s="6">
        <f t="shared" si="920"/>
        <v>8.6978766948068564</v>
      </c>
      <c r="AD2196" s="6">
        <f t="shared" si="921"/>
        <v>0.55555555555555558</v>
      </c>
      <c r="AE2196" s="6">
        <f t="shared" si="922"/>
        <v>40.579150853889942</v>
      </c>
    </row>
    <row r="2197" spans="1:31" x14ac:dyDescent="0.15">
      <c r="A2197" s="38">
        <v>43262</v>
      </c>
      <c r="B2197" s="8">
        <f t="shared" si="910"/>
        <v>2018</v>
      </c>
      <c r="C2197" s="8">
        <f t="shared" si="911"/>
        <v>6</v>
      </c>
      <c r="D2197" s="8">
        <f t="shared" si="912"/>
        <v>11</v>
      </c>
      <c r="E2197" s="8" t="s">
        <v>29</v>
      </c>
      <c r="F2197" s="8">
        <v>1</v>
      </c>
      <c r="G2197" s="39">
        <v>1</v>
      </c>
      <c r="H2197" s="2" t="s">
        <v>73</v>
      </c>
      <c r="I2197" s="3">
        <v>4.1100000000000003</v>
      </c>
      <c r="L2197" s="3">
        <v>-49.36</v>
      </c>
      <c r="M2197" s="3">
        <v>0.3</v>
      </c>
      <c r="N2197" s="3">
        <v>49.67</v>
      </c>
      <c r="O2197" s="3">
        <v>53.2</v>
      </c>
      <c r="P2197" s="3">
        <v>5.95</v>
      </c>
      <c r="Q2197" s="3">
        <v>0.78</v>
      </c>
      <c r="R2197" s="3">
        <v>0.26</v>
      </c>
      <c r="S2197" s="3">
        <v>1.61</v>
      </c>
      <c r="T2197" s="3">
        <v>0.01</v>
      </c>
      <c r="U2197" s="6">
        <f t="shared" si="913"/>
        <v>165.56666666666669</v>
      </c>
      <c r="W2197" s="6">
        <f t="shared" si="914"/>
        <v>8.4626234132581093</v>
      </c>
      <c r="X2197" s="6">
        <f t="shared" si="915"/>
        <v>801.12903225806451</v>
      </c>
      <c r="Y2197" s="6">
        <f t="shared" si="916"/>
        <v>1108.3333333333335</v>
      </c>
      <c r="Z2197" s="6">
        <f t="shared" si="917"/>
        <v>297.5</v>
      </c>
      <c r="AA2197" s="6">
        <f t="shared" si="918"/>
        <v>64.197530864197532</v>
      </c>
      <c r="AB2197" s="6">
        <f t="shared" si="919"/>
        <v>11.304347826086957</v>
      </c>
      <c r="AC2197" s="6">
        <f t="shared" si="920"/>
        <v>41.187004348938352</v>
      </c>
      <c r="AD2197" s="6">
        <f t="shared" si="921"/>
        <v>0.55555555555555558</v>
      </c>
      <c r="AE2197" s="6">
        <f t="shared" si="922"/>
        <v>94.666747311827962</v>
      </c>
    </row>
    <row r="2198" spans="1:31" x14ac:dyDescent="0.15">
      <c r="A2198" s="38">
        <v>43262</v>
      </c>
      <c r="B2198" s="8">
        <f t="shared" si="910"/>
        <v>2018</v>
      </c>
      <c r="C2198" s="8">
        <f t="shared" si="911"/>
        <v>6</v>
      </c>
      <c r="D2198" s="8">
        <f t="shared" si="912"/>
        <v>11</v>
      </c>
      <c r="E2198" s="8" t="s">
        <v>29</v>
      </c>
      <c r="F2198" s="8">
        <v>2</v>
      </c>
      <c r="G2198" s="39">
        <v>6</v>
      </c>
      <c r="H2198" s="2" t="s">
        <v>73</v>
      </c>
      <c r="I2198" s="3">
        <v>3.93</v>
      </c>
      <c r="L2198" s="3">
        <v>-97.7</v>
      </c>
      <c r="M2198" s="3">
        <v>0.44</v>
      </c>
      <c r="N2198" s="3">
        <v>106.91</v>
      </c>
      <c r="O2198" s="3">
        <v>104.4</v>
      </c>
      <c r="P2198" s="3">
        <v>2.08</v>
      </c>
      <c r="Q2198" s="3">
        <v>0.61</v>
      </c>
      <c r="R2198" s="3">
        <v>0.31</v>
      </c>
      <c r="S2198" s="3">
        <v>1.69</v>
      </c>
      <c r="T2198" s="3">
        <v>0.08</v>
      </c>
      <c r="U2198" s="6">
        <f t="shared" si="913"/>
        <v>242.97727272727272</v>
      </c>
      <c r="W2198" s="6">
        <f t="shared" si="914"/>
        <v>12.41184767277856</v>
      </c>
      <c r="X2198" s="6">
        <f t="shared" si="915"/>
        <v>1724.3548387096773</v>
      </c>
      <c r="Y2198" s="6">
        <f t="shared" si="916"/>
        <v>2175.0000000000005</v>
      </c>
      <c r="Z2198" s="6">
        <f t="shared" si="917"/>
        <v>104.00000000000001</v>
      </c>
      <c r="AA2198" s="6">
        <f t="shared" si="918"/>
        <v>50.205761316872426</v>
      </c>
      <c r="AB2198" s="6">
        <f t="shared" si="919"/>
        <v>13.478260869565217</v>
      </c>
      <c r="AC2198" s="6">
        <f t="shared" si="920"/>
        <v>43.233563571245838</v>
      </c>
      <c r="AD2198" s="6">
        <f t="shared" si="921"/>
        <v>4.4444444444444446</v>
      </c>
      <c r="AE2198" s="6">
        <f t="shared" si="922"/>
        <v>138.92813416422288</v>
      </c>
    </row>
    <row r="2199" spans="1:31" x14ac:dyDescent="0.15">
      <c r="A2199" s="38">
        <v>43262</v>
      </c>
      <c r="B2199" s="8">
        <f t="shared" si="910"/>
        <v>2018</v>
      </c>
      <c r="C2199" s="8">
        <f t="shared" si="911"/>
        <v>6</v>
      </c>
      <c r="D2199" s="8">
        <f t="shared" si="912"/>
        <v>11</v>
      </c>
      <c r="E2199" s="8" t="s">
        <v>29</v>
      </c>
      <c r="F2199" s="8">
        <v>3</v>
      </c>
      <c r="G2199" s="39">
        <v>10</v>
      </c>
      <c r="H2199" s="2" t="s">
        <v>73</v>
      </c>
      <c r="I2199" s="3">
        <v>3.91</v>
      </c>
      <c r="M2199" s="3">
        <v>0.67</v>
      </c>
      <c r="N2199" s="3">
        <v>172.79</v>
      </c>
      <c r="O2199" s="3">
        <v>54.48</v>
      </c>
      <c r="P2199" s="3">
        <v>2.94</v>
      </c>
      <c r="Q2199" s="3">
        <v>0.87</v>
      </c>
      <c r="R2199" s="3">
        <v>0.34</v>
      </c>
      <c r="S2199" s="3">
        <v>7.69</v>
      </c>
      <c r="U2199" s="6">
        <f t="shared" si="913"/>
        <v>257.89552238805965</v>
      </c>
      <c r="W2199" s="6">
        <f t="shared" si="914"/>
        <v>18.899858956276447</v>
      </c>
      <c r="X2199" s="6">
        <f t="shared" si="915"/>
        <v>2786.9354838709673</v>
      </c>
      <c r="Y2199" s="6">
        <f t="shared" si="916"/>
        <v>1135</v>
      </c>
      <c r="Z2199" s="6">
        <f t="shared" si="917"/>
        <v>147</v>
      </c>
      <c r="AA2199" s="6">
        <f t="shared" si="918"/>
        <v>71.604938271604937</v>
      </c>
      <c r="AB2199" s="6">
        <f t="shared" si="919"/>
        <v>14.782608695652176</v>
      </c>
      <c r="AC2199" s="6">
        <f t="shared" si="920"/>
        <v>196.72550524430801</v>
      </c>
      <c r="AD2199" s="6">
        <f t="shared" si="921"/>
        <v>0</v>
      </c>
      <c r="AE2199" s="6">
        <f t="shared" si="922"/>
        <v>147.45800433317282</v>
      </c>
    </row>
    <row r="2200" spans="1:31" x14ac:dyDescent="0.15">
      <c r="A2200" s="38">
        <v>43325</v>
      </c>
      <c r="B2200" s="8">
        <f t="shared" si="910"/>
        <v>2018</v>
      </c>
      <c r="C2200" s="8">
        <f t="shared" si="911"/>
        <v>8</v>
      </c>
      <c r="D2200" s="8">
        <f t="shared" si="912"/>
        <v>13</v>
      </c>
      <c r="E2200" s="8" t="s">
        <v>32</v>
      </c>
      <c r="F2200" s="8">
        <v>3</v>
      </c>
      <c r="G2200" s="39">
        <v>11</v>
      </c>
      <c r="H2200" s="2" t="s">
        <v>73</v>
      </c>
      <c r="I2200" s="3">
        <v>4.82</v>
      </c>
      <c r="L2200" s="3">
        <v>16.36</v>
      </c>
      <c r="M2200" s="3">
        <v>0.37</v>
      </c>
      <c r="N2200" s="3">
        <v>0.09</v>
      </c>
      <c r="O2200" s="3">
        <v>5.68</v>
      </c>
      <c r="P2200" s="3">
        <v>0.31</v>
      </c>
      <c r="Q2200" s="3">
        <v>0.17</v>
      </c>
      <c r="R2200" s="3">
        <v>0.4</v>
      </c>
      <c r="S2200" s="3">
        <v>0.2</v>
      </c>
      <c r="T2200" s="3">
        <v>0.01</v>
      </c>
      <c r="U2200" s="6">
        <f t="shared" si="913"/>
        <v>0.24324324324324323</v>
      </c>
      <c r="W2200" s="6">
        <f t="shared" si="914"/>
        <v>10.437235543018335</v>
      </c>
      <c r="X2200" s="6">
        <f t="shared" si="915"/>
        <v>1.4516129032258063</v>
      </c>
      <c r="Y2200" s="6">
        <f t="shared" si="916"/>
        <v>118.33333333333333</v>
      </c>
      <c r="Z2200" s="6">
        <f t="shared" si="917"/>
        <v>15.5</v>
      </c>
      <c r="AA2200" s="6">
        <f t="shared" si="918"/>
        <v>13.991769547325102</v>
      </c>
      <c r="AB2200" s="6">
        <f t="shared" si="919"/>
        <v>17.391304347826086</v>
      </c>
      <c r="AC2200" s="6">
        <f t="shared" si="920"/>
        <v>5.1163980557687392</v>
      </c>
      <c r="AD2200" s="6">
        <f t="shared" si="921"/>
        <v>0.55555555555555558</v>
      </c>
      <c r="AE2200" s="6">
        <f t="shared" si="922"/>
        <v>0.13908020924149955</v>
      </c>
    </row>
    <row r="2201" spans="1:31" x14ac:dyDescent="0.15">
      <c r="A2201" s="38">
        <v>43325</v>
      </c>
      <c r="B2201" s="8">
        <f t="shared" si="910"/>
        <v>2018</v>
      </c>
      <c r="C2201" s="8">
        <f t="shared" si="911"/>
        <v>8</v>
      </c>
      <c r="D2201" s="8">
        <f t="shared" si="912"/>
        <v>13</v>
      </c>
      <c r="E2201" s="8" t="s">
        <v>31</v>
      </c>
      <c r="F2201" s="8">
        <v>2</v>
      </c>
      <c r="G2201" s="39">
        <v>5</v>
      </c>
      <c r="H2201" s="2" t="s">
        <v>73</v>
      </c>
      <c r="I2201" s="3">
        <v>4.93</v>
      </c>
      <c r="L2201" s="3">
        <v>9.92</v>
      </c>
      <c r="M2201" s="3">
        <v>0.44</v>
      </c>
      <c r="N2201" s="3">
        <v>0.13</v>
      </c>
      <c r="O2201" s="3">
        <v>4.58</v>
      </c>
      <c r="P2201" s="3">
        <v>0.82</v>
      </c>
      <c r="Q2201" s="3">
        <v>0.16</v>
      </c>
      <c r="R2201" s="3">
        <v>0.21</v>
      </c>
      <c r="S2201" s="3">
        <v>0.16</v>
      </c>
      <c r="T2201" s="3">
        <v>0.01</v>
      </c>
      <c r="U2201" s="6">
        <f t="shared" si="913"/>
        <v>0.29545454545454547</v>
      </c>
      <c r="W2201" s="6">
        <f t="shared" si="914"/>
        <v>12.41184767277856</v>
      </c>
      <c r="X2201" s="6">
        <f t="shared" si="915"/>
        <v>2.096774193548387</v>
      </c>
      <c r="Y2201" s="6">
        <f t="shared" si="916"/>
        <v>95.416666666666657</v>
      </c>
      <c r="Z2201" s="6">
        <f t="shared" si="917"/>
        <v>40.999999999999993</v>
      </c>
      <c r="AA2201" s="6">
        <f t="shared" si="918"/>
        <v>13.168724279835391</v>
      </c>
      <c r="AB2201" s="6">
        <f t="shared" si="919"/>
        <v>9.1304347826086953</v>
      </c>
      <c r="AC2201" s="6">
        <f t="shared" si="920"/>
        <v>4.0931184446149906</v>
      </c>
      <c r="AD2201" s="6">
        <f t="shared" si="921"/>
        <v>0.55555555555555558</v>
      </c>
      <c r="AE2201" s="6">
        <f t="shared" si="922"/>
        <v>0.16893328445747802</v>
      </c>
    </row>
    <row r="2202" spans="1:31" x14ac:dyDescent="0.15">
      <c r="A2202" s="38">
        <v>43325</v>
      </c>
      <c r="B2202" s="8">
        <f t="shared" si="910"/>
        <v>2018</v>
      </c>
      <c r="C2202" s="8">
        <f t="shared" si="911"/>
        <v>8</v>
      </c>
      <c r="D2202" s="8">
        <f t="shared" si="912"/>
        <v>13</v>
      </c>
      <c r="E2202" s="8" t="s">
        <v>32</v>
      </c>
      <c r="F2202" s="8">
        <v>4</v>
      </c>
      <c r="G2202" s="39">
        <v>16</v>
      </c>
      <c r="H2202" s="2" t="s">
        <v>73</v>
      </c>
      <c r="I2202" s="3">
        <v>5.5</v>
      </c>
      <c r="L2202" s="3">
        <v>31.28</v>
      </c>
      <c r="M2202" s="3">
        <v>0.37</v>
      </c>
      <c r="N2202" s="3">
        <v>0.71</v>
      </c>
      <c r="O2202" s="3">
        <v>5.12</v>
      </c>
      <c r="P2202" s="3">
        <v>1.48</v>
      </c>
      <c r="Q2202" s="3">
        <v>0.32</v>
      </c>
      <c r="R2202" s="3">
        <v>0.28999999999999998</v>
      </c>
      <c r="S2202" s="3">
        <v>0.27</v>
      </c>
      <c r="T2202" s="3">
        <v>0.01</v>
      </c>
      <c r="U2202" s="6">
        <f t="shared" si="913"/>
        <v>1.9189189189189189</v>
      </c>
      <c r="W2202" s="6">
        <f t="shared" si="914"/>
        <v>10.437235543018335</v>
      </c>
      <c r="X2202" s="6">
        <f t="shared" si="915"/>
        <v>11.451612903225806</v>
      </c>
      <c r="Y2202" s="6">
        <f t="shared" si="916"/>
        <v>106.66666666666667</v>
      </c>
      <c r="Z2202" s="6">
        <f t="shared" si="917"/>
        <v>74</v>
      </c>
      <c r="AA2202" s="6">
        <f t="shared" si="918"/>
        <v>26.337448559670783</v>
      </c>
      <c r="AB2202" s="6">
        <f t="shared" si="919"/>
        <v>12.608695652173912</v>
      </c>
      <c r="AC2202" s="6">
        <f t="shared" si="920"/>
        <v>6.9071373752877969</v>
      </c>
      <c r="AD2202" s="6">
        <f t="shared" si="921"/>
        <v>0.55555555555555558</v>
      </c>
      <c r="AE2202" s="6">
        <f t="shared" si="922"/>
        <v>1.0971883173496078</v>
      </c>
    </row>
    <row r="2203" spans="1:31" x14ac:dyDescent="0.15">
      <c r="A2203" s="38">
        <v>43325</v>
      </c>
      <c r="B2203" s="8">
        <f t="shared" si="910"/>
        <v>2018</v>
      </c>
      <c r="C2203" s="8">
        <f t="shared" si="911"/>
        <v>8</v>
      </c>
      <c r="D2203" s="8">
        <f t="shared" si="912"/>
        <v>13</v>
      </c>
      <c r="E2203" s="8" t="s">
        <v>32</v>
      </c>
      <c r="F2203" s="8">
        <v>2</v>
      </c>
      <c r="G2203" s="39">
        <v>8</v>
      </c>
      <c r="H2203" s="2" t="s">
        <v>73</v>
      </c>
      <c r="I2203" s="3">
        <v>4.6100000000000003</v>
      </c>
      <c r="L2203" s="3">
        <v>6.23</v>
      </c>
      <c r="M2203" s="3">
        <v>0.56999999999999995</v>
      </c>
      <c r="N2203" s="3">
        <v>2.61</v>
      </c>
      <c r="O2203" s="3">
        <v>9.67</v>
      </c>
      <c r="P2203" s="3">
        <v>0.32</v>
      </c>
      <c r="Q2203" s="3">
        <v>0.22</v>
      </c>
      <c r="R2203" s="3">
        <v>0.36</v>
      </c>
      <c r="S2203" s="3">
        <v>0.26</v>
      </c>
      <c r="T2203" s="3">
        <v>0.03</v>
      </c>
      <c r="U2203" s="6">
        <f t="shared" si="913"/>
        <v>4.5789473684210531</v>
      </c>
      <c r="W2203" s="6">
        <f t="shared" si="914"/>
        <v>16.078984485190407</v>
      </c>
      <c r="X2203" s="6">
        <f t="shared" si="915"/>
        <v>42.096774193548384</v>
      </c>
      <c r="Y2203" s="6">
        <f t="shared" si="916"/>
        <v>201.45833333333331</v>
      </c>
      <c r="Z2203" s="6">
        <f t="shared" si="917"/>
        <v>16</v>
      </c>
      <c r="AA2203" s="6">
        <f t="shared" si="918"/>
        <v>18.10699588477366</v>
      </c>
      <c r="AB2203" s="6">
        <f t="shared" si="919"/>
        <v>15.652173913043477</v>
      </c>
      <c r="AC2203" s="6">
        <f t="shared" si="920"/>
        <v>6.6513174724993602</v>
      </c>
      <c r="AD2203" s="6">
        <f t="shared" si="921"/>
        <v>1.6666666666666665</v>
      </c>
      <c r="AE2203" s="6">
        <f t="shared" si="922"/>
        <v>2.618123938879457</v>
      </c>
    </row>
    <row r="2204" spans="1:31" x14ac:dyDescent="0.15">
      <c r="A2204" s="38">
        <v>43325</v>
      </c>
      <c r="B2204" s="8">
        <f t="shared" si="910"/>
        <v>2018</v>
      </c>
      <c r="C2204" s="8">
        <f t="shared" si="911"/>
        <v>8</v>
      </c>
      <c r="D2204" s="8">
        <f t="shared" si="912"/>
        <v>13</v>
      </c>
      <c r="E2204" s="8" t="s">
        <v>31</v>
      </c>
      <c r="F2204" s="8">
        <v>4</v>
      </c>
      <c r="G2204" s="39">
        <v>15</v>
      </c>
      <c r="H2204" s="2" t="s">
        <v>73</v>
      </c>
      <c r="I2204" s="3">
        <v>4.8499999999999996</v>
      </c>
      <c r="L2204" s="3">
        <v>16.489999999999998</v>
      </c>
      <c r="M2204" s="3">
        <v>0.21</v>
      </c>
      <c r="N2204" s="3">
        <v>3.01</v>
      </c>
      <c r="O2204" s="3">
        <v>4.28</v>
      </c>
      <c r="P2204" s="3">
        <v>0.92</v>
      </c>
      <c r="Q2204" s="3">
        <v>0.16</v>
      </c>
      <c r="R2204" s="3">
        <v>0.21</v>
      </c>
      <c r="S2204" s="3">
        <v>0.28999999999999998</v>
      </c>
      <c r="T2204" s="3">
        <v>0.03</v>
      </c>
      <c r="U2204" s="6">
        <f t="shared" si="913"/>
        <v>14.333333333333332</v>
      </c>
      <c r="W2204" s="6">
        <f t="shared" si="914"/>
        <v>5.9238363892806767</v>
      </c>
      <c r="X2204" s="6">
        <f t="shared" si="915"/>
        <v>48.548387096774192</v>
      </c>
      <c r="Y2204" s="6">
        <f t="shared" si="916"/>
        <v>89.166666666666671</v>
      </c>
      <c r="Z2204" s="6">
        <f t="shared" si="917"/>
        <v>46</v>
      </c>
      <c r="AA2204" s="6">
        <f t="shared" si="918"/>
        <v>13.168724279835391</v>
      </c>
      <c r="AB2204" s="6">
        <f t="shared" si="919"/>
        <v>9.1304347826086953</v>
      </c>
      <c r="AC2204" s="6">
        <f t="shared" si="920"/>
        <v>7.4187771808646703</v>
      </c>
      <c r="AD2204" s="6">
        <f t="shared" si="921"/>
        <v>1.6666666666666665</v>
      </c>
      <c r="AE2204" s="6">
        <f t="shared" si="922"/>
        <v>8.1954301075268816</v>
      </c>
    </row>
    <row r="2205" spans="1:31" x14ac:dyDescent="0.15">
      <c r="A2205" s="38">
        <v>43325</v>
      </c>
      <c r="B2205" s="8">
        <f t="shared" si="910"/>
        <v>2018</v>
      </c>
      <c r="C2205" s="8">
        <f t="shared" si="911"/>
        <v>8</v>
      </c>
      <c r="D2205" s="8">
        <f t="shared" si="912"/>
        <v>13</v>
      </c>
      <c r="E2205" s="8" t="s">
        <v>30</v>
      </c>
      <c r="F2205" s="8">
        <v>3</v>
      </c>
      <c r="G2205" s="39">
        <v>9</v>
      </c>
      <c r="H2205" s="2" t="s">
        <v>73</v>
      </c>
      <c r="I2205" s="3">
        <v>4.4400000000000004</v>
      </c>
      <c r="L2205" s="3">
        <v>32.6</v>
      </c>
      <c r="M2205" s="3">
        <v>0.6</v>
      </c>
      <c r="N2205" s="3">
        <v>8.7200000000000006</v>
      </c>
      <c r="O2205" s="3">
        <v>47.1</v>
      </c>
      <c r="P2205" s="3">
        <v>3.69</v>
      </c>
      <c r="Q2205" s="3">
        <v>1.92</v>
      </c>
      <c r="R2205" s="3">
        <v>0.43</v>
      </c>
      <c r="S2205" s="3">
        <v>1.56</v>
      </c>
      <c r="T2205" s="3">
        <v>0.04</v>
      </c>
      <c r="U2205" s="6">
        <f t="shared" si="913"/>
        <v>14.533333333333335</v>
      </c>
      <c r="W2205" s="6">
        <f t="shared" si="914"/>
        <v>16.925246826516219</v>
      </c>
      <c r="X2205" s="6">
        <f t="shared" si="915"/>
        <v>140.64516129032259</v>
      </c>
      <c r="Y2205" s="6">
        <f t="shared" si="916"/>
        <v>981.25000000000011</v>
      </c>
      <c r="Z2205" s="6">
        <f t="shared" si="917"/>
        <v>184.5</v>
      </c>
      <c r="AA2205" s="6">
        <f t="shared" si="918"/>
        <v>158.02469135802468</v>
      </c>
      <c r="AB2205" s="6">
        <f t="shared" si="919"/>
        <v>18.695652173913043</v>
      </c>
      <c r="AC2205" s="6">
        <f t="shared" si="920"/>
        <v>39.907904834996167</v>
      </c>
      <c r="AD2205" s="6">
        <f t="shared" si="921"/>
        <v>2.2222222222222223</v>
      </c>
      <c r="AE2205" s="6">
        <f t="shared" si="922"/>
        <v>8.3097849462365598</v>
      </c>
    </row>
    <row r="2206" spans="1:31" x14ac:dyDescent="0.15">
      <c r="A2206" s="38">
        <v>43325</v>
      </c>
      <c r="B2206" s="8">
        <f t="shared" si="910"/>
        <v>2018</v>
      </c>
      <c r="C2206" s="8">
        <f t="shared" si="911"/>
        <v>8</v>
      </c>
      <c r="D2206" s="8">
        <f t="shared" si="912"/>
        <v>13</v>
      </c>
      <c r="E2206" s="8" t="s">
        <v>32</v>
      </c>
      <c r="F2206" s="8">
        <v>1</v>
      </c>
      <c r="G2206" s="39">
        <v>4</v>
      </c>
      <c r="H2206" s="2" t="s">
        <v>73</v>
      </c>
      <c r="I2206" s="3">
        <v>5.08</v>
      </c>
      <c r="L2206" s="3">
        <v>30.31</v>
      </c>
      <c r="M2206" s="3">
        <v>0.33</v>
      </c>
      <c r="N2206" s="3">
        <v>5.09</v>
      </c>
      <c r="O2206" s="3">
        <v>6.09</v>
      </c>
      <c r="P2206" s="3">
        <v>2.77</v>
      </c>
      <c r="Q2206" s="3">
        <v>0.59</v>
      </c>
      <c r="R2206" s="3">
        <v>0.28000000000000003</v>
      </c>
      <c r="S2206" s="3">
        <v>0.28000000000000003</v>
      </c>
      <c r="T2206" s="3">
        <v>0.01</v>
      </c>
      <c r="U2206" s="6">
        <f t="shared" si="913"/>
        <v>15.424242424242424</v>
      </c>
      <c r="W2206" s="6">
        <f t="shared" si="914"/>
        <v>9.3088857545839208</v>
      </c>
      <c r="X2206" s="6">
        <f t="shared" si="915"/>
        <v>82.096774193548384</v>
      </c>
      <c r="Y2206" s="6">
        <f t="shared" si="916"/>
        <v>126.87499999999999</v>
      </c>
      <c r="Z2206" s="6">
        <f t="shared" si="917"/>
        <v>138.5</v>
      </c>
      <c r="AA2206" s="6">
        <f t="shared" si="918"/>
        <v>48.559670781893004</v>
      </c>
      <c r="AB2206" s="6">
        <f t="shared" si="919"/>
        <v>12.173913043478262</v>
      </c>
      <c r="AC2206" s="6">
        <f t="shared" si="920"/>
        <v>7.1629572780762345</v>
      </c>
      <c r="AD2206" s="6">
        <f t="shared" si="921"/>
        <v>0.55555555555555558</v>
      </c>
      <c r="AE2206" s="6">
        <f t="shared" si="922"/>
        <v>8.8191837732160305</v>
      </c>
    </row>
    <row r="2207" spans="1:31" x14ac:dyDescent="0.15">
      <c r="A2207" s="38">
        <v>43325</v>
      </c>
      <c r="B2207" s="8">
        <f t="shared" si="910"/>
        <v>2018</v>
      </c>
      <c r="C2207" s="8">
        <f t="shared" si="911"/>
        <v>8</v>
      </c>
      <c r="D2207" s="8">
        <f t="shared" si="912"/>
        <v>13</v>
      </c>
      <c r="E2207" s="8" t="s">
        <v>31</v>
      </c>
      <c r="F2207" s="8">
        <v>3</v>
      </c>
      <c r="G2207" s="39">
        <v>12</v>
      </c>
      <c r="H2207" s="2" t="s">
        <v>73</v>
      </c>
      <c r="I2207" s="3">
        <v>4.72</v>
      </c>
      <c r="L2207" s="3">
        <v>10.01</v>
      </c>
      <c r="M2207" s="3">
        <v>0.25</v>
      </c>
      <c r="N2207" s="3">
        <v>5.76</v>
      </c>
      <c r="O2207" s="3">
        <v>5.6</v>
      </c>
      <c r="P2207" s="3">
        <v>0.71</v>
      </c>
      <c r="Q2207" s="3">
        <v>0.2</v>
      </c>
      <c r="R2207" s="3">
        <v>0.28999999999999998</v>
      </c>
      <c r="S2207" s="3">
        <v>0.27</v>
      </c>
      <c r="T2207" s="3">
        <v>0.01</v>
      </c>
      <c r="U2207" s="6">
        <f t="shared" si="913"/>
        <v>23.04</v>
      </c>
      <c r="W2207" s="6">
        <f t="shared" si="914"/>
        <v>7.0521861777150914</v>
      </c>
      <c r="X2207" s="6">
        <f t="shared" si="915"/>
        <v>92.903225806451601</v>
      </c>
      <c r="Y2207" s="6">
        <f t="shared" si="916"/>
        <v>116.66666666666666</v>
      </c>
      <c r="Z2207" s="6">
        <f t="shared" si="917"/>
        <v>35.5</v>
      </c>
      <c r="AA2207" s="6">
        <f t="shared" si="918"/>
        <v>16.460905349794238</v>
      </c>
      <c r="AB2207" s="6">
        <f t="shared" si="919"/>
        <v>12.608695652173912</v>
      </c>
      <c r="AC2207" s="6">
        <f t="shared" si="920"/>
        <v>6.9071373752877969</v>
      </c>
      <c r="AD2207" s="6">
        <f t="shared" si="921"/>
        <v>0.55555555555555558</v>
      </c>
      <c r="AE2207" s="6">
        <f t="shared" si="922"/>
        <v>13.173677419354838</v>
      </c>
    </row>
    <row r="2208" spans="1:31" x14ac:dyDescent="0.15">
      <c r="A2208" s="38">
        <v>43325</v>
      </c>
      <c r="B2208" s="8">
        <f t="shared" si="910"/>
        <v>2018</v>
      </c>
      <c r="C2208" s="8">
        <f t="shared" si="911"/>
        <v>8</v>
      </c>
      <c r="D2208" s="8">
        <f t="shared" si="912"/>
        <v>13</v>
      </c>
      <c r="E2208" s="8" t="s">
        <v>31</v>
      </c>
      <c r="F2208" s="8">
        <v>1</v>
      </c>
      <c r="G2208" s="39">
        <v>3</v>
      </c>
      <c r="H2208" s="2" t="s">
        <v>73</v>
      </c>
      <c r="I2208" s="3">
        <v>5.17</v>
      </c>
      <c r="L2208" s="3">
        <v>19.72</v>
      </c>
      <c r="M2208" s="3">
        <v>0.3</v>
      </c>
      <c r="N2208" s="3">
        <v>7.97</v>
      </c>
      <c r="O2208" s="3">
        <v>2.78</v>
      </c>
      <c r="P2208" s="3">
        <v>2.23</v>
      </c>
      <c r="Q2208" s="3">
        <v>0.53</v>
      </c>
      <c r="R2208" s="3">
        <v>0.25</v>
      </c>
      <c r="S2208" s="3">
        <v>0.4</v>
      </c>
      <c r="T2208" s="3">
        <v>0.03</v>
      </c>
      <c r="U2208" s="6">
        <f t="shared" si="913"/>
        <v>26.566666666666666</v>
      </c>
      <c r="W2208" s="6">
        <f t="shared" si="914"/>
        <v>8.4626234132581093</v>
      </c>
      <c r="X2208" s="6">
        <f t="shared" si="915"/>
        <v>128.54838709677418</v>
      </c>
      <c r="Y2208" s="6">
        <f t="shared" si="916"/>
        <v>57.916666666666664</v>
      </c>
      <c r="Z2208" s="6">
        <f t="shared" si="917"/>
        <v>111.5</v>
      </c>
      <c r="AA2208" s="6">
        <f t="shared" si="918"/>
        <v>43.621399176954732</v>
      </c>
      <c r="AB2208" s="6">
        <f t="shared" si="919"/>
        <v>10.869565217391305</v>
      </c>
      <c r="AC2208" s="6">
        <f t="shared" si="920"/>
        <v>10.232796111537478</v>
      </c>
      <c r="AD2208" s="6">
        <f t="shared" si="921"/>
        <v>1.6666666666666665</v>
      </c>
      <c r="AE2208" s="6">
        <f t="shared" si="922"/>
        <v>15.19013440860215</v>
      </c>
    </row>
    <row r="2209" spans="1:31" x14ac:dyDescent="0.15">
      <c r="A2209" s="38">
        <v>43325</v>
      </c>
      <c r="B2209" s="8">
        <f t="shared" si="910"/>
        <v>2018</v>
      </c>
      <c r="C2209" s="8">
        <f t="shared" si="911"/>
        <v>8</v>
      </c>
      <c r="D2209" s="8">
        <f t="shared" si="912"/>
        <v>13</v>
      </c>
      <c r="E2209" s="8" t="s">
        <v>30</v>
      </c>
      <c r="F2209" s="8">
        <v>4</v>
      </c>
      <c r="G2209" s="39">
        <v>14</v>
      </c>
      <c r="H2209" s="2" t="s">
        <v>73</v>
      </c>
      <c r="I2209" s="3">
        <v>4.16</v>
      </c>
      <c r="L2209" s="3">
        <v>-39.840000000000003</v>
      </c>
      <c r="M2209" s="3">
        <v>0.53</v>
      </c>
      <c r="N2209" s="3">
        <v>30.24</v>
      </c>
      <c r="O2209" s="3">
        <v>49.36</v>
      </c>
      <c r="P2209" s="3">
        <v>4.04</v>
      </c>
      <c r="Q2209" s="3">
        <v>2.38</v>
      </c>
      <c r="R2209" s="3">
        <v>0.32</v>
      </c>
      <c r="S2209" s="3">
        <v>0.3</v>
      </c>
      <c r="T2209" s="3">
        <v>0.01</v>
      </c>
      <c r="U2209" s="6">
        <f t="shared" si="913"/>
        <v>57.056603773584897</v>
      </c>
      <c r="W2209" s="6">
        <f t="shared" si="914"/>
        <v>14.950634696755994</v>
      </c>
      <c r="X2209" s="6">
        <f t="shared" si="915"/>
        <v>487.74193548387098</v>
      </c>
      <c r="Y2209" s="6">
        <f t="shared" si="916"/>
        <v>1028.3333333333333</v>
      </c>
      <c r="Z2209" s="6">
        <f t="shared" si="917"/>
        <v>202</v>
      </c>
      <c r="AA2209" s="6">
        <f t="shared" si="918"/>
        <v>195.88477366255142</v>
      </c>
      <c r="AB2209" s="6">
        <f t="shared" si="919"/>
        <v>13.913043478260871</v>
      </c>
      <c r="AC2209" s="6">
        <f t="shared" si="920"/>
        <v>7.674597083653107</v>
      </c>
      <c r="AD2209" s="6">
        <f t="shared" si="921"/>
        <v>0.55555555555555558</v>
      </c>
      <c r="AE2209" s="6">
        <f t="shared" si="922"/>
        <v>32.623493609251369</v>
      </c>
    </row>
    <row r="2210" spans="1:31" x14ac:dyDescent="0.15">
      <c r="A2210" s="38">
        <v>43325</v>
      </c>
      <c r="B2210" s="8">
        <f t="shared" si="910"/>
        <v>2018</v>
      </c>
      <c r="C2210" s="8">
        <f t="shared" si="911"/>
        <v>8</v>
      </c>
      <c r="D2210" s="8">
        <f t="shared" si="912"/>
        <v>13</v>
      </c>
      <c r="E2210" s="8" t="s">
        <v>30</v>
      </c>
      <c r="F2210" s="8">
        <v>1</v>
      </c>
      <c r="G2210" s="39">
        <v>2</v>
      </c>
      <c r="H2210" s="2" t="s">
        <v>73</v>
      </c>
      <c r="I2210" s="3">
        <v>4.28</v>
      </c>
      <c r="L2210" s="3">
        <v>-9.42</v>
      </c>
      <c r="M2210" s="3">
        <v>0.27</v>
      </c>
      <c r="N2210" s="3">
        <v>21.87</v>
      </c>
      <c r="O2210" s="3">
        <v>44.58</v>
      </c>
      <c r="P2210" s="3">
        <v>4.03</v>
      </c>
      <c r="Q2210" s="3">
        <v>1.73</v>
      </c>
      <c r="R2210" s="3">
        <v>0.24</v>
      </c>
      <c r="S2210" s="3">
        <v>0.55000000000000004</v>
      </c>
      <c r="T2210" s="3">
        <v>0.06</v>
      </c>
      <c r="U2210" s="6">
        <f t="shared" si="913"/>
        <v>81</v>
      </c>
      <c r="W2210" s="6">
        <f t="shared" si="914"/>
        <v>7.6163610719322987</v>
      </c>
      <c r="X2210" s="6">
        <f t="shared" si="915"/>
        <v>352.74193548387103</v>
      </c>
      <c r="Y2210" s="6">
        <f t="shared" si="916"/>
        <v>928.75</v>
      </c>
      <c r="Z2210" s="6">
        <f t="shared" si="917"/>
        <v>201.5</v>
      </c>
      <c r="AA2210" s="6">
        <f t="shared" si="918"/>
        <v>142.38683127572017</v>
      </c>
      <c r="AB2210" s="6">
        <f t="shared" si="919"/>
        <v>10.434782608695651</v>
      </c>
      <c r="AC2210" s="6">
        <f t="shared" si="920"/>
        <v>14.070094653364031</v>
      </c>
      <c r="AD2210" s="6">
        <f t="shared" si="921"/>
        <v>3.333333333333333</v>
      </c>
      <c r="AE2210" s="6">
        <f t="shared" si="922"/>
        <v>46.313709677419368</v>
      </c>
    </row>
    <row r="2211" spans="1:31" x14ac:dyDescent="0.15">
      <c r="A2211" s="38">
        <v>43325</v>
      </c>
      <c r="B2211" s="8">
        <f t="shared" si="910"/>
        <v>2018</v>
      </c>
      <c r="C2211" s="8">
        <f t="shared" si="911"/>
        <v>8</v>
      </c>
      <c r="D2211" s="8">
        <f t="shared" si="912"/>
        <v>13</v>
      </c>
      <c r="E2211" s="8" t="s">
        <v>29</v>
      </c>
      <c r="F2211" s="8">
        <v>4</v>
      </c>
      <c r="G2211" s="39">
        <v>13</v>
      </c>
      <c r="H2211" s="2" t="s">
        <v>73</v>
      </c>
      <c r="I2211" s="3">
        <v>3.91</v>
      </c>
      <c r="L2211" s="3">
        <v>-51.9</v>
      </c>
      <c r="M2211" s="3">
        <v>1.33</v>
      </c>
      <c r="N2211" s="3">
        <v>179.74</v>
      </c>
      <c r="O2211" s="3">
        <v>234.8</v>
      </c>
      <c r="P2211" s="3">
        <v>0.89</v>
      </c>
      <c r="Q2211" s="3">
        <v>0.93</v>
      </c>
      <c r="R2211" s="3">
        <v>0.81</v>
      </c>
      <c r="S2211" s="3">
        <v>0.28000000000000003</v>
      </c>
      <c r="T2211" s="3">
        <v>0.03</v>
      </c>
      <c r="U2211" s="6">
        <f t="shared" si="913"/>
        <v>135.14285714285714</v>
      </c>
      <c r="W2211" s="6">
        <f t="shared" si="914"/>
        <v>37.517630465444284</v>
      </c>
      <c r="X2211" s="6">
        <f t="shared" si="915"/>
        <v>2899.0322580645166</v>
      </c>
      <c r="Y2211" s="6">
        <f t="shared" si="916"/>
        <v>4891.666666666667</v>
      </c>
      <c r="Z2211" s="6">
        <f t="shared" si="917"/>
        <v>44.5</v>
      </c>
      <c r="AA2211" s="6">
        <f t="shared" si="918"/>
        <v>76.543209876543216</v>
      </c>
      <c r="AB2211" s="6">
        <f t="shared" si="919"/>
        <v>35.217391304347828</v>
      </c>
      <c r="AC2211" s="6">
        <f t="shared" si="920"/>
        <v>7.1629572780762345</v>
      </c>
      <c r="AD2211" s="6">
        <f t="shared" si="921"/>
        <v>1.6666666666666665</v>
      </c>
      <c r="AE2211" s="6">
        <f t="shared" si="922"/>
        <v>77.271198156682047</v>
      </c>
    </row>
    <row r="2212" spans="1:31" x14ac:dyDescent="0.15">
      <c r="A2212" s="38">
        <v>43325</v>
      </c>
      <c r="B2212" s="8">
        <f t="shared" si="910"/>
        <v>2018</v>
      </c>
      <c r="C2212" s="8">
        <f t="shared" si="911"/>
        <v>8</v>
      </c>
      <c r="D2212" s="8">
        <f t="shared" si="912"/>
        <v>13</v>
      </c>
      <c r="E2212" s="8" t="s">
        <v>29</v>
      </c>
      <c r="F2212" s="8">
        <v>1</v>
      </c>
      <c r="G2212" s="39">
        <v>1</v>
      </c>
      <c r="H2212" s="2" t="s">
        <v>73</v>
      </c>
      <c r="I2212" s="3">
        <v>4.01</v>
      </c>
      <c r="L2212" s="3">
        <v>-51</v>
      </c>
      <c r="M2212" s="3">
        <v>0.35</v>
      </c>
      <c r="N2212" s="3">
        <v>61.49</v>
      </c>
      <c r="O2212" s="3">
        <v>69.67</v>
      </c>
      <c r="P2212" s="3">
        <v>5.67</v>
      </c>
      <c r="Q2212" s="3">
        <v>0.87</v>
      </c>
      <c r="R2212" s="3">
        <v>0.31</v>
      </c>
      <c r="S2212" s="3">
        <v>2.95</v>
      </c>
      <c r="T2212" s="3">
        <v>0.06</v>
      </c>
      <c r="U2212" s="6">
        <f t="shared" si="913"/>
        <v>175.68571428571431</v>
      </c>
      <c r="W2212" s="6">
        <f t="shared" si="914"/>
        <v>9.8730606488011272</v>
      </c>
      <c r="X2212" s="6">
        <f t="shared" si="915"/>
        <v>991.77419354838719</v>
      </c>
      <c r="Y2212" s="6">
        <f t="shared" si="916"/>
        <v>1451.4583333333333</v>
      </c>
      <c r="Z2212" s="6">
        <f t="shared" si="917"/>
        <v>283.5</v>
      </c>
      <c r="AA2212" s="6">
        <f t="shared" si="918"/>
        <v>71.604938271604937</v>
      </c>
      <c r="AB2212" s="6">
        <f t="shared" si="919"/>
        <v>13.478260869565217</v>
      </c>
      <c r="AC2212" s="6">
        <f t="shared" si="920"/>
        <v>75.466871322588887</v>
      </c>
      <c r="AD2212" s="6">
        <f t="shared" si="921"/>
        <v>3.333333333333333</v>
      </c>
      <c r="AE2212" s="6">
        <f t="shared" si="922"/>
        <v>100.45255760368666</v>
      </c>
    </row>
    <row r="2213" spans="1:31" x14ac:dyDescent="0.15">
      <c r="A2213" s="38">
        <v>43325</v>
      </c>
      <c r="B2213" s="8">
        <f t="shared" si="910"/>
        <v>2018</v>
      </c>
      <c r="C2213" s="8">
        <f t="shared" si="911"/>
        <v>8</v>
      </c>
      <c r="D2213" s="8">
        <f t="shared" si="912"/>
        <v>13</v>
      </c>
      <c r="E2213" s="8" t="s">
        <v>30</v>
      </c>
      <c r="F2213" s="8">
        <v>2</v>
      </c>
      <c r="G2213" s="39">
        <v>7</v>
      </c>
      <c r="H2213" s="2" t="s">
        <v>73</v>
      </c>
      <c r="I2213" s="3">
        <v>4.01</v>
      </c>
      <c r="L2213" s="3">
        <v>-36.979999999999997</v>
      </c>
      <c r="M2213" s="3">
        <v>0.53</v>
      </c>
      <c r="N2213" s="3">
        <v>100.01</v>
      </c>
      <c r="O2213" s="3">
        <v>108.37</v>
      </c>
      <c r="P2213" s="3">
        <v>3.92</v>
      </c>
      <c r="Q2213" s="3">
        <v>3.59</v>
      </c>
      <c r="R2213" s="3">
        <v>0.37</v>
      </c>
      <c r="S2213" s="3">
        <v>0.16</v>
      </c>
      <c r="T2213" s="3">
        <v>0.01</v>
      </c>
      <c r="U2213" s="6">
        <f t="shared" si="913"/>
        <v>188.69811320754718</v>
      </c>
      <c r="W2213" s="6">
        <f t="shared" si="914"/>
        <v>14.950634696755994</v>
      </c>
      <c r="X2213" s="6">
        <f t="shared" si="915"/>
        <v>1613.0645161290322</v>
      </c>
      <c r="Y2213" s="6">
        <f t="shared" si="916"/>
        <v>2257.7083333333335</v>
      </c>
      <c r="Z2213" s="6">
        <f t="shared" si="917"/>
        <v>196</v>
      </c>
      <c r="AA2213" s="6">
        <f t="shared" si="918"/>
        <v>295.47325102880654</v>
      </c>
      <c r="AB2213" s="6">
        <f t="shared" si="919"/>
        <v>16.086956521739129</v>
      </c>
      <c r="AC2213" s="6">
        <f t="shared" si="920"/>
        <v>4.0931184446149906</v>
      </c>
      <c r="AD2213" s="6">
        <f t="shared" si="921"/>
        <v>0.55555555555555558</v>
      </c>
      <c r="AE2213" s="6">
        <f t="shared" si="922"/>
        <v>107.89271150334753</v>
      </c>
    </row>
    <row r="2214" spans="1:31" x14ac:dyDescent="0.15">
      <c r="A2214" s="38">
        <v>43325</v>
      </c>
      <c r="B2214" s="8">
        <f t="shared" si="910"/>
        <v>2018</v>
      </c>
      <c r="C2214" s="8">
        <f t="shared" si="911"/>
        <v>8</v>
      </c>
      <c r="D2214" s="8">
        <f t="shared" si="912"/>
        <v>13</v>
      </c>
      <c r="E2214" s="8" t="s">
        <v>29</v>
      </c>
      <c r="F2214" s="8">
        <v>2</v>
      </c>
      <c r="G2214" s="39">
        <v>6</v>
      </c>
      <c r="H2214" s="2" t="s">
        <v>73</v>
      </c>
      <c r="I2214" s="3">
        <v>4</v>
      </c>
      <c r="L2214" s="3">
        <v>-68</v>
      </c>
      <c r="M2214" s="3">
        <v>0.27</v>
      </c>
      <c r="N2214" s="3">
        <v>59.5</v>
      </c>
      <c r="O2214" s="3">
        <v>80.319999999999993</v>
      </c>
      <c r="P2214" s="3">
        <v>1.61</v>
      </c>
      <c r="Q2214" s="3">
        <v>0.51</v>
      </c>
      <c r="R2214" s="3">
        <v>0.33</v>
      </c>
      <c r="S2214" s="3">
        <v>1.1399999999999999</v>
      </c>
      <c r="T2214" s="3">
        <v>0.03</v>
      </c>
      <c r="U2214" s="6">
        <f t="shared" si="913"/>
        <v>220.37037037037035</v>
      </c>
      <c r="W2214" s="6">
        <f t="shared" si="914"/>
        <v>7.6163610719322987</v>
      </c>
      <c r="X2214" s="6">
        <f t="shared" si="915"/>
        <v>959.67741935483878</v>
      </c>
      <c r="Y2214" s="6">
        <f t="shared" si="916"/>
        <v>1673.333333333333</v>
      </c>
      <c r="Z2214" s="6">
        <f t="shared" si="917"/>
        <v>80.5</v>
      </c>
      <c r="AA2214" s="6">
        <f t="shared" si="918"/>
        <v>41.97530864197531</v>
      </c>
      <c r="AB2214" s="6">
        <f t="shared" si="919"/>
        <v>14.347826086956523</v>
      </c>
      <c r="AC2214" s="6">
        <f t="shared" si="920"/>
        <v>29.163468917881808</v>
      </c>
      <c r="AD2214" s="6">
        <f t="shared" si="921"/>
        <v>1.6666666666666665</v>
      </c>
      <c r="AE2214" s="6">
        <f t="shared" si="922"/>
        <v>126.00209080047792</v>
      </c>
    </row>
    <row r="2215" spans="1:31" x14ac:dyDescent="0.15">
      <c r="A2215" s="38">
        <v>43325</v>
      </c>
      <c r="B2215" s="8">
        <f t="shared" si="910"/>
        <v>2018</v>
      </c>
      <c r="C2215" s="8">
        <f t="shared" si="911"/>
        <v>8</v>
      </c>
      <c r="D2215" s="8">
        <f t="shared" si="912"/>
        <v>13</v>
      </c>
      <c r="E2215" s="8" t="s">
        <v>29</v>
      </c>
      <c r="F2215" s="8">
        <v>3</v>
      </c>
      <c r="G2215" s="39">
        <v>10</v>
      </c>
      <c r="H2215" s="2" t="s">
        <v>73</v>
      </c>
      <c r="I2215" s="3">
        <v>3.98</v>
      </c>
      <c r="L2215" s="3">
        <v>-67.19</v>
      </c>
      <c r="M2215" s="3">
        <v>0.31</v>
      </c>
      <c r="N2215" s="3">
        <v>96.07</v>
      </c>
      <c r="O2215" s="3">
        <v>65.209999999999994</v>
      </c>
      <c r="P2215" s="3">
        <v>1.86</v>
      </c>
      <c r="Q2215" s="3">
        <v>0.74</v>
      </c>
      <c r="R2215" s="3">
        <v>0.31</v>
      </c>
      <c r="S2215" s="3">
        <v>2.14</v>
      </c>
      <c r="T2215" s="3">
        <v>0.04</v>
      </c>
      <c r="U2215" s="6">
        <f t="shared" si="913"/>
        <v>309.90322580645159</v>
      </c>
      <c r="W2215" s="6">
        <f t="shared" si="914"/>
        <v>8.7447108603667125</v>
      </c>
      <c r="X2215" s="6">
        <f t="shared" si="915"/>
        <v>1549.5161290322578</v>
      </c>
      <c r="Y2215" s="6">
        <f t="shared" si="916"/>
        <v>1358.5416666666665</v>
      </c>
      <c r="Z2215" s="6">
        <f t="shared" si="917"/>
        <v>93</v>
      </c>
      <c r="AA2215" s="6">
        <f t="shared" si="918"/>
        <v>60.905349794238681</v>
      </c>
      <c r="AB2215" s="6">
        <f t="shared" si="919"/>
        <v>13.478260869565217</v>
      </c>
      <c r="AC2215" s="6">
        <f t="shared" si="920"/>
        <v>54.745459196725498</v>
      </c>
      <c r="AD2215" s="6">
        <f t="shared" si="921"/>
        <v>2.2222222222222223</v>
      </c>
      <c r="AE2215" s="6">
        <f t="shared" si="922"/>
        <v>177.19466701352758</v>
      </c>
    </row>
    <row r="2216" spans="1:31" x14ac:dyDescent="0.15">
      <c r="A2216" s="38">
        <v>43388</v>
      </c>
      <c r="B2216" s="8">
        <f t="shared" si="910"/>
        <v>2018</v>
      </c>
      <c r="C2216" s="8">
        <f t="shared" si="911"/>
        <v>10</v>
      </c>
      <c r="D2216" s="8">
        <f t="shared" si="912"/>
        <v>15</v>
      </c>
      <c r="E2216" s="8" t="s">
        <v>32</v>
      </c>
      <c r="F2216" s="8">
        <v>3</v>
      </c>
      <c r="G2216" s="39">
        <v>11</v>
      </c>
      <c r="H2216" s="2" t="s">
        <v>73</v>
      </c>
      <c r="I2216" s="3">
        <v>4.84</v>
      </c>
      <c r="L2216" s="3">
        <v>9.3800000000000008</v>
      </c>
      <c r="M2216" s="3">
        <v>0.43</v>
      </c>
      <c r="N2216" s="3">
        <v>0.22</v>
      </c>
      <c r="O2216" s="3">
        <v>6.12</v>
      </c>
      <c r="P2216" s="3">
        <v>0.36</v>
      </c>
      <c r="Q2216" s="3">
        <v>0.18</v>
      </c>
      <c r="R2216" s="3">
        <v>0.42</v>
      </c>
      <c r="S2216" s="3">
        <v>0.16</v>
      </c>
      <c r="T2216" s="3">
        <v>0.06</v>
      </c>
      <c r="U2216" s="6">
        <f t="shared" si="913"/>
        <v>0.51162790697674421</v>
      </c>
      <c r="W2216" s="6">
        <f t="shared" si="914"/>
        <v>12.129760225669957</v>
      </c>
      <c r="X2216" s="6">
        <f t="shared" si="915"/>
        <v>3.5483870967741939</v>
      </c>
      <c r="Y2216" s="6">
        <f t="shared" si="916"/>
        <v>127.5</v>
      </c>
      <c r="Z2216" s="6">
        <f t="shared" si="917"/>
        <v>18</v>
      </c>
      <c r="AA2216" s="6">
        <f t="shared" si="918"/>
        <v>14.814814814814813</v>
      </c>
      <c r="AB2216" s="6">
        <f t="shared" si="919"/>
        <v>18.260869565217391</v>
      </c>
      <c r="AC2216" s="6">
        <f t="shared" si="920"/>
        <v>4.0931184446149906</v>
      </c>
      <c r="AD2216" s="6">
        <f t="shared" si="921"/>
        <v>3.333333333333333</v>
      </c>
      <c r="AE2216" s="6">
        <f t="shared" si="922"/>
        <v>0.2925356339084772</v>
      </c>
    </row>
    <row r="2217" spans="1:31" x14ac:dyDescent="0.15">
      <c r="A2217" s="38">
        <v>43388</v>
      </c>
      <c r="B2217" s="8">
        <f t="shared" si="910"/>
        <v>2018</v>
      </c>
      <c r="C2217" s="8">
        <f t="shared" si="911"/>
        <v>10</v>
      </c>
      <c r="D2217" s="8">
        <f t="shared" si="912"/>
        <v>15</v>
      </c>
      <c r="E2217" s="8" t="s">
        <v>31</v>
      </c>
      <c r="F2217" s="8">
        <v>2</v>
      </c>
      <c r="G2217" s="39">
        <v>5</v>
      </c>
      <c r="H2217" s="2" t="s">
        <v>73</v>
      </c>
      <c r="I2217" s="3">
        <v>4.8600000000000003</v>
      </c>
      <c r="L2217" s="3">
        <v>-0.94</v>
      </c>
      <c r="M2217" s="3">
        <v>0.6</v>
      </c>
      <c r="N2217" s="3">
        <v>0.4</v>
      </c>
      <c r="O2217" s="3">
        <v>5.12</v>
      </c>
      <c r="P2217" s="3">
        <v>0.93</v>
      </c>
      <c r="Q2217" s="3">
        <v>0.17</v>
      </c>
      <c r="R2217" s="3">
        <v>0.22</v>
      </c>
      <c r="S2217" s="3">
        <v>0.14000000000000001</v>
      </c>
      <c r="T2217" s="3">
        <v>0.09</v>
      </c>
      <c r="U2217" s="6">
        <f t="shared" si="913"/>
        <v>0.66666666666666674</v>
      </c>
      <c r="W2217" s="6">
        <f t="shared" si="914"/>
        <v>16.925246826516219</v>
      </c>
      <c r="X2217" s="6">
        <f t="shared" si="915"/>
        <v>6.4516129032258061</v>
      </c>
      <c r="Y2217" s="6">
        <f t="shared" si="916"/>
        <v>106.66666666666667</v>
      </c>
      <c r="Z2217" s="6">
        <f t="shared" si="917"/>
        <v>46.5</v>
      </c>
      <c r="AA2217" s="6">
        <f t="shared" si="918"/>
        <v>13.991769547325102</v>
      </c>
      <c r="AB2217" s="6">
        <f t="shared" si="919"/>
        <v>9.5652173913043477</v>
      </c>
      <c r="AC2217" s="6">
        <f t="shared" si="920"/>
        <v>3.5814786390381173</v>
      </c>
      <c r="AD2217" s="6">
        <f t="shared" si="921"/>
        <v>5</v>
      </c>
      <c r="AE2217" s="6">
        <f t="shared" si="922"/>
        <v>0.38118279569892471</v>
      </c>
    </row>
    <row r="2218" spans="1:31" x14ac:dyDescent="0.15">
      <c r="A2218" s="38">
        <v>43388</v>
      </c>
      <c r="B2218" s="8">
        <f t="shared" si="910"/>
        <v>2018</v>
      </c>
      <c r="C2218" s="8">
        <f t="shared" si="911"/>
        <v>10</v>
      </c>
      <c r="D2218" s="8">
        <f t="shared" si="912"/>
        <v>15</v>
      </c>
      <c r="E2218" s="8" t="s">
        <v>32</v>
      </c>
      <c r="F2218" s="8">
        <v>4</v>
      </c>
      <c r="G2218" s="39">
        <v>16</v>
      </c>
      <c r="H2218" s="2" t="s">
        <v>73</v>
      </c>
      <c r="I2218" s="3">
        <v>5.27</v>
      </c>
      <c r="L2218" s="3">
        <v>30.81</v>
      </c>
      <c r="M2218" s="3">
        <v>0.57999999999999996</v>
      </c>
      <c r="N2218" s="3">
        <v>0.66</v>
      </c>
      <c r="O2218" s="3">
        <v>6.32</v>
      </c>
      <c r="P2218" s="3">
        <v>1.0900000000000001</v>
      </c>
      <c r="Q2218" s="3">
        <v>0.32</v>
      </c>
      <c r="R2218" s="3">
        <v>0.41</v>
      </c>
      <c r="S2218" s="3">
        <v>0.36</v>
      </c>
      <c r="T2218" s="3">
        <v>0.03</v>
      </c>
      <c r="U2218" s="6">
        <f t="shared" si="913"/>
        <v>1.1379310344827587</v>
      </c>
      <c r="W2218" s="6">
        <f t="shared" si="914"/>
        <v>16.361071932299009</v>
      </c>
      <c r="X2218" s="6">
        <f t="shared" si="915"/>
        <v>10.64516129032258</v>
      </c>
      <c r="Y2218" s="6">
        <f t="shared" si="916"/>
        <v>131.66666666666669</v>
      </c>
      <c r="Z2218" s="6">
        <f t="shared" si="917"/>
        <v>54.500000000000007</v>
      </c>
      <c r="AA2218" s="6">
        <f t="shared" si="918"/>
        <v>26.337448559670783</v>
      </c>
      <c r="AB2218" s="6">
        <f t="shared" si="919"/>
        <v>17.826086956521738</v>
      </c>
      <c r="AC2218" s="6">
        <f t="shared" si="920"/>
        <v>9.209516500383728</v>
      </c>
      <c r="AD2218" s="6">
        <f t="shared" si="921"/>
        <v>1.6666666666666665</v>
      </c>
      <c r="AE2218" s="6">
        <f t="shared" si="922"/>
        <v>0.65063959955506134</v>
      </c>
    </row>
    <row r="2219" spans="1:31" x14ac:dyDescent="0.15">
      <c r="A2219" s="38">
        <v>43388</v>
      </c>
      <c r="B2219" s="8">
        <f t="shared" si="910"/>
        <v>2018</v>
      </c>
      <c r="C2219" s="8">
        <f t="shared" si="911"/>
        <v>10</v>
      </c>
      <c r="D2219" s="8">
        <f t="shared" si="912"/>
        <v>15</v>
      </c>
      <c r="E2219" s="8" t="s">
        <v>32</v>
      </c>
      <c r="F2219" s="8">
        <v>1</v>
      </c>
      <c r="G2219" s="39">
        <v>4</v>
      </c>
      <c r="H2219" s="2" t="s">
        <v>73</v>
      </c>
      <c r="I2219" s="3">
        <v>5.29</v>
      </c>
      <c r="L2219" s="3">
        <v>19.48</v>
      </c>
      <c r="M2219" s="3">
        <v>0.6</v>
      </c>
      <c r="N2219" s="3">
        <v>1.95</v>
      </c>
      <c r="O2219" s="3">
        <v>4.88</v>
      </c>
      <c r="P2219" s="3">
        <v>1.69</v>
      </c>
      <c r="Q2219" s="3">
        <v>0.4</v>
      </c>
      <c r="R2219" s="3">
        <v>0.35</v>
      </c>
      <c r="S2219" s="3">
        <v>0.12</v>
      </c>
      <c r="T2219" s="3">
        <v>0.08</v>
      </c>
      <c r="U2219" s="6">
        <f t="shared" si="913"/>
        <v>3.25</v>
      </c>
      <c r="W2219" s="6">
        <f t="shared" si="914"/>
        <v>16.925246826516219</v>
      </c>
      <c r="X2219" s="6">
        <f t="shared" si="915"/>
        <v>31.451612903225804</v>
      </c>
      <c r="Y2219" s="6">
        <f t="shared" si="916"/>
        <v>101.66666666666667</v>
      </c>
      <c r="Z2219" s="6">
        <f t="shared" si="917"/>
        <v>84.499999999999986</v>
      </c>
      <c r="AA2219" s="6">
        <f t="shared" si="918"/>
        <v>32.921810699588477</v>
      </c>
      <c r="AB2219" s="6">
        <f t="shared" si="919"/>
        <v>15.217391304347824</v>
      </c>
      <c r="AC2219" s="6">
        <f t="shared" si="920"/>
        <v>3.069838833461243</v>
      </c>
      <c r="AD2219" s="6">
        <f t="shared" si="921"/>
        <v>4.4444444444444446</v>
      </c>
      <c r="AE2219" s="6">
        <f t="shared" si="922"/>
        <v>1.8582661290322582</v>
      </c>
    </row>
    <row r="2220" spans="1:31" x14ac:dyDescent="0.15">
      <c r="A2220" s="38">
        <v>43388</v>
      </c>
      <c r="B2220" s="8">
        <f t="shared" si="910"/>
        <v>2018</v>
      </c>
      <c r="C2220" s="8">
        <f t="shared" si="911"/>
        <v>10</v>
      </c>
      <c r="D2220" s="8">
        <f t="shared" si="912"/>
        <v>15</v>
      </c>
      <c r="E2220" s="8" t="s">
        <v>31</v>
      </c>
      <c r="F2220" s="8">
        <v>1</v>
      </c>
      <c r="G2220" s="39">
        <v>3</v>
      </c>
      <c r="H2220" s="2" t="s">
        <v>73</v>
      </c>
      <c r="I2220" s="3">
        <v>5.2</v>
      </c>
      <c r="L2220" s="3">
        <v>27.31</v>
      </c>
      <c r="M2220" s="3">
        <v>0.42</v>
      </c>
      <c r="N2220" s="3">
        <v>2.66</v>
      </c>
      <c r="O2220" s="3">
        <v>4.21</v>
      </c>
      <c r="P2220" s="3">
        <v>1.48</v>
      </c>
      <c r="Q2220" s="3">
        <v>0.31</v>
      </c>
      <c r="R2220" s="3">
        <v>0.36</v>
      </c>
      <c r="S2220" s="3">
        <v>0.36</v>
      </c>
      <c r="T2220" s="3">
        <v>0.06</v>
      </c>
      <c r="U2220" s="6">
        <f t="shared" si="913"/>
        <v>6.3333333333333339</v>
      </c>
      <c r="W2220" s="6">
        <f t="shared" si="914"/>
        <v>11.847672778561353</v>
      </c>
      <c r="X2220" s="6">
        <f t="shared" si="915"/>
        <v>42.903225806451616</v>
      </c>
      <c r="Y2220" s="6">
        <f t="shared" si="916"/>
        <v>87.708333333333329</v>
      </c>
      <c r="Z2220" s="6">
        <f t="shared" si="917"/>
        <v>74</v>
      </c>
      <c r="AA2220" s="6">
        <f t="shared" si="918"/>
        <v>25.514403292181068</v>
      </c>
      <c r="AB2220" s="6">
        <f t="shared" si="919"/>
        <v>15.652173913043477</v>
      </c>
      <c r="AC2220" s="6">
        <f t="shared" si="920"/>
        <v>9.209516500383728</v>
      </c>
      <c r="AD2220" s="6">
        <f t="shared" si="921"/>
        <v>3.333333333333333</v>
      </c>
      <c r="AE2220" s="6">
        <f t="shared" si="922"/>
        <v>3.6212365591397853</v>
      </c>
    </row>
    <row r="2221" spans="1:31" x14ac:dyDescent="0.15">
      <c r="A2221" s="38">
        <v>43388</v>
      </c>
      <c r="B2221" s="8">
        <f t="shared" si="910"/>
        <v>2018</v>
      </c>
      <c r="C2221" s="8">
        <f t="shared" si="911"/>
        <v>10</v>
      </c>
      <c r="D2221" s="8">
        <f t="shared" si="912"/>
        <v>15</v>
      </c>
      <c r="E2221" s="8" t="s">
        <v>31</v>
      </c>
      <c r="F2221" s="8">
        <v>3</v>
      </c>
      <c r="G2221" s="39">
        <v>12</v>
      </c>
      <c r="H2221" s="2" t="s">
        <v>73</v>
      </c>
      <c r="I2221" s="3">
        <v>4.71</v>
      </c>
      <c r="L2221" s="3">
        <v>-0.63</v>
      </c>
      <c r="M2221" s="3">
        <v>0.41</v>
      </c>
      <c r="N2221" s="3">
        <v>3.5</v>
      </c>
      <c r="O2221" s="3">
        <v>6.35</v>
      </c>
      <c r="P2221" s="3">
        <v>0.85</v>
      </c>
      <c r="Q2221" s="3">
        <v>0.22</v>
      </c>
      <c r="R2221" s="3">
        <v>0.27</v>
      </c>
      <c r="S2221" s="3">
        <v>0.25</v>
      </c>
      <c r="T2221" s="3">
        <v>0.06</v>
      </c>
      <c r="U2221" s="6">
        <f t="shared" si="913"/>
        <v>8.536585365853659</v>
      </c>
      <c r="W2221" s="6">
        <f t="shared" si="914"/>
        <v>11.565585331452748</v>
      </c>
      <c r="X2221" s="6">
        <f t="shared" si="915"/>
        <v>56.451612903225808</v>
      </c>
      <c r="Y2221" s="6">
        <f t="shared" si="916"/>
        <v>132.29166666666666</v>
      </c>
      <c r="Z2221" s="6">
        <f t="shared" si="917"/>
        <v>42.499999999999993</v>
      </c>
      <c r="AA2221" s="6">
        <f t="shared" si="918"/>
        <v>18.10699588477366</v>
      </c>
      <c r="AB2221" s="6">
        <f t="shared" si="919"/>
        <v>11.739130434782609</v>
      </c>
      <c r="AC2221" s="6">
        <f t="shared" si="920"/>
        <v>6.3954975697109226</v>
      </c>
      <c r="AD2221" s="6">
        <f t="shared" si="921"/>
        <v>3.333333333333333</v>
      </c>
      <c r="AE2221" s="6">
        <f t="shared" si="922"/>
        <v>4.8809992132179394</v>
      </c>
    </row>
    <row r="2222" spans="1:31" x14ac:dyDescent="0.15">
      <c r="A2222" s="38">
        <v>43388</v>
      </c>
      <c r="B2222" s="8">
        <f t="shared" si="910"/>
        <v>2018</v>
      </c>
      <c r="C2222" s="8">
        <f t="shared" si="911"/>
        <v>10</v>
      </c>
      <c r="D2222" s="8">
        <f t="shared" si="912"/>
        <v>15</v>
      </c>
      <c r="E2222" s="8" t="s">
        <v>31</v>
      </c>
      <c r="F2222" s="8">
        <v>4</v>
      </c>
      <c r="G2222" s="39">
        <v>15</v>
      </c>
      <c r="H2222" s="2" t="s">
        <v>73</v>
      </c>
      <c r="I2222" s="3">
        <v>4.99</v>
      </c>
      <c r="L2222" s="3">
        <v>19.91</v>
      </c>
      <c r="M2222" s="3">
        <v>0.2</v>
      </c>
      <c r="N2222" s="3">
        <v>2.2599999999999998</v>
      </c>
      <c r="O2222" s="3">
        <v>4.26</v>
      </c>
      <c r="P2222" s="3">
        <v>0.82</v>
      </c>
      <c r="Q2222" s="3">
        <v>0.17</v>
      </c>
      <c r="R2222" s="3">
        <v>0.27</v>
      </c>
      <c r="S2222" s="3">
        <v>0.24</v>
      </c>
      <c r="T2222" s="3">
        <v>0.06</v>
      </c>
      <c r="U2222" s="6">
        <f t="shared" si="913"/>
        <v>11.299999999999999</v>
      </c>
      <c r="W2222" s="6">
        <f t="shared" si="914"/>
        <v>5.6417489421720735</v>
      </c>
      <c r="X2222" s="6">
        <f t="shared" si="915"/>
        <v>36.451612903225801</v>
      </c>
      <c r="Y2222" s="6">
        <f t="shared" si="916"/>
        <v>88.75</v>
      </c>
      <c r="Z2222" s="6">
        <f t="shared" si="917"/>
        <v>40.999999999999993</v>
      </c>
      <c r="AA2222" s="6">
        <f t="shared" si="918"/>
        <v>13.991769547325102</v>
      </c>
      <c r="AB2222" s="6">
        <f t="shared" si="919"/>
        <v>11.739130434782609</v>
      </c>
      <c r="AC2222" s="6">
        <f t="shared" si="920"/>
        <v>6.139677666922486</v>
      </c>
      <c r="AD2222" s="6">
        <f t="shared" si="921"/>
        <v>3.333333333333333</v>
      </c>
      <c r="AE2222" s="6">
        <f t="shared" si="922"/>
        <v>6.4610483870967732</v>
      </c>
    </row>
    <row r="2223" spans="1:31" x14ac:dyDescent="0.15">
      <c r="A2223" s="38">
        <v>43388</v>
      </c>
      <c r="B2223" s="8">
        <f t="shared" si="910"/>
        <v>2018</v>
      </c>
      <c r="C2223" s="8">
        <f t="shared" si="911"/>
        <v>10</v>
      </c>
      <c r="D2223" s="8">
        <f t="shared" si="912"/>
        <v>15</v>
      </c>
      <c r="E2223" s="8" t="s">
        <v>30</v>
      </c>
      <c r="F2223" s="8">
        <v>3</v>
      </c>
      <c r="G2223" s="39">
        <v>9</v>
      </c>
      <c r="H2223" s="2" t="s">
        <v>73</v>
      </c>
      <c r="I2223" s="3">
        <v>4.4400000000000004</v>
      </c>
      <c r="L2223" s="3">
        <v>47.27</v>
      </c>
      <c r="M2223" s="3">
        <v>0.76</v>
      </c>
      <c r="N2223" s="3">
        <v>10.09</v>
      </c>
      <c r="O2223" s="3">
        <v>86.56</v>
      </c>
      <c r="P2223" s="3">
        <v>7.01</v>
      </c>
      <c r="Q2223" s="3">
        <v>2.65</v>
      </c>
      <c r="R2223" s="3">
        <v>0.73</v>
      </c>
      <c r="S2223" s="3">
        <v>0.91</v>
      </c>
      <c r="T2223" s="3">
        <v>0.04</v>
      </c>
      <c r="U2223" s="6">
        <f t="shared" ref="U2223:U2254" si="923">(N2223/M2223)</f>
        <v>13.276315789473683</v>
      </c>
      <c r="W2223" s="6">
        <f t="shared" ref="W2223:W2254" si="924">(M2223/35.45)*1000</f>
        <v>21.438645980253877</v>
      </c>
      <c r="X2223" s="6">
        <f t="shared" ref="X2223:X2254" si="925">(N2223/62)*1000</f>
        <v>162.74193548387098</v>
      </c>
      <c r="Y2223" s="6">
        <f t="shared" ref="Y2223:Y2254" si="926">(O2223/96)*1000*2</f>
        <v>1803.3333333333335</v>
      </c>
      <c r="Z2223" s="6">
        <f t="shared" ref="Z2223:Z2254" si="927">(P2223/40)*1000*2</f>
        <v>350.5</v>
      </c>
      <c r="AA2223" s="6">
        <f t="shared" ref="AA2223:AA2254" si="928">(Q2223/24.3)*1000*2</f>
        <v>218.10699588477365</v>
      </c>
      <c r="AB2223" s="6">
        <f t="shared" ref="AB2223:AB2254" si="929">(R2223/23)*1000</f>
        <v>31.739130434782609</v>
      </c>
      <c r="AC2223" s="6">
        <f t="shared" ref="AC2223:AC2254" si="930">(S2223/39.09)*1000</f>
        <v>23.279611153747759</v>
      </c>
      <c r="AD2223" s="6">
        <f t="shared" ref="AD2223:AD2254" si="931">(T2223/18)*1000</f>
        <v>2.2222222222222223</v>
      </c>
      <c r="AE2223" s="6">
        <f t="shared" ref="AE2223:AE2254" si="932">(X2223/W2223)</f>
        <v>7.5910547538200346</v>
      </c>
    </row>
    <row r="2224" spans="1:31" x14ac:dyDescent="0.15">
      <c r="A2224" s="38">
        <v>43388</v>
      </c>
      <c r="B2224" s="8">
        <f t="shared" si="910"/>
        <v>2018</v>
      </c>
      <c r="C2224" s="8">
        <f t="shared" si="911"/>
        <v>10</v>
      </c>
      <c r="D2224" s="8">
        <f t="shared" si="912"/>
        <v>15</v>
      </c>
      <c r="E2224" s="8" t="s">
        <v>32</v>
      </c>
      <c r="F2224" s="8">
        <v>2</v>
      </c>
      <c r="G2224" s="39">
        <v>8</v>
      </c>
      <c r="H2224" s="2" t="s">
        <v>73</v>
      </c>
      <c r="I2224" s="3">
        <v>4.6100000000000003</v>
      </c>
      <c r="L2224" s="3">
        <v>-0.72</v>
      </c>
      <c r="M2224" s="3">
        <v>0.38</v>
      </c>
      <c r="N2224" s="3">
        <v>6.29</v>
      </c>
      <c r="O2224" s="3">
        <v>11.62</v>
      </c>
      <c r="P2224" s="3">
        <v>0.62</v>
      </c>
      <c r="Q2224" s="3">
        <v>0.22</v>
      </c>
      <c r="R2224" s="3">
        <v>0.32</v>
      </c>
      <c r="S2224" s="3">
        <v>0.3</v>
      </c>
      <c r="T2224" s="3">
        <v>0.68</v>
      </c>
      <c r="U2224" s="6">
        <f t="shared" si="923"/>
        <v>16.55263157894737</v>
      </c>
      <c r="W2224" s="6">
        <f t="shared" si="924"/>
        <v>10.719322990126939</v>
      </c>
      <c r="X2224" s="6">
        <f t="shared" si="925"/>
        <v>101.45161290322581</v>
      </c>
      <c r="Y2224" s="6">
        <f t="shared" si="926"/>
        <v>242.08333333333331</v>
      </c>
      <c r="Z2224" s="6">
        <f t="shared" si="927"/>
        <v>31</v>
      </c>
      <c r="AA2224" s="6">
        <f t="shared" si="928"/>
        <v>18.10699588477366</v>
      </c>
      <c r="AB2224" s="6">
        <f t="shared" si="929"/>
        <v>13.913043478260871</v>
      </c>
      <c r="AC2224" s="6">
        <f t="shared" si="930"/>
        <v>7.674597083653107</v>
      </c>
      <c r="AD2224" s="6">
        <f t="shared" si="931"/>
        <v>37.777777777777779</v>
      </c>
      <c r="AE2224" s="6">
        <f t="shared" si="932"/>
        <v>9.4643675721561973</v>
      </c>
    </row>
    <row r="2225" spans="1:31" x14ac:dyDescent="0.15">
      <c r="A2225" s="38">
        <v>43388</v>
      </c>
      <c r="B2225" s="8">
        <f t="shared" si="910"/>
        <v>2018</v>
      </c>
      <c r="C2225" s="8">
        <f t="shared" si="911"/>
        <v>10</v>
      </c>
      <c r="D2225" s="8">
        <f t="shared" si="912"/>
        <v>15</v>
      </c>
      <c r="E2225" s="8" t="s">
        <v>30</v>
      </c>
      <c r="F2225" s="8">
        <v>4</v>
      </c>
      <c r="G2225" s="39">
        <v>14</v>
      </c>
      <c r="H2225" s="2" t="s">
        <v>73</v>
      </c>
      <c r="I2225" s="3">
        <v>4.1900000000000004</v>
      </c>
      <c r="L2225" s="3">
        <v>-35.729999999999997</v>
      </c>
      <c r="M2225" s="3">
        <v>0.56999999999999995</v>
      </c>
      <c r="N2225" s="3">
        <v>60.34</v>
      </c>
      <c r="O2225" s="3">
        <v>40.1</v>
      </c>
      <c r="P2225" s="3">
        <v>4.43</v>
      </c>
      <c r="Q2225" s="3">
        <v>3.11</v>
      </c>
      <c r="R2225" s="3">
        <v>0.44</v>
      </c>
      <c r="S2225" s="3">
        <v>0.27</v>
      </c>
      <c r="T2225" s="3">
        <v>0.04</v>
      </c>
      <c r="U2225" s="6">
        <f t="shared" si="923"/>
        <v>105.85964912280703</v>
      </c>
      <c r="W2225" s="6">
        <f t="shared" si="924"/>
        <v>16.078984485190407</v>
      </c>
      <c r="X2225" s="6">
        <f t="shared" si="925"/>
        <v>973.22580645161293</v>
      </c>
      <c r="Y2225" s="6">
        <f t="shared" si="926"/>
        <v>835.41666666666674</v>
      </c>
      <c r="Z2225" s="6">
        <f t="shared" si="927"/>
        <v>221.49999999999997</v>
      </c>
      <c r="AA2225" s="6">
        <f t="shared" si="928"/>
        <v>255.96707818930037</v>
      </c>
      <c r="AB2225" s="6">
        <f t="shared" si="929"/>
        <v>19.130434782608695</v>
      </c>
      <c r="AC2225" s="6">
        <f t="shared" si="930"/>
        <v>6.9071373752877969</v>
      </c>
      <c r="AD2225" s="6">
        <f t="shared" si="931"/>
        <v>2.2222222222222223</v>
      </c>
      <c r="AE2225" s="6">
        <f t="shared" si="932"/>
        <v>60.527815506508212</v>
      </c>
    </row>
    <row r="2226" spans="1:31" x14ac:dyDescent="0.15">
      <c r="A2226" s="38">
        <v>43388</v>
      </c>
      <c r="B2226" s="8">
        <f t="shared" si="910"/>
        <v>2018</v>
      </c>
      <c r="C2226" s="8">
        <f t="shared" si="911"/>
        <v>10</v>
      </c>
      <c r="D2226" s="8">
        <f t="shared" si="912"/>
        <v>15</v>
      </c>
      <c r="E2226" s="8" t="s">
        <v>30</v>
      </c>
      <c r="F2226" s="8">
        <v>2</v>
      </c>
      <c r="G2226" s="39">
        <v>7</v>
      </c>
      <c r="H2226" s="2" t="s">
        <v>73</v>
      </c>
      <c r="I2226" s="3">
        <v>4.08</v>
      </c>
      <c r="L2226" s="3">
        <v>-33.94</v>
      </c>
      <c r="M2226" s="3">
        <v>0.52</v>
      </c>
      <c r="N2226" s="3">
        <v>66.489999999999995</v>
      </c>
      <c r="O2226" s="3">
        <v>96</v>
      </c>
      <c r="P2226" s="3">
        <v>3.45</v>
      </c>
      <c r="Q2226" s="3">
        <v>3.08</v>
      </c>
      <c r="R2226" s="3">
        <v>0.39</v>
      </c>
      <c r="S2226" s="3">
        <v>0.18</v>
      </c>
      <c r="T2226" s="3">
        <v>0.09</v>
      </c>
      <c r="U2226" s="6">
        <f t="shared" si="923"/>
        <v>127.8653846153846</v>
      </c>
      <c r="W2226" s="6">
        <f t="shared" si="924"/>
        <v>14.668547249647389</v>
      </c>
      <c r="X2226" s="6">
        <f t="shared" si="925"/>
        <v>1072.4193548387095</v>
      </c>
      <c r="Y2226" s="6">
        <f t="shared" si="926"/>
        <v>2000</v>
      </c>
      <c r="Z2226" s="6">
        <f t="shared" si="927"/>
        <v>172.50000000000003</v>
      </c>
      <c r="AA2226" s="6">
        <f t="shared" si="928"/>
        <v>253.49794238683126</v>
      </c>
      <c r="AB2226" s="6">
        <f t="shared" si="929"/>
        <v>16.956521739130437</v>
      </c>
      <c r="AC2226" s="6">
        <f t="shared" si="930"/>
        <v>4.604758250191864</v>
      </c>
      <c r="AD2226" s="6">
        <f t="shared" si="931"/>
        <v>5</v>
      </c>
      <c r="AE2226" s="6">
        <f t="shared" si="932"/>
        <v>73.110127171215879</v>
      </c>
    </row>
    <row r="2227" spans="1:31" x14ac:dyDescent="0.15">
      <c r="A2227" s="38">
        <v>43388</v>
      </c>
      <c r="B2227" s="8">
        <f t="shared" si="910"/>
        <v>2018</v>
      </c>
      <c r="C2227" s="8">
        <f t="shared" si="911"/>
        <v>10</v>
      </c>
      <c r="D2227" s="8">
        <f t="shared" si="912"/>
        <v>15</v>
      </c>
      <c r="E2227" s="8" t="s">
        <v>29</v>
      </c>
      <c r="F2227" s="8">
        <v>3</v>
      </c>
      <c r="G2227" s="39">
        <v>10</v>
      </c>
      <c r="H2227" s="2" t="s">
        <v>73</v>
      </c>
      <c r="I2227" s="3">
        <v>4.01</v>
      </c>
      <c r="L2227" s="3">
        <v>-59.14</v>
      </c>
      <c r="M2227" s="3">
        <v>0.43</v>
      </c>
      <c r="N2227" s="3">
        <v>77.38</v>
      </c>
      <c r="O2227" s="3">
        <v>66.19</v>
      </c>
      <c r="P2227" s="3">
        <v>1.51</v>
      </c>
      <c r="Q2227" s="3">
        <v>0.72</v>
      </c>
      <c r="R2227" s="3">
        <v>0.41</v>
      </c>
      <c r="S2227" s="3">
        <v>0.52</v>
      </c>
      <c r="T2227" s="3">
        <v>0.1</v>
      </c>
      <c r="U2227" s="6">
        <f t="shared" si="923"/>
        <v>179.95348837209301</v>
      </c>
      <c r="W2227" s="6">
        <f t="shared" si="924"/>
        <v>12.129760225669957</v>
      </c>
      <c r="X2227" s="6">
        <f t="shared" si="925"/>
        <v>1248.0645161290322</v>
      </c>
      <c r="Y2227" s="6">
        <f t="shared" si="926"/>
        <v>1378.9583333333333</v>
      </c>
      <c r="Z2227" s="6">
        <f t="shared" si="927"/>
        <v>75.5</v>
      </c>
      <c r="AA2227" s="6">
        <f t="shared" si="928"/>
        <v>59.259259259259252</v>
      </c>
      <c r="AB2227" s="6">
        <f t="shared" si="929"/>
        <v>17.826086956521738</v>
      </c>
      <c r="AC2227" s="6">
        <f t="shared" si="930"/>
        <v>13.30263494499872</v>
      </c>
      <c r="AD2227" s="6">
        <f t="shared" si="931"/>
        <v>5.5555555555555554</v>
      </c>
      <c r="AE2227" s="6">
        <f t="shared" si="932"/>
        <v>102.89276069017255</v>
      </c>
    </row>
    <row r="2228" spans="1:31" x14ac:dyDescent="0.15">
      <c r="A2228" s="38">
        <v>43388</v>
      </c>
      <c r="B2228" s="8">
        <f t="shared" si="910"/>
        <v>2018</v>
      </c>
      <c r="C2228" s="8">
        <f t="shared" si="911"/>
        <v>10</v>
      </c>
      <c r="D2228" s="8">
        <f t="shared" si="912"/>
        <v>15</v>
      </c>
      <c r="E2228" s="8" t="s">
        <v>29</v>
      </c>
      <c r="F2228" s="8">
        <v>1</v>
      </c>
      <c r="G2228" s="39">
        <v>1</v>
      </c>
      <c r="H2228" s="2" t="s">
        <v>73</v>
      </c>
      <c r="I2228" s="3">
        <v>3.87</v>
      </c>
      <c r="L2228" s="3">
        <v>-99.12</v>
      </c>
      <c r="M2228" s="3">
        <v>1.23</v>
      </c>
      <c r="N2228" s="3">
        <v>250.48</v>
      </c>
      <c r="O2228" s="3">
        <v>214.94</v>
      </c>
      <c r="P2228" s="3">
        <v>15.69</v>
      </c>
      <c r="Q2228" s="3">
        <v>2.17</v>
      </c>
      <c r="R2228" s="3">
        <v>0.67</v>
      </c>
      <c r="S2228" s="3">
        <v>5.93</v>
      </c>
      <c r="T2228" s="3">
        <v>4.3</v>
      </c>
      <c r="U2228" s="6">
        <f t="shared" si="923"/>
        <v>203.64227642276421</v>
      </c>
      <c r="W2228" s="6">
        <f t="shared" si="924"/>
        <v>34.696755994358242</v>
      </c>
      <c r="X2228" s="6">
        <f t="shared" si="925"/>
        <v>4040</v>
      </c>
      <c r="Y2228" s="6">
        <f t="shared" si="926"/>
        <v>4477.9166666666661</v>
      </c>
      <c r="Z2228" s="6">
        <f t="shared" si="927"/>
        <v>784.5</v>
      </c>
      <c r="AA2228" s="6">
        <f t="shared" si="928"/>
        <v>178.60082304526748</v>
      </c>
      <c r="AB2228" s="6">
        <f t="shared" si="929"/>
        <v>29.130434782608695</v>
      </c>
      <c r="AC2228" s="6">
        <f t="shared" si="930"/>
        <v>151.7012023535431</v>
      </c>
      <c r="AD2228" s="6">
        <f t="shared" si="931"/>
        <v>238.88888888888889</v>
      </c>
      <c r="AE2228" s="6">
        <f t="shared" si="932"/>
        <v>116.43739837398377</v>
      </c>
    </row>
    <row r="2229" spans="1:31" x14ac:dyDescent="0.15">
      <c r="A2229" s="38">
        <v>43388</v>
      </c>
      <c r="B2229" s="8">
        <f t="shared" si="910"/>
        <v>2018</v>
      </c>
      <c r="C2229" s="8">
        <f t="shared" si="911"/>
        <v>10</v>
      </c>
      <c r="D2229" s="8">
        <f t="shared" si="912"/>
        <v>15</v>
      </c>
      <c r="E2229" s="8" t="s">
        <v>29</v>
      </c>
      <c r="F2229" s="8">
        <v>2</v>
      </c>
      <c r="G2229" s="39">
        <v>6</v>
      </c>
      <c r="H2229" s="2" t="s">
        <v>73</v>
      </c>
      <c r="I2229" s="3">
        <v>3.96</v>
      </c>
      <c r="L2229" s="3">
        <v>-90.45</v>
      </c>
      <c r="M2229" s="3">
        <v>0.37</v>
      </c>
      <c r="N2229" s="3">
        <v>78.67</v>
      </c>
      <c r="O2229" s="3">
        <v>95.48</v>
      </c>
      <c r="P2229" s="3">
        <v>1.58</v>
      </c>
      <c r="Q2229" s="3">
        <v>0.59</v>
      </c>
      <c r="R2229" s="3">
        <v>0.43</v>
      </c>
      <c r="S2229" s="3">
        <v>0.94</v>
      </c>
      <c r="T2229" s="3">
        <v>0.06</v>
      </c>
      <c r="U2229" s="6">
        <f t="shared" si="923"/>
        <v>212.62162162162164</v>
      </c>
      <c r="W2229" s="6">
        <f t="shared" si="924"/>
        <v>10.437235543018335</v>
      </c>
      <c r="X2229" s="6">
        <f t="shared" si="925"/>
        <v>1268.8709677419354</v>
      </c>
      <c r="Y2229" s="6">
        <f t="shared" si="926"/>
        <v>1989.1666666666667</v>
      </c>
      <c r="Z2229" s="6">
        <f t="shared" si="927"/>
        <v>79</v>
      </c>
      <c r="AA2229" s="6">
        <f t="shared" si="928"/>
        <v>48.559670781893004</v>
      </c>
      <c r="AB2229" s="6">
        <f t="shared" si="929"/>
        <v>18.695652173913043</v>
      </c>
      <c r="AC2229" s="6">
        <f t="shared" si="930"/>
        <v>24.04707086211307</v>
      </c>
      <c r="AD2229" s="6">
        <f t="shared" si="931"/>
        <v>3.333333333333333</v>
      </c>
      <c r="AE2229" s="6">
        <f t="shared" si="932"/>
        <v>121.571556233653</v>
      </c>
    </row>
    <row r="2230" spans="1:31" x14ac:dyDescent="0.15">
      <c r="A2230" s="38">
        <v>43388</v>
      </c>
      <c r="B2230" s="8">
        <f t="shared" si="910"/>
        <v>2018</v>
      </c>
      <c r="C2230" s="8">
        <f t="shared" si="911"/>
        <v>10</v>
      </c>
      <c r="D2230" s="8">
        <f t="shared" si="912"/>
        <v>15</v>
      </c>
      <c r="E2230" s="8" t="s">
        <v>29</v>
      </c>
      <c r="F2230" s="8">
        <v>4</v>
      </c>
      <c r="G2230" s="39">
        <v>13</v>
      </c>
      <c r="H2230" s="2" t="s">
        <v>73</v>
      </c>
      <c r="I2230" s="3">
        <v>3.87</v>
      </c>
      <c r="L2230" s="3">
        <v>-65.239999999999995</v>
      </c>
      <c r="M2230" s="3">
        <v>1.36</v>
      </c>
      <c r="N2230" s="3">
        <v>312.01</v>
      </c>
      <c r="O2230" s="3">
        <v>242.93</v>
      </c>
      <c r="P2230" s="3">
        <v>1.1599999999999999</v>
      </c>
      <c r="Q2230" s="3">
        <v>0.99</v>
      </c>
      <c r="R2230" s="3">
        <v>0.98</v>
      </c>
      <c r="S2230" s="3">
        <v>0.22</v>
      </c>
      <c r="T2230" s="3">
        <v>0.05</v>
      </c>
      <c r="U2230" s="6">
        <f t="shared" si="923"/>
        <v>229.41911764705881</v>
      </c>
      <c r="W2230" s="6">
        <f t="shared" si="924"/>
        <v>38.363892806770096</v>
      </c>
      <c r="X2230" s="6">
        <f t="shared" si="925"/>
        <v>5032.4193548387093</v>
      </c>
      <c r="Y2230" s="6">
        <f t="shared" si="926"/>
        <v>5061.041666666667</v>
      </c>
      <c r="Z2230" s="6">
        <f t="shared" si="927"/>
        <v>57.999999999999993</v>
      </c>
      <c r="AA2230" s="6">
        <f t="shared" si="928"/>
        <v>81.481481481481481</v>
      </c>
      <c r="AB2230" s="6">
        <f t="shared" si="929"/>
        <v>42.608695652173914</v>
      </c>
      <c r="AC2230" s="6">
        <f t="shared" si="930"/>
        <v>5.6280378613456117</v>
      </c>
      <c r="AD2230" s="6">
        <f t="shared" si="931"/>
        <v>2.7777777777777777</v>
      </c>
      <c r="AE2230" s="6">
        <f t="shared" si="932"/>
        <v>131.1759309772296</v>
      </c>
    </row>
    <row r="2231" spans="1:31" x14ac:dyDescent="0.15">
      <c r="A2231" s="38">
        <v>43388</v>
      </c>
      <c r="B2231" s="8">
        <f t="shared" si="910"/>
        <v>2018</v>
      </c>
      <c r="C2231" s="8">
        <f t="shared" si="911"/>
        <v>10</v>
      </c>
      <c r="D2231" s="8">
        <f t="shared" si="912"/>
        <v>15</v>
      </c>
      <c r="E2231" s="8" t="s">
        <v>30</v>
      </c>
      <c r="F2231" s="8">
        <v>1</v>
      </c>
      <c r="G2231" s="39">
        <v>2</v>
      </c>
      <c r="H2231" s="2" t="s">
        <v>73</v>
      </c>
      <c r="I2231" s="3">
        <v>4</v>
      </c>
      <c r="L2231" s="3">
        <v>-54.84</v>
      </c>
      <c r="M2231" s="3">
        <v>0.62</v>
      </c>
      <c r="N2231" s="3">
        <v>159.19</v>
      </c>
      <c r="O2231" s="3">
        <v>66.569999999999993</v>
      </c>
      <c r="P2231" s="3">
        <v>8.1300000000000008</v>
      </c>
      <c r="Q2231" s="3">
        <v>3.44</v>
      </c>
      <c r="R2231" s="3">
        <v>0.33</v>
      </c>
      <c r="S2231" s="3">
        <v>0.27</v>
      </c>
      <c r="T2231" s="3">
        <v>0.05</v>
      </c>
      <c r="U2231" s="6">
        <f t="shared" si="923"/>
        <v>256.75806451612902</v>
      </c>
      <c r="W2231" s="6">
        <f t="shared" si="924"/>
        <v>17.489421720733425</v>
      </c>
      <c r="X2231" s="6">
        <f t="shared" si="925"/>
        <v>2567.5806451612902</v>
      </c>
      <c r="Y2231" s="6">
        <f t="shared" si="926"/>
        <v>1386.8749999999998</v>
      </c>
      <c r="Z2231" s="6">
        <f t="shared" si="927"/>
        <v>406.5</v>
      </c>
      <c r="AA2231" s="6">
        <f t="shared" si="928"/>
        <v>283.12757201646087</v>
      </c>
      <c r="AB2231" s="6">
        <f t="shared" si="929"/>
        <v>14.347826086956523</v>
      </c>
      <c r="AC2231" s="6">
        <f t="shared" si="930"/>
        <v>6.9071373752877969</v>
      </c>
      <c r="AD2231" s="6">
        <f t="shared" si="931"/>
        <v>2.7777777777777777</v>
      </c>
      <c r="AE2231" s="6">
        <f t="shared" si="932"/>
        <v>146.80763527575445</v>
      </c>
    </row>
    <row r="2232" spans="1:31" x14ac:dyDescent="0.15">
      <c r="A2232" s="38">
        <v>43598</v>
      </c>
      <c r="B2232" s="8">
        <f t="shared" si="910"/>
        <v>2019</v>
      </c>
      <c r="C2232" s="8">
        <f t="shared" si="911"/>
        <v>5</v>
      </c>
      <c r="D2232" s="8">
        <f t="shared" si="912"/>
        <v>13</v>
      </c>
      <c r="E2232" s="8" t="s">
        <v>31</v>
      </c>
      <c r="F2232" s="8">
        <v>2</v>
      </c>
      <c r="G2232" s="39">
        <v>5</v>
      </c>
      <c r="H2232" s="2" t="s">
        <v>73</v>
      </c>
      <c r="I2232" s="3">
        <v>5.16</v>
      </c>
      <c r="L2232" s="3">
        <v>26.58</v>
      </c>
      <c r="M2232" s="3">
        <v>0.43</v>
      </c>
      <c r="N2232" s="11">
        <v>0</v>
      </c>
      <c r="O2232" s="3">
        <v>5.97</v>
      </c>
      <c r="P2232" s="3">
        <v>0.82</v>
      </c>
      <c r="Q2232" s="3">
        <v>0.1</v>
      </c>
      <c r="R2232" s="3">
        <v>0.24</v>
      </c>
      <c r="S2232" s="3">
        <v>0.08</v>
      </c>
      <c r="T2232" s="3">
        <v>0.03</v>
      </c>
      <c r="U2232" s="6">
        <f t="shared" si="923"/>
        <v>0</v>
      </c>
      <c r="W2232" s="6">
        <f t="shared" si="924"/>
        <v>12.129760225669957</v>
      </c>
      <c r="X2232" s="6">
        <f t="shared" si="925"/>
        <v>0</v>
      </c>
      <c r="Y2232" s="6">
        <f t="shared" si="926"/>
        <v>124.375</v>
      </c>
      <c r="Z2232" s="6">
        <f t="shared" si="927"/>
        <v>40.999999999999993</v>
      </c>
      <c r="AA2232" s="6">
        <f t="shared" si="928"/>
        <v>8.2304526748971192</v>
      </c>
      <c r="AB2232" s="6">
        <f t="shared" si="929"/>
        <v>10.434782608695651</v>
      </c>
      <c r="AC2232" s="6">
        <f t="shared" si="930"/>
        <v>2.0465592223074953</v>
      </c>
      <c r="AD2232" s="6">
        <f t="shared" si="931"/>
        <v>1.6666666666666665</v>
      </c>
      <c r="AE2232" s="6">
        <f t="shared" si="932"/>
        <v>0</v>
      </c>
    </row>
    <row r="2233" spans="1:31" x14ac:dyDescent="0.15">
      <c r="A2233" s="38">
        <v>43598</v>
      </c>
      <c r="B2233" s="8">
        <f t="shared" si="910"/>
        <v>2019</v>
      </c>
      <c r="C2233" s="8">
        <f t="shared" si="911"/>
        <v>5</v>
      </c>
      <c r="D2233" s="8">
        <f t="shared" si="912"/>
        <v>13</v>
      </c>
      <c r="E2233" s="8" t="s">
        <v>31</v>
      </c>
      <c r="F2233" s="8">
        <v>1</v>
      </c>
      <c r="G2233" s="39">
        <v>3</v>
      </c>
      <c r="H2233" s="2" t="s">
        <v>73</v>
      </c>
      <c r="I2233" s="3">
        <v>5.47</v>
      </c>
      <c r="M2233" s="3">
        <v>0.59</v>
      </c>
      <c r="N2233" s="3">
        <v>0.27</v>
      </c>
      <c r="O2233" s="3">
        <v>4.87</v>
      </c>
      <c r="U2233" s="6">
        <f t="shared" si="923"/>
        <v>0.45762711864406785</v>
      </c>
      <c r="W2233" s="6">
        <f t="shared" si="924"/>
        <v>16.643159379407614</v>
      </c>
      <c r="X2233" s="6">
        <f t="shared" si="925"/>
        <v>4.3548387096774199</v>
      </c>
      <c r="Y2233" s="6">
        <f t="shared" si="926"/>
        <v>101.45833333333333</v>
      </c>
      <c r="Z2233" s="6">
        <f t="shared" si="927"/>
        <v>0</v>
      </c>
      <c r="AA2233" s="6">
        <f t="shared" si="928"/>
        <v>0</v>
      </c>
      <c r="AB2233" s="6">
        <f t="shared" si="929"/>
        <v>0</v>
      </c>
      <c r="AC2233" s="6">
        <f t="shared" si="930"/>
        <v>0</v>
      </c>
      <c r="AD2233" s="6">
        <f t="shared" si="931"/>
        <v>0</v>
      </c>
      <c r="AE2233" s="6">
        <f t="shared" si="932"/>
        <v>0.26165937670858402</v>
      </c>
    </row>
    <row r="2234" spans="1:31" x14ac:dyDescent="0.15">
      <c r="A2234" s="38">
        <v>43598</v>
      </c>
      <c r="B2234" s="8">
        <f t="shared" si="910"/>
        <v>2019</v>
      </c>
      <c r="C2234" s="8">
        <f t="shared" si="911"/>
        <v>5</v>
      </c>
      <c r="D2234" s="8">
        <f t="shared" si="912"/>
        <v>13</v>
      </c>
      <c r="E2234" s="8" t="s">
        <v>32</v>
      </c>
      <c r="F2234" s="8">
        <v>4</v>
      </c>
      <c r="G2234" s="39">
        <v>16</v>
      </c>
      <c r="H2234" s="2" t="s">
        <v>73</v>
      </c>
      <c r="I2234" s="3">
        <v>5.67</v>
      </c>
      <c r="L2234" s="3">
        <v>43.1</v>
      </c>
      <c r="M2234" s="3">
        <v>0.22</v>
      </c>
      <c r="N2234" s="3">
        <v>1.33</v>
      </c>
      <c r="O2234" s="3">
        <v>4.42</v>
      </c>
      <c r="P2234" s="3">
        <v>1.34</v>
      </c>
      <c r="Q2234" s="3">
        <v>0.27</v>
      </c>
      <c r="R2234" s="3">
        <v>0.23</v>
      </c>
      <c r="S2234" s="3">
        <v>0.18</v>
      </c>
      <c r="T2234" s="3">
        <v>0.01</v>
      </c>
      <c r="U2234" s="6">
        <f t="shared" si="923"/>
        <v>6.0454545454545459</v>
      </c>
      <c r="W2234" s="6">
        <f t="shared" si="924"/>
        <v>6.2059238363892799</v>
      </c>
      <c r="X2234" s="6">
        <f t="shared" si="925"/>
        <v>21.451612903225808</v>
      </c>
      <c r="Y2234" s="6">
        <f t="shared" si="926"/>
        <v>92.083333333333343</v>
      </c>
      <c r="Z2234" s="6">
        <f t="shared" si="927"/>
        <v>67</v>
      </c>
      <c r="AA2234" s="6">
        <f t="shared" si="928"/>
        <v>22.222222222222221</v>
      </c>
      <c r="AB2234" s="6">
        <f t="shared" si="929"/>
        <v>10</v>
      </c>
      <c r="AC2234" s="6">
        <f t="shared" si="930"/>
        <v>4.604758250191864</v>
      </c>
      <c r="AD2234" s="6">
        <f t="shared" si="931"/>
        <v>0.55555555555555558</v>
      </c>
      <c r="AE2234" s="6">
        <f t="shared" si="932"/>
        <v>3.4566348973607046</v>
      </c>
    </row>
    <row r="2235" spans="1:31" x14ac:dyDescent="0.15">
      <c r="A2235" s="38">
        <v>43598</v>
      </c>
      <c r="B2235" s="8">
        <f t="shared" si="910"/>
        <v>2019</v>
      </c>
      <c r="C2235" s="8">
        <f t="shared" si="911"/>
        <v>5</v>
      </c>
      <c r="D2235" s="8">
        <f t="shared" si="912"/>
        <v>13</v>
      </c>
      <c r="E2235" s="8" t="s">
        <v>32</v>
      </c>
      <c r="F2235" s="8">
        <v>1</v>
      </c>
      <c r="G2235" s="39">
        <v>4</v>
      </c>
      <c r="H2235" s="2" t="s">
        <v>73</v>
      </c>
      <c r="I2235" s="3">
        <v>5.32</v>
      </c>
      <c r="L2235" s="3">
        <v>19.32</v>
      </c>
      <c r="M2235" s="3">
        <v>0.61</v>
      </c>
      <c r="N2235" s="3">
        <v>7.97</v>
      </c>
      <c r="O2235" s="3">
        <v>3.93</v>
      </c>
      <c r="P2235" s="3">
        <v>2.93</v>
      </c>
      <c r="Q2235" s="3">
        <v>0.45</v>
      </c>
      <c r="R2235" s="3">
        <v>0.28999999999999998</v>
      </c>
      <c r="S2235" s="3">
        <v>0.15</v>
      </c>
      <c r="T2235" s="3">
        <v>0.01</v>
      </c>
      <c r="U2235" s="6">
        <f t="shared" si="923"/>
        <v>13.065573770491802</v>
      </c>
      <c r="W2235" s="6">
        <f t="shared" si="924"/>
        <v>17.207334273624824</v>
      </c>
      <c r="X2235" s="6">
        <f t="shared" si="925"/>
        <v>128.54838709677418</v>
      </c>
      <c r="Y2235" s="6">
        <f t="shared" si="926"/>
        <v>81.875</v>
      </c>
      <c r="Z2235" s="6">
        <f t="shared" si="927"/>
        <v>146.50000000000003</v>
      </c>
      <c r="AA2235" s="6">
        <f t="shared" si="928"/>
        <v>37.037037037037038</v>
      </c>
      <c r="AB2235" s="6">
        <f t="shared" si="929"/>
        <v>12.608695652173912</v>
      </c>
      <c r="AC2235" s="6">
        <f t="shared" si="930"/>
        <v>3.8372985418265535</v>
      </c>
      <c r="AD2235" s="6">
        <f t="shared" si="931"/>
        <v>0.55555555555555558</v>
      </c>
      <c r="AE2235" s="6">
        <f t="shared" si="932"/>
        <v>7.4705579058699092</v>
      </c>
    </row>
    <row r="2236" spans="1:31" x14ac:dyDescent="0.15">
      <c r="A2236" s="38">
        <v>43598</v>
      </c>
      <c r="B2236" s="8">
        <f t="shared" si="910"/>
        <v>2019</v>
      </c>
      <c r="C2236" s="8">
        <f t="shared" si="911"/>
        <v>5</v>
      </c>
      <c r="D2236" s="8">
        <f t="shared" si="912"/>
        <v>13</v>
      </c>
      <c r="E2236" s="8" t="s">
        <v>29</v>
      </c>
      <c r="F2236" s="8">
        <v>3</v>
      </c>
      <c r="G2236" s="39">
        <v>10</v>
      </c>
      <c r="H2236" s="2" t="s">
        <v>73</v>
      </c>
      <c r="I2236" s="3">
        <v>4.0999999999999996</v>
      </c>
      <c r="L2236" s="3">
        <v>-51.1</v>
      </c>
      <c r="M2236" s="3">
        <v>5.75</v>
      </c>
      <c r="N2236" s="3">
        <v>75.569999999999993</v>
      </c>
      <c r="O2236" s="3">
        <v>68.36</v>
      </c>
      <c r="P2236" s="3">
        <v>2.17</v>
      </c>
      <c r="Q2236" s="3">
        <v>0.81</v>
      </c>
      <c r="R2236" s="3">
        <v>0.37</v>
      </c>
      <c r="S2236" s="3">
        <v>3.71</v>
      </c>
      <c r="T2236" s="3">
        <v>0.03</v>
      </c>
      <c r="U2236" s="6">
        <f t="shared" si="923"/>
        <v>13.142608695652173</v>
      </c>
      <c r="W2236" s="6">
        <f t="shared" si="924"/>
        <v>162.20028208744711</v>
      </c>
      <c r="X2236" s="6">
        <f t="shared" si="925"/>
        <v>1218.8709677419354</v>
      </c>
      <c r="Y2236" s="6">
        <f t="shared" si="926"/>
        <v>1424.1666666666665</v>
      </c>
      <c r="Z2236" s="6">
        <f t="shared" si="927"/>
        <v>108.5</v>
      </c>
      <c r="AA2236" s="6">
        <f t="shared" si="928"/>
        <v>66.666666666666671</v>
      </c>
      <c r="AB2236" s="6">
        <f t="shared" si="929"/>
        <v>16.086956521739129</v>
      </c>
      <c r="AC2236" s="6">
        <f t="shared" si="930"/>
        <v>94.909183934510096</v>
      </c>
      <c r="AD2236" s="6">
        <f t="shared" si="931"/>
        <v>1.6666666666666665</v>
      </c>
      <c r="AE2236" s="6">
        <f t="shared" si="932"/>
        <v>7.5146044880785405</v>
      </c>
    </row>
    <row r="2237" spans="1:31" x14ac:dyDescent="0.15">
      <c r="A2237" s="38">
        <v>43598</v>
      </c>
      <c r="B2237" s="8">
        <f t="shared" si="910"/>
        <v>2019</v>
      </c>
      <c r="C2237" s="8">
        <f t="shared" si="911"/>
        <v>5</v>
      </c>
      <c r="D2237" s="8">
        <f t="shared" si="912"/>
        <v>13</v>
      </c>
      <c r="E2237" s="8" t="s">
        <v>30</v>
      </c>
      <c r="F2237" s="8">
        <v>4</v>
      </c>
      <c r="G2237" s="39">
        <v>14</v>
      </c>
      <c r="H2237" s="2" t="s">
        <v>73</v>
      </c>
      <c r="I2237" s="3">
        <v>4.12</v>
      </c>
      <c r="L2237" s="3">
        <v>-35.090000000000003</v>
      </c>
      <c r="M2237" s="3">
        <v>3.33</v>
      </c>
      <c r="N2237" s="3">
        <v>83.23</v>
      </c>
      <c r="O2237" s="3">
        <v>84.78</v>
      </c>
      <c r="P2237" s="3">
        <v>8.7100000000000009</v>
      </c>
      <c r="Q2237" s="3">
        <v>4.62</v>
      </c>
      <c r="R2237" s="3">
        <v>0.35</v>
      </c>
      <c r="S2237" s="3">
        <v>0.8</v>
      </c>
      <c r="T2237" s="3">
        <v>0.06</v>
      </c>
      <c r="U2237" s="6">
        <f t="shared" si="923"/>
        <v>24.993993993993996</v>
      </c>
      <c r="W2237" s="6">
        <f t="shared" si="924"/>
        <v>93.935119887165015</v>
      </c>
      <c r="X2237" s="6">
        <f t="shared" si="925"/>
        <v>1342.4193548387098</v>
      </c>
      <c r="Y2237" s="6">
        <f t="shared" si="926"/>
        <v>1766.25</v>
      </c>
      <c r="Z2237" s="6">
        <f t="shared" si="927"/>
        <v>435.50000000000006</v>
      </c>
      <c r="AA2237" s="6">
        <f t="shared" si="928"/>
        <v>380.24691358024694</v>
      </c>
      <c r="AB2237" s="6">
        <f t="shared" si="929"/>
        <v>15.217391304347824</v>
      </c>
      <c r="AC2237" s="6">
        <f t="shared" si="930"/>
        <v>20.465592223074957</v>
      </c>
      <c r="AD2237" s="6">
        <f t="shared" si="931"/>
        <v>3.333333333333333</v>
      </c>
      <c r="AE2237" s="6">
        <f t="shared" si="932"/>
        <v>14.290920759469149</v>
      </c>
    </row>
    <row r="2238" spans="1:31" x14ac:dyDescent="0.15">
      <c r="A2238" s="38">
        <v>43598</v>
      </c>
      <c r="B2238" s="8">
        <f t="shared" si="910"/>
        <v>2019</v>
      </c>
      <c r="C2238" s="8">
        <f t="shared" si="911"/>
        <v>5</v>
      </c>
      <c r="D2238" s="8">
        <f t="shared" si="912"/>
        <v>13</v>
      </c>
      <c r="E2238" s="8" t="s">
        <v>30</v>
      </c>
      <c r="F2238" s="8">
        <v>1</v>
      </c>
      <c r="G2238" s="39">
        <v>2</v>
      </c>
      <c r="H2238" s="2" t="s">
        <v>73</v>
      </c>
      <c r="I2238" s="3">
        <v>4.34</v>
      </c>
      <c r="L2238" s="3">
        <v>-15.09</v>
      </c>
      <c r="M2238" s="3">
        <v>0.5</v>
      </c>
      <c r="N2238" s="3">
        <v>24.97</v>
      </c>
      <c r="O2238" s="3">
        <v>44.32</v>
      </c>
      <c r="P2238" s="3">
        <v>6.31</v>
      </c>
      <c r="Q2238" s="3">
        <v>1.7</v>
      </c>
      <c r="R2238" s="3">
        <v>0.41</v>
      </c>
      <c r="S2238" s="3">
        <v>0.19</v>
      </c>
      <c r="T2238" s="3">
        <v>0.01</v>
      </c>
      <c r="U2238" s="6">
        <f t="shared" si="923"/>
        <v>49.94</v>
      </c>
      <c r="W2238" s="6">
        <f t="shared" si="924"/>
        <v>14.104372355430183</v>
      </c>
      <c r="X2238" s="6">
        <f t="shared" si="925"/>
        <v>402.74193548387092</v>
      </c>
      <c r="Y2238" s="6">
        <f t="shared" si="926"/>
        <v>923.33333333333337</v>
      </c>
      <c r="Z2238" s="6">
        <f t="shared" si="927"/>
        <v>315.5</v>
      </c>
      <c r="AA2238" s="6">
        <f t="shared" si="928"/>
        <v>139.91769547325103</v>
      </c>
      <c r="AB2238" s="6">
        <f t="shared" si="929"/>
        <v>17.826086956521738</v>
      </c>
      <c r="AC2238" s="6">
        <f t="shared" si="930"/>
        <v>4.8605781529803007</v>
      </c>
      <c r="AD2238" s="6">
        <f t="shared" si="931"/>
        <v>0.55555555555555558</v>
      </c>
      <c r="AE2238" s="6">
        <f t="shared" si="932"/>
        <v>28.55440322580645</v>
      </c>
    </row>
    <row r="2239" spans="1:31" x14ac:dyDescent="0.15">
      <c r="A2239" s="38">
        <v>43598</v>
      </c>
      <c r="B2239" s="8">
        <f t="shared" si="910"/>
        <v>2019</v>
      </c>
      <c r="C2239" s="8">
        <f t="shared" si="911"/>
        <v>5</v>
      </c>
      <c r="D2239" s="8">
        <f t="shared" si="912"/>
        <v>13</v>
      </c>
      <c r="E2239" s="8" t="s">
        <v>30</v>
      </c>
      <c r="F2239" s="8">
        <v>2</v>
      </c>
      <c r="G2239" s="39">
        <v>7</v>
      </c>
      <c r="H2239" s="2" t="s">
        <v>73</v>
      </c>
      <c r="I2239" s="3">
        <v>4.2699999999999996</v>
      </c>
      <c r="L2239" s="3">
        <v>-7.82</v>
      </c>
      <c r="M2239" s="3">
        <v>1.19</v>
      </c>
      <c r="N2239" s="3">
        <v>76.760000000000005</v>
      </c>
      <c r="O2239" s="3">
        <v>66.25</v>
      </c>
      <c r="P2239" s="3">
        <v>8.89</v>
      </c>
      <c r="Q2239" s="3">
        <v>4.9000000000000004</v>
      </c>
      <c r="R2239" s="3">
        <v>0.26</v>
      </c>
      <c r="S2239" s="3">
        <v>0.7</v>
      </c>
      <c r="T2239" s="3">
        <v>0.01</v>
      </c>
      <c r="U2239" s="6">
        <f t="shared" si="923"/>
        <v>64.504201680672281</v>
      </c>
      <c r="W2239" s="6">
        <f t="shared" si="924"/>
        <v>33.568406205923836</v>
      </c>
      <c r="X2239" s="6">
        <f t="shared" si="925"/>
        <v>1238.0645161290322</v>
      </c>
      <c r="Y2239" s="6">
        <f t="shared" si="926"/>
        <v>1380.2083333333333</v>
      </c>
      <c r="Z2239" s="6">
        <f t="shared" si="927"/>
        <v>444.5</v>
      </c>
      <c r="AA2239" s="6">
        <f t="shared" si="928"/>
        <v>403.29218106995887</v>
      </c>
      <c r="AB2239" s="6">
        <f t="shared" si="929"/>
        <v>11.304347826086957</v>
      </c>
      <c r="AC2239" s="6">
        <f t="shared" si="930"/>
        <v>17.907393195190583</v>
      </c>
      <c r="AD2239" s="6">
        <f t="shared" si="931"/>
        <v>0.55555555555555558</v>
      </c>
      <c r="AE2239" s="6">
        <f t="shared" si="932"/>
        <v>36.8818378964489</v>
      </c>
    </row>
    <row r="2240" spans="1:31" x14ac:dyDescent="0.15">
      <c r="A2240" s="38">
        <v>43598</v>
      </c>
      <c r="B2240" s="8">
        <f t="shared" si="910"/>
        <v>2019</v>
      </c>
      <c r="C2240" s="8">
        <f t="shared" si="911"/>
        <v>5</v>
      </c>
      <c r="D2240" s="8">
        <f t="shared" si="912"/>
        <v>13</v>
      </c>
      <c r="E2240" s="8" t="s">
        <v>31</v>
      </c>
      <c r="F2240" s="8">
        <v>3</v>
      </c>
      <c r="G2240" s="39">
        <v>12</v>
      </c>
      <c r="H2240" s="2" t="s">
        <v>73</v>
      </c>
      <c r="I2240" s="3">
        <v>4.58</v>
      </c>
      <c r="L2240" s="3">
        <v>0.25</v>
      </c>
      <c r="M2240" s="3">
        <v>0.2</v>
      </c>
      <c r="N2240" s="3">
        <v>13.81</v>
      </c>
      <c r="O2240" s="3">
        <v>4.75</v>
      </c>
      <c r="P2240" s="3">
        <v>1.1100000000000001</v>
      </c>
      <c r="Q2240" s="3">
        <v>0.3</v>
      </c>
      <c r="R2240" s="3">
        <v>0.33</v>
      </c>
      <c r="S2240" s="3">
        <v>0.25</v>
      </c>
      <c r="T2240" s="3">
        <v>0.01</v>
      </c>
      <c r="U2240" s="6">
        <f t="shared" si="923"/>
        <v>69.05</v>
      </c>
      <c r="W2240" s="6">
        <f t="shared" si="924"/>
        <v>5.6417489421720735</v>
      </c>
      <c r="X2240" s="6">
        <f t="shared" si="925"/>
        <v>222.74193548387098</v>
      </c>
      <c r="Y2240" s="6">
        <f t="shared" si="926"/>
        <v>98.958333333333329</v>
      </c>
      <c r="Z2240" s="6">
        <f t="shared" si="927"/>
        <v>55.500000000000007</v>
      </c>
      <c r="AA2240" s="6">
        <f t="shared" si="928"/>
        <v>24.691358024691358</v>
      </c>
      <c r="AB2240" s="6">
        <f t="shared" si="929"/>
        <v>14.347826086956523</v>
      </c>
      <c r="AC2240" s="6">
        <f t="shared" si="930"/>
        <v>6.3954975697109226</v>
      </c>
      <c r="AD2240" s="6">
        <f t="shared" si="931"/>
        <v>0.55555555555555558</v>
      </c>
      <c r="AE2240" s="6">
        <f t="shared" si="932"/>
        <v>39.481008064516132</v>
      </c>
    </row>
    <row r="2241" spans="1:31" x14ac:dyDescent="0.15">
      <c r="A2241" s="38">
        <v>43598</v>
      </c>
      <c r="B2241" s="8">
        <f t="shared" si="910"/>
        <v>2019</v>
      </c>
      <c r="C2241" s="8">
        <f t="shared" si="911"/>
        <v>5</v>
      </c>
      <c r="D2241" s="8">
        <f t="shared" si="912"/>
        <v>13</v>
      </c>
      <c r="E2241" s="8" t="s">
        <v>30</v>
      </c>
      <c r="F2241" s="8">
        <v>3</v>
      </c>
      <c r="G2241" s="39">
        <v>9</v>
      </c>
      <c r="H2241" s="2" t="s">
        <v>73</v>
      </c>
      <c r="I2241" s="3">
        <v>4.43</v>
      </c>
      <c r="L2241" s="3">
        <v>43.9</v>
      </c>
      <c r="M2241" s="3">
        <v>0.46</v>
      </c>
      <c r="N2241" s="3">
        <v>58.57</v>
      </c>
      <c r="O2241" s="3">
        <v>54.24</v>
      </c>
      <c r="P2241" s="3">
        <v>6.36</v>
      </c>
      <c r="Q2241" s="3">
        <v>2.87</v>
      </c>
      <c r="R2241" s="3">
        <v>0.32</v>
      </c>
      <c r="S2241" s="3">
        <v>1.5</v>
      </c>
      <c r="T2241" s="3">
        <v>0.04</v>
      </c>
      <c r="U2241" s="6">
        <f t="shared" si="923"/>
        <v>127.32608695652173</v>
      </c>
      <c r="W2241" s="6">
        <f t="shared" si="924"/>
        <v>12.976022566995768</v>
      </c>
      <c r="X2241" s="6">
        <f t="shared" si="925"/>
        <v>944.67741935483878</v>
      </c>
      <c r="Y2241" s="6">
        <f t="shared" si="926"/>
        <v>1130.0000000000002</v>
      </c>
      <c r="Z2241" s="6">
        <f t="shared" si="927"/>
        <v>318</v>
      </c>
      <c r="AA2241" s="6">
        <f t="shared" si="928"/>
        <v>236.21399176954733</v>
      </c>
      <c r="AB2241" s="6">
        <f t="shared" si="929"/>
        <v>13.913043478260871</v>
      </c>
      <c r="AC2241" s="6">
        <f t="shared" si="930"/>
        <v>38.372985418265536</v>
      </c>
      <c r="AD2241" s="6">
        <f t="shared" si="931"/>
        <v>2.2222222222222223</v>
      </c>
      <c r="AE2241" s="6">
        <f t="shared" si="932"/>
        <v>72.801770687237038</v>
      </c>
    </row>
    <row r="2242" spans="1:31" x14ac:dyDescent="0.15">
      <c r="A2242" s="38">
        <v>43598</v>
      </c>
      <c r="B2242" s="8">
        <f t="shared" si="910"/>
        <v>2019</v>
      </c>
      <c r="C2242" s="8">
        <f t="shared" si="911"/>
        <v>5</v>
      </c>
      <c r="D2242" s="8">
        <f t="shared" si="912"/>
        <v>13</v>
      </c>
      <c r="E2242" s="8" t="s">
        <v>29</v>
      </c>
      <c r="F2242" s="8">
        <v>1</v>
      </c>
      <c r="G2242" s="39">
        <v>1</v>
      </c>
      <c r="H2242" s="2" t="s">
        <v>73</v>
      </c>
      <c r="I2242" s="3">
        <v>4.07</v>
      </c>
      <c r="L2242" s="3">
        <v>-20.65</v>
      </c>
      <c r="M2242" s="3">
        <v>0.42</v>
      </c>
      <c r="N2242" s="3">
        <v>55.07</v>
      </c>
      <c r="O2242" s="3">
        <v>101.92</v>
      </c>
      <c r="P2242" s="3">
        <v>1.89</v>
      </c>
      <c r="Q2242" s="3">
        <v>0.89</v>
      </c>
      <c r="R2242" s="3">
        <v>0.34</v>
      </c>
      <c r="S2242" s="3">
        <v>0.63</v>
      </c>
      <c r="T2242" s="3">
        <v>0.01</v>
      </c>
      <c r="U2242" s="6">
        <f t="shared" si="923"/>
        <v>131.11904761904762</v>
      </c>
      <c r="W2242" s="6">
        <f t="shared" si="924"/>
        <v>11.847672778561353</v>
      </c>
      <c r="X2242" s="6">
        <f t="shared" si="925"/>
        <v>888.22580645161281</v>
      </c>
      <c r="Y2242" s="6">
        <f t="shared" si="926"/>
        <v>2123.3333333333335</v>
      </c>
      <c r="Z2242" s="6">
        <f t="shared" si="927"/>
        <v>94.5</v>
      </c>
      <c r="AA2242" s="6">
        <f t="shared" si="928"/>
        <v>73.251028806584358</v>
      </c>
      <c r="AB2242" s="6">
        <f t="shared" si="929"/>
        <v>14.782608695652176</v>
      </c>
      <c r="AC2242" s="6">
        <f t="shared" si="930"/>
        <v>16.116653875671528</v>
      </c>
      <c r="AD2242" s="6">
        <f t="shared" si="931"/>
        <v>0.55555555555555558</v>
      </c>
      <c r="AE2242" s="6">
        <f t="shared" si="932"/>
        <v>74.970487711213508</v>
      </c>
    </row>
    <row r="2243" spans="1:31" x14ac:dyDescent="0.15">
      <c r="A2243" s="38">
        <v>43598</v>
      </c>
      <c r="B2243" s="8">
        <f t="shared" si="910"/>
        <v>2019</v>
      </c>
      <c r="C2243" s="8">
        <f t="shared" si="911"/>
        <v>5</v>
      </c>
      <c r="D2243" s="8">
        <f t="shared" si="912"/>
        <v>13</v>
      </c>
      <c r="E2243" s="8" t="s">
        <v>29</v>
      </c>
      <c r="F2243" s="8">
        <v>4</v>
      </c>
      <c r="G2243" s="39">
        <v>13</v>
      </c>
      <c r="H2243" s="2" t="s">
        <v>73</v>
      </c>
      <c r="I2243" s="3">
        <v>3.93</v>
      </c>
      <c r="L2243" s="3">
        <v>-75.3</v>
      </c>
      <c r="M2243" s="3">
        <v>0.73</v>
      </c>
      <c r="N2243" s="3">
        <v>136.47999999999999</v>
      </c>
      <c r="O2243" s="3">
        <v>143.38999999999999</v>
      </c>
      <c r="P2243" s="3">
        <v>1</v>
      </c>
      <c r="Q2243" s="3">
        <v>0.79</v>
      </c>
      <c r="R2243" s="3">
        <v>0.69</v>
      </c>
      <c r="S2243" s="3">
        <v>1.31</v>
      </c>
      <c r="T2243" s="3">
        <v>0.03</v>
      </c>
      <c r="U2243" s="6">
        <f t="shared" si="923"/>
        <v>186.95890410958904</v>
      </c>
      <c r="W2243" s="6">
        <f t="shared" si="924"/>
        <v>20.592383638928066</v>
      </c>
      <c r="X2243" s="6">
        <f t="shared" si="925"/>
        <v>2201.2903225806449</v>
      </c>
      <c r="Y2243" s="6">
        <f t="shared" si="926"/>
        <v>2987.2916666666661</v>
      </c>
      <c r="Z2243" s="6">
        <f t="shared" si="927"/>
        <v>50</v>
      </c>
      <c r="AA2243" s="6">
        <f t="shared" si="928"/>
        <v>65.020576131687235</v>
      </c>
      <c r="AB2243" s="6">
        <f t="shared" si="929"/>
        <v>30</v>
      </c>
      <c r="AC2243" s="6">
        <f t="shared" si="930"/>
        <v>33.51240726528524</v>
      </c>
      <c r="AD2243" s="6">
        <f t="shared" si="931"/>
        <v>1.6666666666666665</v>
      </c>
      <c r="AE2243" s="6">
        <f t="shared" si="932"/>
        <v>106.89827662395051</v>
      </c>
    </row>
    <row r="2244" spans="1:31" x14ac:dyDescent="0.15">
      <c r="A2244" s="38">
        <v>43654</v>
      </c>
      <c r="B2244" s="8">
        <f t="shared" si="910"/>
        <v>2019</v>
      </c>
      <c r="C2244" s="8">
        <f t="shared" si="911"/>
        <v>7</v>
      </c>
      <c r="D2244" s="8">
        <f t="shared" si="912"/>
        <v>8</v>
      </c>
      <c r="E2244" s="8" t="s">
        <v>32</v>
      </c>
      <c r="F2244" s="8">
        <v>3</v>
      </c>
      <c r="G2244" s="39">
        <v>11</v>
      </c>
      <c r="H2244" s="2" t="s">
        <v>73</v>
      </c>
      <c r="I2244" s="3">
        <v>4.91</v>
      </c>
      <c r="L2244" s="3">
        <v>16.16</v>
      </c>
      <c r="M2244" s="3">
        <v>0.4</v>
      </c>
      <c r="N2244" s="3">
        <v>0.09</v>
      </c>
      <c r="O2244" s="3">
        <v>4.97</v>
      </c>
      <c r="P2244" s="3">
        <v>0.32</v>
      </c>
      <c r="Q2244" s="3">
        <v>0.19</v>
      </c>
      <c r="R2244" s="3">
        <v>0.35</v>
      </c>
      <c r="S2244" s="3">
        <v>0.18</v>
      </c>
      <c r="T2244" s="3">
        <v>0.03</v>
      </c>
      <c r="U2244" s="6">
        <f t="shared" si="923"/>
        <v>0.22499999999999998</v>
      </c>
      <c r="W2244" s="6">
        <f t="shared" si="924"/>
        <v>11.283497884344147</v>
      </c>
      <c r="X2244" s="6">
        <f t="shared" si="925"/>
        <v>1.4516129032258063</v>
      </c>
      <c r="Y2244" s="6">
        <f t="shared" si="926"/>
        <v>103.54166666666666</v>
      </c>
      <c r="Z2244" s="6">
        <f t="shared" si="927"/>
        <v>16</v>
      </c>
      <c r="AA2244" s="6">
        <f t="shared" si="928"/>
        <v>15.637860082304528</v>
      </c>
      <c r="AB2244" s="6">
        <f t="shared" si="929"/>
        <v>15.217391304347824</v>
      </c>
      <c r="AC2244" s="6">
        <f t="shared" si="930"/>
        <v>4.604758250191864</v>
      </c>
      <c r="AD2244" s="6">
        <f t="shared" si="931"/>
        <v>1.6666666666666665</v>
      </c>
      <c r="AE2244" s="6">
        <f t="shared" si="932"/>
        <v>0.12864919354838708</v>
      </c>
    </row>
    <row r="2245" spans="1:31" x14ac:dyDescent="0.15">
      <c r="A2245" s="38">
        <v>43654</v>
      </c>
      <c r="B2245" s="8">
        <f t="shared" si="910"/>
        <v>2019</v>
      </c>
      <c r="C2245" s="8">
        <f t="shared" si="911"/>
        <v>7</v>
      </c>
      <c r="D2245" s="8">
        <f t="shared" si="912"/>
        <v>8</v>
      </c>
      <c r="E2245" s="8" t="s">
        <v>31</v>
      </c>
      <c r="F2245" s="8">
        <v>2</v>
      </c>
      <c r="G2245" s="39">
        <v>5</v>
      </c>
      <c r="H2245" s="2" t="s">
        <v>73</v>
      </c>
      <c r="I2245" s="3">
        <v>4.95</v>
      </c>
      <c r="L2245" s="3">
        <v>12.19</v>
      </c>
      <c r="M2245" s="3">
        <v>0.43</v>
      </c>
      <c r="N2245" s="3">
        <v>0.35</v>
      </c>
      <c r="O2245" s="3">
        <v>4.87</v>
      </c>
      <c r="P2245" s="3">
        <v>0.86</v>
      </c>
      <c r="Q2245" s="3">
        <v>0.16</v>
      </c>
      <c r="R2245" s="3">
        <v>0.2</v>
      </c>
      <c r="S2245" s="3">
        <v>0.09</v>
      </c>
      <c r="T2245" s="3">
        <v>0.03</v>
      </c>
      <c r="U2245" s="6">
        <f t="shared" si="923"/>
        <v>0.81395348837209303</v>
      </c>
      <c r="W2245" s="6">
        <f t="shared" si="924"/>
        <v>12.129760225669957</v>
      </c>
      <c r="X2245" s="6">
        <f t="shared" si="925"/>
        <v>5.6451612903225801</v>
      </c>
      <c r="Y2245" s="6">
        <f t="shared" si="926"/>
        <v>101.45833333333333</v>
      </c>
      <c r="Z2245" s="6">
        <f t="shared" si="927"/>
        <v>43</v>
      </c>
      <c r="AA2245" s="6">
        <f t="shared" si="928"/>
        <v>13.168724279835391</v>
      </c>
      <c r="AB2245" s="6">
        <f t="shared" si="929"/>
        <v>8.695652173913043</v>
      </c>
      <c r="AC2245" s="6">
        <f t="shared" si="930"/>
        <v>2.302379125095932</v>
      </c>
      <c r="AD2245" s="6">
        <f t="shared" si="931"/>
        <v>1.6666666666666665</v>
      </c>
      <c r="AE2245" s="6">
        <f t="shared" si="932"/>
        <v>0.46539759939984998</v>
      </c>
    </row>
    <row r="2246" spans="1:31" x14ac:dyDescent="0.15">
      <c r="A2246" s="38">
        <v>43654</v>
      </c>
      <c r="B2246" s="8">
        <f t="shared" si="910"/>
        <v>2019</v>
      </c>
      <c r="C2246" s="8">
        <f t="shared" si="911"/>
        <v>7</v>
      </c>
      <c r="D2246" s="8">
        <f t="shared" si="912"/>
        <v>8</v>
      </c>
      <c r="E2246" s="8" t="s">
        <v>31</v>
      </c>
      <c r="F2246" s="8">
        <v>4</v>
      </c>
      <c r="G2246" s="39">
        <v>15</v>
      </c>
      <c r="H2246" s="2" t="s">
        <v>73</v>
      </c>
      <c r="I2246" s="3">
        <v>4.91</v>
      </c>
      <c r="L2246" s="3">
        <v>13.24</v>
      </c>
      <c r="M2246" s="3">
        <v>0.39</v>
      </c>
      <c r="N2246" s="3">
        <v>1.33</v>
      </c>
      <c r="O2246" s="3">
        <v>4.3099999999999996</v>
      </c>
      <c r="P2246" s="3">
        <v>0.36</v>
      </c>
      <c r="Q2246" s="3">
        <v>0.14000000000000001</v>
      </c>
      <c r="R2246" s="3">
        <v>0.28000000000000003</v>
      </c>
      <c r="S2246" s="3">
        <v>0.09</v>
      </c>
      <c r="T2246" s="3">
        <v>0.01</v>
      </c>
      <c r="U2246" s="6">
        <f t="shared" si="923"/>
        <v>3.4102564102564101</v>
      </c>
      <c r="W2246" s="6">
        <f t="shared" si="924"/>
        <v>11.001410437235542</v>
      </c>
      <c r="X2246" s="6">
        <f t="shared" si="925"/>
        <v>21.451612903225808</v>
      </c>
      <c r="Y2246" s="6">
        <f t="shared" si="926"/>
        <v>89.791666666666657</v>
      </c>
      <c r="Z2246" s="6">
        <f t="shared" si="927"/>
        <v>18</v>
      </c>
      <c r="AA2246" s="6">
        <f t="shared" si="928"/>
        <v>11.522633744855968</v>
      </c>
      <c r="AB2246" s="6">
        <f t="shared" si="929"/>
        <v>12.173913043478262</v>
      </c>
      <c r="AC2246" s="6">
        <f t="shared" si="930"/>
        <v>2.302379125095932</v>
      </c>
      <c r="AD2246" s="6">
        <f t="shared" si="931"/>
        <v>0.55555555555555558</v>
      </c>
      <c r="AE2246" s="6">
        <f t="shared" si="932"/>
        <v>1.9498966087675769</v>
      </c>
    </row>
    <row r="2247" spans="1:31" x14ac:dyDescent="0.15">
      <c r="A2247" s="38">
        <v>43654</v>
      </c>
      <c r="B2247" s="8">
        <f t="shared" si="910"/>
        <v>2019</v>
      </c>
      <c r="C2247" s="8">
        <f t="shared" si="911"/>
        <v>7</v>
      </c>
      <c r="D2247" s="8">
        <f t="shared" si="912"/>
        <v>8</v>
      </c>
      <c r="E2247" s="8" t="s">
        <v>32</v>
      </c>
      <c r="F2247" s="8">
        <v>2</v>
      </c>
      <c r="G2247" s="39">
        <v>8</v>
      </c>
      <c r="H2247" s="2" t="s">
        <v>73</v>
      </c>
      <c r="I2247" s="3">
        <v>4.6900000000000004</v>
      </c>
      <c r="M2247" s="3">
        <v>0.28000000000000003</v>
      </c>
      <c r="N2247" s="3">
        <v>1.02</v>
      </c>
      <c r="O2247" s="3">
        <v>7.68</v>
      </c>
      <c r="P2247" s="3">
        <v>0.23</v>
      </c>
      <c r="Q2247" s="3">
        <v>0.16</v>
      </c>
      <c r="R2247" s="3">
        <v>0.26</v>
      </c>
      <c r="S2247" s="3">
        <v>0.24</v>
      </c>
      <c r="U2247" s="6">
        <f t="shared" si="923"/>
        <v>3.6428571428571428</v>
      </c>
      <c r="W2247" s="6">
        <f t="shared" si="924"/>
        <v>7.8984485190409028</v>
      </c>
      <c r="X2247" s="6">
        <f t="shared" si="925"/>
        <v>16.451612903225808</v>
      </c>
      <c r="Y2247" s="6">
        <f t="shared" si="926"/>
        <v>160</v>
      </c>
      <c r="Z2247" s="6">
        <f t="shared" si="927"/>
        <v>11.5</v>
      </c>
      <c r="AA2247" s="6">
        <f t="shared" si="928"/>
        <v>13.168724279835391</v>
      </c>
      <c r="AB2247" s="6">
        <f t="shared" si="929"/>
        <v>11.304347826086957</v>
      </c>
      <c r="AC2247" s="6">
        <f t="shared" si="930"/>
        <v>6.139677666922486</v>
      </c>
      <c r="AD2247" s="6">
        <f t="shared" si="931"/>
        <v>0</v>
      </c>
      <c r="AE2247" s="6">
        <f t="shared" si="932"/>
        <v>2.0828917050691245</v>
      </c>
    </row>
    <row r="2248" spans="1:31" x14ac:dyDescent="0.15">
      <c r="A2248" s="38">
        <v>43654</v>
      </c>
      <c r="B2248" s="8">
        <f t="shared" si="910"/>
        <v>2019</v>
      </c>
      <c r="C2248" s="8">
        <f t="shared" si="911"/>
        <v>7</v>
      </c>
      <c r="D2248" s="8">
        <f t="shared" si="912"/>
        <v>8</v>
      </c>
      <c r="E2248" s="8" t="s">
        <v>32</v>
      </c>
      <c r="F2248" s="8">
        <v>1</v>
      </c>
      <c r="G2248" s="39">
        <v>4</v>
      </c>
      <c r="H2248" s="2" t="s">
        <v>73</v>
      </c>
      <c r="I2248" s="3">
        <v>5.27</v>
      </c>
      <c r="L2248" s="3">
        <v>30.82</v>
      </c>
      <c r="M2248" s="3">
        <v>0.49</v>
      </c>
      <c r="N2248" s="3">
        <v>2.04</v>
      </c>
      <c r="O2248" s="3">
        <v>4.66</v>
      </c>
      <c r="P2248" s="3">
        <v>1.85</v>
      </c>
      <c r="Q2248" s="3">
        <v>0.36</v>
      </c>
      <c r="R2248" s="3">
        <v>0.28999999999999998</v>
      </c>
      <c r="S2248" s="3">
        <v>0.14000000000000001</v>
      </c>
      <c r="T2248" s="3">
        <v>0.03</v>
      </c>
      <c r="U2248" s="6">
        <f t="shared" si="923"/>
        <v>4.1632653061224492</v>
      </c>
      <c r="W2248" s="6">
        <f t="shared" si="924"/>
        <v>13.822284908321578</v>
      </c>
      <c r="X2248" s="6">
        <f t="shared" si="925"/>
        <v>32.903225806451616</v>
      </c>
      <c r="Y2248" s="6">
        <f t="shared" si="926"/>
        <v>97.083333333333343</v>
      </c>
      <c r="Z2248" s="6">
        <f t="shared" si="927"/>
        <v>92.5</v>
      </c>
      <c r="AA2248" s="6">
        <f t="shared" si="928"/>
        <v>29.629629629629626</v>
      </c>
      <c r="AB2248" s="6">
        <f t="shared" si="929"/>
        <v>12.608695652173912</v>
      </c>
      <c r="AC2248" s="6">
        <f t="shared" si="930"/>
        <v>3.5814786390381173</v>
      </c>
      <c r="AD2248" s="6">
        <f t="shared" si="931"/>
        <v>1.6666666666666665</v>
      </c>
      <c r="AE2248" s="6">
        <f t="shared" si="932"/>
        <v>2.3804476629361426</v>
      </c>
    </row>
    <row r="2249" spans="1:31" x14ac:dyDescent="0.15">
      <c r="A2249" s="38">
        <v>43654</v>
      </c>
      <c r="B2249" s="8">
        <f t="shared" si="910"/>
        <v>2019</v>
      </c>
      <c r="C2249" s="8">
        <f t="shared" si="911"/>
        <v>7</v>
      </c>
      <c r="D2249" s="8">
        <f t="shared" si="912"/>
        <v>8</v>
      </c>
      <c r="E2249" s="8" t="s">
        <v>31</v>
      </c>
      <c r="F2249" s="8">
        <v>3</v>
      </c>
      <c r="G2249" s="39">
        <v>12</v>
      </c>
      <c r="H2249" s="2" t="s">
        <v>73</v>
      </c>
      <c r="I2249" s="3">
        <v>4.67</v>
      </c>
      <c r="L2249" s="3">
        <v>7.36</v>
      </c>
      <c r="M2249" s="3">
        <v>0.32</v>
      </c>
      <c r="N2249" s="3">
        <v>5.14</v>
      </c>
      <c r="O2249" s="3">
        <v>6.56</v>
      </c>
      <c r="P2249" s="3">
        <v>0.86</v>
      </c>
      <c r="Q2249" s="3">
        <v>0.22</v>
      </c>
      <c r="R2249" s="3">
        <v>0.28999999999999998</v>
      </c>
      <c r="S2249" s="3">
        <v>0.26</v>
      </c>
      <c r="T2249" s="3">
        <v>0.03</v>
      </c>
      <c r="U2249" s="6">
        <f t="shared" si="923"/>
        <v>16.0625</v>
      </c>
      <c r="W2249" s="6">
        <f t="shared" si="924"/>
        <v>9.0267983074753175</v>
      </c>
      <c r="X2249" s="6">
        <f t="shared" si="925"/>
        <v>82.903225806451616</v>
      </c>
      <c r="Y2249" s="6">
        <f t="shared" si="926"/>
        <v>136.66666666666666</v>
      </c>
      <c r="Z2249" s="6">
        <f t="shared" si="927"/>
        <v>43</v>
      </c>
      <c r="AA2249" s="6">
        <f t="shared" si="928"/>
        <v>18.10699588477366</v>
      </c>
      <c r="AB2249" s="6">
        <f t="shared" si="929"/>
        <v>12.608695652173912</v>
      </c>
      <c r="AC2249" s="6">
        <f t="shared" si="930"/>
        <v>6.6513174724993602</v>
      </c>
      <c r="AD2249" s="6">
        <f t="shared" si="931"/>
        <v>1.6666666666666665</v>
      </c>
      <c r="AE2249" s="6">
        <f t="shared" si="932"/>
        <v>9.1841229838709673</v>
      </c>
    </row>
    <row r="2250" spans="1:31" x14ac:dyDescent="0.15">
      <c r="A2250" s="38">
        <v>43654</v>
      </c>
      <c r="B2250" s="8">
        <f t="shared" ref="B2250:B2313" si="933">YEAR(A2250)</f>
        <v>2019</v>
      </c>
      <c r="C2250" s="8">
        <f t="shared" ref="C2250:C2313" si="934">MONTH(A2250)</f>
        <v>7</v>
      </c>
      <c r="D2250" s="8">
        <f t="shared" ref="D2250:D2313" si="935">DAY(A2250)</f>
        <v>8</v>
      </c>
      <c r="E2250" s="8" t="s">
        <v>30</v>
      </c>
      <c r="F2250" s="8">
        <v>3</v>
      </c>
      <c r="G2250" s="39">
        <v>9</v>
      </c>
      <c r="H2250" s="2" t="s">
        <v>73</v>
      </c>
      <c r="I2250" s="3">
        <v>4.46</v>
      </c>
      <c r="L2250" s="3">
        <v>23.28</v>
      </c>
      <c r="M2250" s="3">
        <v>0.61</v>
      </c>
      <c r="N2250" s="3">
        <v>19.04</v>
      </c>
      <c r="O2250" s="3">
        <v>43.88</v>
      </c>
      <c r="P2250" s="3">
        <v>4.21</v>
      </c>
      <c r="Q2250" s="3">
        <v>1.38</v>
      </c>
      <c r="R2250" s="3">
        <v>0.43</v>
      </c>
      <c r="S2250" s="3">
        <v>1.57</v>
      </c>
      <c r="T2250" s="3">
        <v>0.05</v>
      </c>
      <c r="U2250" s="6">
        <f t="shared" si="923"/>
        <v>31.21311475409836</v>
      </c>
      <c r="W2250" s="6">
        <f t="shared" si="924"/>
        <v>17.207334273624824</v>
      </c>
      <c r="X2250" s="6">
        <f t="shared" si="925"/>
        <v>307.09677419354836</v>
      </c>
      <c r="Y2250" s="6">
        <f t="shared" si="926"/>
        <v>914.16666666666663</v>
      </c>
      <c r="Z2250" s="6">
        <f t="shared" si="927"/>
        <v>210.5</v>
      </c>
      <c r="AA2250" s="6">
        <f t="shared" si="928"/>
        <v>113.58024691358024</v>
      </c>
      <c r="AB2250" s="6">
        <f t="shared" si="929"/>
        <v>18.695652173913043</v>
      </c>
      <c r="AC2250" s="6">
        <f t="shared" si="930"/>
        <v>40.163724737784598</v>
      </c>
      <c r="AD2250" s="6">
        <f t="shared" si="931"/>
        <v>2.7777777777777777</v>
      </c>
      <c r="AE2250" s="6">
        <f t="shared" si="932"/>
        <v>17.846853516657852</v>
      </c>
    </row>
    <row r="2251" spans="1:31" x14ac:dyDescent="0.15">
      <c r="A2251" s="38">
        <v>43654</v>
      </c>
      <c r="B2251" s="8">
        <f t="shared" si="933"/>
        <v>2019</v>
      </c>
      <c r="C2251" s="8">
        <f t="shared" si="934"/>
        <v>7</v>
      </c>
      <c r="D2251" s="8">
        <f t="shared" si="935"/>
        <v>8</v>
      </c>
      <c r="E2251" s="8" t="s">
        <v>31</v>
      </c>
      <c r="F2251" s="8">
        <v>1</v>
      </c>
      <c r="G2251" s="39">
        <v>3</v>
      </c>
      <c r="H2251" s="2" t="s">
        <v>73</v>
      </c>
      <c r="I2251" s="3">
        <v>5.14</v>
      </c>
      <c r="L2251" s="3">
        <v>13.88</v>
      </c>
      <c r="M2251" s="3">
        <v>0.28999999999999998</v>
      </c>
      <c r="N2251" s="3">
        <v>9.56</v>
      </c>
      <c r="O2251" s="3">
        <v>2.66</v>
      </c>
      <c r="P2251" s="3">
        <v>2.44</v>
      </c>
      <c r="Q2251" s="3">
        <v>0.56000000000000005</v>
      </c>
      <c r="R2251" s="3">
        <v>0.2</v>
      </c>
      <c r="S2251" s="3">
        <v>0.46</v>
      </c>
      <c r="T2251" s="3">
        <v>0.03</v>
      </c>
      <c r="U2251" s="6">
        <f t="shared" si="923"/>
        <v>32.965517241379317</v>
      </c>
      <c r="W2251" s="6">
        <f t="shared" si="924"/>
        <v>8.1805359661495043</v>
      </c>
      <c r="X2251" s="6">
        <f t="shared" si="925"/>
        <v>154.1935483870968</v>
      </c>
      <c r="Y2251" s="6">
        <f t="shared" si="926"/>
        <v>55.416666666666671</v>
      </c>
      <c r="Z2251" s="6">
        <f t="shared" si="927"/>
        <v>122</v>
      </c>
      <c r="AA2251" s="6">
        <f t="shared" si="928"/>
        <v>46.090534979423872</v>
      </c>
      <c r="AB2251" s="6">
        <f t="shared" si="929"/>
        <v>8.695652173913043</v>
      </c>
      <c r="AC2251" s="6">
        <f t="shared" si="930"/>
        <v>11.767715528268099</v>
      </c>
      <c r="AD2251" s="6">
        <f t="shared" si="931"/>
        <v>1.6666666666666665</v>
      </c>
      <c r="AE2251" s="6">
        <f t="shared" si="932"/>
        <v>18.848832035595112</v>
      </c>
    </row>
    <row r="2252" spans="1:31" x14ac:dyDescent="0.15">
      <c r="A2252" s="38">
        <v>43654</v>
      </c>
      <c r="B2252" s="8">
        <f t="shared" si="933"/>
        <v>2019</v>
      </c>
      <c r="C2252" s="8">
        <f t="shared" si="934"/>
        <v>7</v>
      </c>
      <c r="D2252" s="8">
        <f t="shared" si="935"/>
        <v>8</v>
      </c>
      <c r="E2252" s="8" t="s">
        <v>29</v>
      </c>
      <c r="F2252" s="8">
        <v>2</v>
      </c>
      <c r="G2252" s="39">
        <v>6</v>
      </c>
      <c r="H2252" s="2" t="s">
        <v>73</v>
      </c>
      <c r="I2252" s="3">
        <v>4.0999999999999996</v>
      </c>
      <c r="L2252" s="3">
        <v>-44.4</v>
      </c>
      <c r="M2252" s="3">
        <v>0.88</v>
      </c>
      <c r="N2252" s="3">
        <v>29.71</v>
      </c>
      <c r="O2252" s="3">
        <v>73.3</v>
      </c>
      <c r="P2252" s="3">
        <v>1.1200000000000001</v>
      </c>
      <c r="Q2252" s="3">
        <v>0.44</v>
      </c>
      <c r="R2252" s="3">
        <v>0.34</v>
      </c>
      <c r="S2252" s="3">
        <v>0.79</v>
      </c>
      <c r="T2252" s="3">
        <v>0.03</v>
      </c>
      <c r="U2252" s="6">
        <f t="shared" si="923"/>
        <v>33.76136363636364</v>
      </c>
      <c r="W2252" s="6">
        <f t="shared" si="924"/>
        <v>24.82369534555712</v>
      </c>
      <c r="X2252" s="6">
        <f t="shared" si="925"/>
        <v>479.19354838709677</v>
      </c>
      <c r="Y2252" s="6">
        <f t="shared" si="926"/>
        <v>1527.0833333333333</v>
      </c>
      <c r="Z2252" s="6">
        <f t="shared" si="927"/>
        <v>56.000000000000007</v>
      </c>
      <c r="AA2252" s="6">
        <f t="shared" si="928"/>
        <v>36.21399176954732</v>
      </c>
      <c r="AB2252" s="6">
        <f t="shared" si="929"/>
        <v>14.782608695652176</v>
      </c>
      <c r="AC2252" s="6">
        <f t="shared" si="930"/>
        <v>20.209772320286518</v>
      </c>
      <c r="AD2252" s="6">
        <f t="shared" si="931"/>
        <v>1.6666666666666665</v>
      </c>
      <c r="AE2252" s="6">
        <f t="shared" si="932"/>
        <v>19.303876466275661</v>
      </c>
    </row>
    <row r="2253" spans="1:31" x14ac:dyDescent="0.15">
      <c r="A2253" s="38">
        <v>43654</v>
      </c>
      <c r="B2253" s="8">
        <f t="shared" si="933"/>
        <v>2019</v>
      </c>
      <c r="C2253" s="8">
        <f t="shared" si="934"/>
        <v>7</v>
      </c>
      <c r="D2253" s="8">
        <f t="shared" si="935"/>
        <v>8</v>
      </c>
      <c r="E2253" s="8" t="s">
        <v>29</v>
      </c>
      <c r="F2253" s="8">
        <v>3</v>
      </c>
      <c r="G2253" s="39">
        <v>10</v>
      </c>
      <c r="H2253" s="2" t="s">
        <v>73</v>
      </c>
      <c r="I2253" s="3">
        <v>4.1500000000000004</v>
      </c>
      <c r="L2253" s="3">
        <v>-49.06</v>
      </c>
      <c r="M2253" s="3">
        <v>1.1399999999999999</v>
      </c>
      <c r="N2253" s="3">
        <v>43.21</v>
      </c>
      <c r="O2253" s="3">
        <v>48.74</v>
      </c>
      <c r="P2253" s="3">
        <v>1.19</v>
      </c>
      <c r="Q2253" s="3">
        <v>0.37</v>
      </c>
      <c r="R2253" s="3">
        <v>0.22</v>
      </c>
      <c r="S2253" s="3">
        <v>3.89</v>
      </c>
      <c r="T2253" s="3">
        <v>0.01</v>
      </c>
      <c r="U2253" s="6">
        <f t="shared" si="923"/>
        <v>37.903508771929829</v>
      </c>
      <c r="W2253" s="6">
        <f t="shared" si="924"/>
        <v>32.157968970380814</v>
      </c>
      <c r="X2253" s="6">
        <f t="shared" si="925"/>
        <v>696.93548387096769</v>
      </c>
      <c r="Y2253" s="6">
        <f t="shared" si="926"/>
        <v>1015.4166666666666</v>
      </c>
      <c r="Z2253" s="6">
        <f t="shared" si="927"/>
        <v>59.5</v>
      </c>
      <c r="AA2253" s="6">
        <f t="shared" si="928"/>
        <v>30.452674897119341</v>
      </c>
      <c r="AB2253" s="6">
        <f t="shared" si="929"/>
        <v>9.5652173913043477</v>
      </c>
      <c r="AC2253" s="6">
        <f t="shared" si="930"/>
        <v>99.513942184701975</v>
      </c>
      <c r="AD2253" s="6">
        <f t="shared" si="931"/>
        <v>0.55555555555555558</v>
      </c>
      <c r="AE2253" s="6">
        <f t="shared" si="932"/>
        <v>21.672248160724394</v>
      </c>
    </row>
    <row r="2254" spans="1:31" x14ac:dyDescent="0.15">
      <c r="A2254" s="38">
        <v>43654</v>
      </c>
      <c r="B2254" s="8">
        <f t="shared" si="933"/>
        <v>2019</v>
      </c>
      <c r="C2254" s="8">
        <f t="shared" si="934"/>
        <v>7</v>
      </c>
      <c r="D2254" s="8">
        <f t="shared" si="935"/>
        <v>8</v>
      </c>
      <c r="E2254" s="8" t="s">
        <v>30</v>
      </c>
      <c r="F2254" s="8">
        <v>4</v>
      </c>
      <c r="G2254" s="39">
        <v>14</v>
      </c>
      <c r="H2254" s="2" t="s">
        <v>73</v>
      </c>
      <c r="I2254" s="3">
        <v>4.05</v>
      </c>
      <c r="L2254" s="3">
        <v>-46.78</v>
      </c>
      <c r="M2254" s="3">
        <v>2.12</v>
      </c>
      <c r="N2254" s="3">
        <v>108.24</v>
      </c>
      <c r="O2254" s="3">
        <v>81.25</v>
      </c>
      <c r="P2254" s="3">
        <v>11.51</v>
      </c>
      <c r="Q2254" s="3">
        <v>4.55</v>
      </c>
      <c r="R2254" s="3">
        <v>0.36</v>
      </c>
      <c r="S2254" s="3">
        <v>0.32</v>
      </c>
      <c r="T2254" s="3">
        <v>0.01</v>
      </c>
      <c r="U2254" s="6">
        <f t="shared" si="923"/>
        <v>51.056603773584904</v>
      </c>
      <c r="W2254" s="6">
        <f t="shared" si="924"/>
        <v>59.802538787023977</v>
      </c>
      <c r="X2254" s="6">
        <f t="shared" si="925"/>
        <v>1745.8064516129029</v>
      </c>
      <c r="Y2254" s="6">
        <f t="shared" si="926"/>
        <v>1692.7083333333333</v>
      </c>
      <c r="Z2254" s="6">
        <f t="shared" si="927"/>
        <v>575.5</v>
      </c>
      <c r="AA2254" s="6">
        <f t="shared" si="928"/>
        <v>374.4855967078189</v>
      </c>
      <c r="AB2254" s="6">
        <f t="shared" si="929"/>
        <v>15.652173913043477</v>
      </c>
      <c r="AC2254" s="6">
        <f t="shared" si="930"/>
        <v>8.1862368892299813</v>
      </c>
      <c r="AD2254" s="6">
        <f t="shared" si="931"/>
        <v>0.55555555555555558</v>
      </c>
      <c r="AE2254" s="6">
        <f t="shared" si="932"/>
        <v>29.192848447961044</v>
      </c>
    </row>
    <row r="2255" spans="1:31" x14ac:dyDescent="0.15">
      <c r="A2255" s="38">
        <v>43654</v>
      </c>
      <c r="B2255" s="8">
        <f t="shared" si="933"/>
        <v>2019</v>
      </c>
      <c r="C2255" s="8">
        <f t="shared" si="934"/>
        <v>7</v>
      </c>
      <c r="D2255" s="8">
        <f t="shared" si="935"/>
        <v>8</v>
      </c>
      <c r="E2255" s="8" t="s">
        <v>30</v>
      </c>
      <c r="F2255" s="8">
        <v>2</v>
      </c>
      <c r="G2255" s="39">
        <v>7</v>
      </c>
      <c r="H2255" s="2" t="s">
        <v>73</v>
      </c>
      <c r="I2255" s="3">
        <v>4.09</v>
      </c>
      <c r="L2255" s="3">
        <v>-10.01</v>
      </c>
      <c r="M2255" s="3">
        <v>1.98</v>
      </c>
      <c r="N2255" s="3">
        <v>128.74</v>
      </c>
      <c r="O2255" s="3">
        <v>91.05</v>
      </c>
      <c r="P2255" s="3">
        <v>6.4</v>
      </c>
      <c r="Q2255" s="3">
        <v>2.59</v>
      </c>
      <c r="R2255" s="3">
        <v>0.47</v>
      </c>
      <c r="S2255" s="3">
        <v>0.44</v>
      </c>
      <c r="T2255" s="3">
        <v>0.03</v>
      </c>
      <c r="U2255" s="6">
        <f t="shared" ref="U2255:U2268" si="936">(N2255/M2255)</f>
        <v>65.020202020202021</v>
      </c>
      <c r="W2255" s="6">
        <f t="shared" ref="W2255:W2268" si="937">(M2255/35.45)*1000</f>
        <v>55.853314527503521</v>
      </c>
      <c r="X2255" s="6">
        <f t="shared" ref="X2255:X2268" si="938">(N2255/62)*1000</f>
        <v>2076.4516129032259</v>
      </c>
      <c r="Y2255" s="6">
        <f t="shared" ref="Y2255:Y2268" si="939">(O2255/96)*1000*2</f>
        <v>1896.8749999999998</v>
      </c>
      <c r="Z2255" s="6">
        <f t="shared" ref="Z2255:Z2268" si="940">(P2255/40)*1000*2</f>
        <v>320</v>
      </c>
      <c r="AA2255" s="6">
        <f t="shared" ref="AA2255:AA2268" si="941">(Q2255/24.3)*1000*2</f>
        <v>213.16872427983537</v>
      </c>
      <c r="AB2255" s="6">
        <f t="shared" ref="AB2255:AB2268" si="942">(R2255/23)*1000</f>
        <v>20.434782608695652</v>
      </c>
      <c r="AC2255" s="6">
        <f t="shared" ref="AC2255:AC2268" si="943">(S2255/39.09)*1000</f>
        <v>11.256075722691223</v>
      </c>
      <c r="AD2255" s="6">
        <f t="shared" ref="AD2255:AD2268" si="944">(T2255/18)*1000</f>
        <v>1.6666666666666665</v>
      </c>
      <c r="AE2255" s="6">
        <f t="shared" ref="AE2255:AE2268" si="945">(X2255/W2255)</f>
        <v>37.176873574454227</v>
      </c>
    </row>
    <row r="2256" spans="1:31" x14ac:dyDescent="0.15">
      <c r="A2256" s="38">
        <v>43654</v>
      </c>
      <c r="B2256" s="8">
        <f t="shared" si="933"/>
        <v>2019</v>
      </c>
      <c r="C2256" s="8">
        <f t="shared" si="934"/>
        <v>7</v>
      </c>
      <c r="D2256" s="8">
        <f t="shared" si="935"/>
        <v>8</v>
      </c>
      <c r="E2256" s="8" t="s">
        <v>30</v>
      </c>
      <c r="F2256" s="8">
        <v>1</v>
      </c>
      <c r="G2256" s="39">
        <v>2</v>
      </c>
      <c r="H2256" s="2" t="s">
        <v>73</v>
      </c>
      <c r="I2256" s="3">
        <v>4.1100000000000003</v>
      </c>
      <c r="L2256" s="3">
        <v>-28.47</v>
      </c>
      <c r="M2256" s="3">
        <v>0.56000000000000005</v>
      </c>
      <c r="N2256" s="3">
        <v>52.81</v>
      </c>
      <c r="O2256" s="3">
        <v>76.349999999999994</v>
      </c>
      <c r="P2256" s="3">
        <v>4.74</v>
      </c>
      <c r="Q2256" s="3">
        <v>1.29</v>
      </c>
      <c r="R2256" s="3">
        <v>0.31</v>
      </c>
      <c r="S2256" s="3">
        <v>0.27</v>
      </c>
      <c r="T2256" s="3">
        <v>0.03</v>
      </c>
      <c r="U2256" s="6">
        <f t="shared" si="936"/>
        <v>94.303571428571431</v>
      </c>
      <c r="W2256" s="6">
        <f t="shared" si="937"/>
        <v>15.796897038081806</v>
      </c>
      <c r="X2256" s="6">
        <f t="shared" si="938"/>
        <v>851.77419354838707</v>
      </c>
      <c r="Y2256" s="6">
        <f t="shared" si="939"/>
        <v>1590.625</v>
      </c>
      <c r="Z2256" s="6">
        <f t="shared" si="940"/>
        <v>237.00000000000003</v>
      </c>
      <c r="AA2256" s="6">
        <f t="shared" si="941"/>
        <v>106.17283950617285</v>
      </c>
      <c r="AB2256" s="6">
        <f t="shared" si="942"/>
        <v>13.478260869565217</v>
      </c>
      <c r="AC2256" s="6">
        <f t="shared" si="943"/>
        <v>6.9071373752877969</v>
      </c>
      <c r="AD2256" s="6">
        <f t="shared" si="944"/>
        <v>1.6666666666666665</v>
      </c>
      <c r="AE2256" s="6">
        <f t="shared" si="945"/>
        <v>53.920348502304144</v>
      </c>
    </row>
    <row r="2257" spans="1:31" x14ac:dyDescent="0.15">
      <c r="A2257" s="38">
        <v>43654</v>
      </c>
      <c r="B2257" s="8">
        <f t="shared" si="933"/>
        <v>2019</v>
      </c>
      <c r="C2257" s="8">
        <f t="shared" si="934"/>
        <v>7</v>
      </c>
      <c r="D2257" s="8">
        <f t="shared" si="935"/>
        <v>8</v>
      </c>
      <c r="E2257" s="8" t="s">
        <v>29</v>
      </c>
      <c r="F2257" s="8">
        <v>1</v>
      </c>
      <c r="G2257" s="39">
        <v>1</v>
      </c>
      <c r="H2257" s="2" t="s">
        <v>73</v>
      </c>
      <c r="I2257" s="3">
        <v>4.0999999999999996</v>
      </c>
      <c r="L2257" s="3">
        <v>-45.9</v>
      </c>
      <c r="M2257" s="3">
        <v>0.26</v>
      </c>
      <c r="N2257" s="3">
        <v>33.869999999999997</v>
      </c>
      <c r="O2257" s="3">
        <v>49.05</v>
      </c>
      <c r="P2257" s="3">
        <v>2.2000000000000002</v>
      </c>
      <c r="Q2257" s="3">
        <v>0.49</v>
      </c>
      <c r="R2257" s="3">
        <v>0.19</v>
      </c>
      <c r="S2257" s="3">
        <v>2.4900000000000002</v>
      </c>
      <c r="T2257" s="3">
        <v>0.03</v>
      </c>
      <c r="U2257" s="6">
        <f t="shared" si="936"/>
        <v>130.26923076923075</v>
      </c>
      <c r="W2257" s="6">
        <f t="shared" si="937"/>
        <v>7.3342736248236946</v>
      </c>
      <c r="X2257" s="6">
        <f t="shared" si="938"/>
        <v>546.29032258064512</v>
      </c>
      <c r="Y2257" s="6">
        <f t="shared" si="939"/>
        <v>1021.8749999999999</v>
      </c>
      <c r="Z2257" s="6">
        <f t="shared" si="940"/>
        <v>110.00000000000001</v>
      </c>
      <c r="AA2257" s="6">
        <f t="shared" si="941"/>
        <v>40.329218106995881</v>
      </c>
      <c r="AB2257" s="6">
        <f t="shared" si="942"/>
        <v>8.2608695652173907</v>
      </c>
      <c r="AC2257" s="6">
        <f t="shared" si="943"/>
        <v>63.699155794320795</v>
      </c>
      <c r="AD2257" s="6">
        <f t="shared" si="944"/>
        <v>1.6666666666666665</v>
      </c>
      <c r="AE2257" s="6">
        <f t="shared" si="945"/>
        <v>74.48458436724566</v>
      </c>
    </row>
    <row r="2258" spans="1:31" x14ac:dyDescent="0.15">
      <c r="A2258" s="38">
        <v>43654</v>
      </c>
      <c r="B2258" s="8">
        <f t="shared" si="933"/>
        <v>2019</v>
      </c>
      <c r="C2258" s="8">
        <f t="shared" si="934"/>
        <v>7</v>
      </c>
      <c r="D2258" s="8">
        <f t="shared" si="935"/>
        <v>8</v>
      </c>
      <c r="E2258" s="8" t="s">
        <v>29</v>
      </c>
      <c r="F2258" s="8">
        <v>4</v>
      </c>
      <c r="G2258" s="39">
        <v>13</v>
      </c>
      <c r="H2258" s="2" t="s">
        <v>73</v>
      </c>
      <c r="I2258" s="3">
        <v>3.89</v>
      </c>
      <c r="L2258" s="3">
        <v>-72.12</v>
      </c>
      <c r="M2258" s="3">
        <v>1.01</v>
      </c>
      <c r="N2258" s="3">
        <v>174.03</v>
      </c>
      <c r="O2258" s="3">
        <v>199.75</v>
      </c>
      <c r="P2258" s="3">
        <v>1.07</v>
      </c>
      <c r="Q2258" s="3">
        <v>0.95</v>
      </c>
      <c r="R2258" s="3">
        <v>0.59</v>
      </c>
      <c r="S2258" s="3">
        <v>1.73</v>
      </c>
      <c r="T2258" s="3">
        <v>0.88</v>
      </c>
      <c r="U2258" s="6">
        <f t="shared" si="936"/>
        <v>172.30693069306932</v>
      </c>
      <c r="W2258" s="6">
        <f t="shared" si="937"/>
        <v>28.490832157968967</v>
      </c>
      <c r="X2258" s="6">
        <f t="shared" si="938"/>
        <v>2806.9354838709678</v>
      </c>
      <c r="Y2258" s="6">
        <f t="shared" si="939"/>
        <v>4161.458333333333</v>
      </c>
      <c r="Z2258" s="6">
        <f t="shared" si="940"/>
        <v>53.500000000000007</v>
      </c>
      <c r="AA2258" s="6">
        <f t="shared" si="941"/>
        <v>78.189300411522623</v>
      </c>
      <c r="AB2258" s="6">
        <f t="shared" si="942"/>
        <v>25.652173913043477</v>
      </c>
      <c r="AC2258" s="6">
        <f t="shared" si="943"/>
        <v>44.256843182399585</v>
      </c>
      <c r="AD2258" s="6">
        <f t="shared" si="944"/>
        <v>48.888888888888893</v>
      </c>
      <c r="AE2258" s="6">
        <f t="shared" si="945"/>
        <v>98.520656339827539</v>
      </c>
    </row>
    <row r="2259" spans="1:31" x14ac:dyDescent="0.15">
      <c r="A2259" s="38">
        <v>43717</v>
      </c>
      <c r="B2259" s="8">
        <f t="shared" si="933"/>
        <v>2019</v>
      </c>
      <c r="C2259" s="8">
        <f t="shared" si="934"/>
        <v>9</v>
      </c>
      <c r="D2259" s="8">
        <f t="shared" si="935"/>
        <v>9</v>
      </c>
      <c r="E2259" s="8" t="s">
        <v>31</v>
      </c>
      <c r="F2259" s="8">
        <v>4</v>
      </c>
      <c r="G2259" s="39">
        <v>15</v>
      </c>
      <c r="H2259" s="2" t="s">
        <v>73</v>
      </c>
      <c r="I2259" s="3">
        <v>4.92</v>
      </c>
      <c r="L2259" s="3">
        <v>-6.09</v>
      </c>
      <c r="M2259" s="3">
        <v>0.28999999999999998</v>
      </c>
      <c r="N2259" s="3">
        <v>0.4</v>
      </c>
      <c r="O2259" s="3">
        <v>4.58</v>
      </c>
      <c r="P2259" s="3">
        <v>0.34</v>
      </c>
      <c r="Q2259" s="3">
        <v>0.11</v>
      </c>
      <c r="R2259" s="3">
        <v>0.32</v>
      </c>
      <c r="S2259" s="3">
        <v>0.13</v>
      </c>
      <c r="T2259" s="3">
        <v>0.03</v>
      </c>
      <c r="U2259" s="6">
        <f t="shared" si="936"/>
        <v>1.3793103448275863</v>
      </c>
      <c r="W2259" s="6">
        <f t="shared" si="937"/>
        <v>8.1805359661495043</v>
      </c>
      <c r="X2259" s="6">
        <f t="shared" si="938"/>
        <v>6.4516129032258061</v>
      </c>
      <c r="Y2259" s="6">
        <f t="shared" si="939"/>
        <v>95.416666666666657</v>
      </c>
      <c r="Z2259" s="6">
        <f t="shared" si="940"/>
        <v>17</v>
      </c>
      <c r="AA2259" s="6">
        <f t="shared" si="941"/>
        <v>9.05349794238683</v>
      </c>
      <c r="AB2259" s="6">
        <f t="shared" si="942"/>
        <v>13.913043478260871</v>
      </c>
      <c r="AC2259" s="6">
        <f t="shared" si="943"/>
        <v>3.3256587362496801</v>
      </c>
      <c r="AD2259" s="6">
        <f t="shared" si="944"/>
        <v>1.6666666666666665</v>
      </c>
      <c r="AE2259" s="6">
        <f t="shared" si="945"/>
        <v>0.78865406006674099</v>
      </c>
    </row>
    <row r="2260" spans="1:31" x14ac:dyDescent="0.15">
      <c r="A2260" s="38">
        <v>43717</v>
      </c>
      <c r="B2260" s="8">
        <f t="shared" si="933"/>
        <v>2019</v>
      </c>
      <c r="C2260" s="8">
        <f t="shared" si="934"/>
        <v>9</v>
      </c>
      <c r="D2260" s="8">
        <f t="shared" si="935"/>
        <v>9</v>
      </c>
      <c r="E2260" s="8" t="s">
        <v>31</v>
      </c>
      <c r="F2260" s="8">
        <v>3</v>
      </c>
      <c r="G2260" s="39">
        <v>12</v>
      </c>
      <c r="H2260" s="2" t="s">
        <v>73</v>
      </c>
      <c r="I2260" s="3">
        <v>4.6900000000000004</v>
      </c>
      <c r="L2260" s="3">
        <v>-13.77</v>
      </c>
      <c r="M2260" s="3">
        <v>0.28000000000000003</v>
      </c>
      <c r="N2260" s="3">
        <v>4.12</v>
      </c>
      <c r="O2260" s="3">
        <v>8.07</v>
      </c>
      <c r="P2260" s="3">
        <v>0.46</v>
      </c>
      <c r="Q2260" s="3">
        <v>0.14000000000000001</v>
      </c>
      <c r="R2260" s="3">
        <v>0.22</v>
      </c>
      <c r="S2260" s="3">
        <v>0.21</v>
      </c>
      <c r="T2260" s="3">
        <v>0.09</v>
      </c>
      <c r="U2260" s="6">
        <f t="shared" si="936"/>
        <v>14.714285714285714</v>
      </c>
      <c r="W2260" s="6">
        <f t="shared" si="937"/>
        <v>7.8984485190409028</v>
      </c>
      <c r="X2260" s="6">
        <f t="shared" si="938"/>
        <v>66.451612903225808</v>
      </c>
      <c r="Y2260" s="6">
        <f t="shared" si="939"/>
        <v>168.125</v>
      </c>
      <c r="Z2260" s="6">
        <f t="shared" si="940"/>
        <v>23</v>
      </c>
      <c r="AA2260" s="6">
        <f t="shared" si="941"/>
        <v>11.522633744855968</v>
      </c>
      <c r="AB2260" s="6">
        <f t="shared" si="942"/>
        <v>9.5652173913043477</v>
      </c>
      <c r="AC2260" s="6">
        <f t="shared" si="943"/>
        <v>5.372217958557175</v>
      </c>
      <c r="AD2260" s="6">
        <f t="shared" si="944"/>
        <v>5</v>
      </c>
      <c r="AE2260" s="6">
        <f t="shared" si="945"/>
        <v>8.4132488479262673</v>
      </c>
    </row>
    <row r="2261" spans="1:31" x14ac:dyDescent="0.15">
      <c r="A2261" s="38">
        <v>43717</v>
      </c>
      <c r="B2261" s="8">
        <f t="shared" si="933"/>
        <v>2019</v>
      </c>
      <c r="C2261" s="8">
        <f t="shared" si="934"/>
        <v>9</v>
      </c>
      <c r="D2261" s="8">
        <f t="shared" si="935"/>
        <v>9</v>
      </c>
      <c r="E2261" s="8" t="s">
        <v>32</v>
      </c>
      <c r="F2261" s="8">
        <v>3</v>
      </c>
      <c r="G2261" s="39">
        <v>11</v>
      </c>
      <c r="H2261" s="2" t="s">
        <v>73</v>
      </c>
      <c r="I2261" s="3">
        <v>5.0599999999999996</v>
      </c>
      <c r="M2261" s="3">
        <v>0.03</v>
      </c>
      <c r="N2261" s="3">
        <v>0.71</v>
      </c>
      <c r="O2261" s="3">
        <v>1.8</v>
      </c>
      <c r="P2261" s="3">
        <v>0.28000000000000003</v>
      </c>
      <c r="Q2261" s="3">
        <v>0.14000000000000001</v>
      </c>
      <c r="R2261" s="3">
        <v>0.42</v>
      </c>
      <c r="S2261" s="3">
        <v>0.21</v>
      </c>
      <c r="T2261" s="3">
        <v>0.03</v>
      </c>
      <c r="U2261" s="6">
        <f t="shared" si="936"/>
        <v>23.666666666666668</v>
      </c>
      <c r="W2261" s="6">
        <f t="shared" si="937"/>
        <v>0.84626234132581091</v>
      </c>
      <c r="X2261" s="6">
        <f t="shared" si="938"/>
        <v>11.451612903225806</v>
      </c>
      <c r="Y2261" s="6">
        <f t="shared" si="939"/>
        <v>37.5</v>
      </c>
      <c r="Z2261" s="6">
        <f t="shared" si="940"/>
        <v>14.000000000000002</v>
      </c>
      <c r="AA2261" s="6">
        <f t="shared" si="941"/>
        <v>11.522633744855968</v>
      </c>
      <c r="AB2261" s="6">
        <f t="shared" si="942"/>
        <v>18.260869565217391</v>
      </c>
      <c r="AC2261" s="6">
        <f t="shared" si="943"/>
        <v>5.372217958557175</v>
      </c>
      <c r="AD2261" s="6">
        <f t="shared" si="944"/>
        <v>1.6666666666666665</v>
      </c>
      <c r="AE2261" s="6">
        <f t="shared" si="945"/>
        <v>13.531989247311829</v>
      </c>
    </row>
    <row r="2262" spans="1:31" x14ac:dyDescent="0.15">
      <c r="A2262" s="38">
        <v>43717</v>
      </c>
      <c r="B2262" s="8">
        <f t="shared" si="933"/>
        <v>2019</v>
      </c>
      <c r="C2262" s="8">
        <f t="shared" si="934"/>
        <v>9</v>
      </c>
      <c r="D2262" s="8">
        <f t="shared" si="935"/>
        <v>9</v>
      </c>
      <c r="E2262" s="8" t="s">
        <v>30</v>
      </c>
      <c r="F2262" s="8">
        <v>3</v>
      </c>
      <c r="G2262" s="39">
        <v>9</v>
      </c>
      <c r="H2262" s="2" t="s">
        <v>73</v>
      </c>
      <c r="I2262" s="3">
        <v>4.47</v>
      </c>
      <c r="L2262" s="3">
        <v>-9.43</v>
      </c>
      <c r="M2262" s="3">
        <v>0.54</v>
      </c>
      <c r="N2262" s="3">
        <v>15.76</v>
      </c>
      <c r="O2262" s="3">
        <v>37.479999999999997</v>
      </c>
      <c r="P2262" s="3">
        <v>3.73</v>
      </c>
      <c r="Q2262" s="3">
        <v>1.1299999999999999</v>
      </c>
      <c r="R2262" s="3">
        <v>0.32</v>
      </c>
      <c r="S2262" s="3">
        <v>2.2200000000000002</v>
      </c>
      <c r="T2262" s="3">
        <v>0.03</v>
      </c>
      <c r="U2262" s="6">
        <f t="shared" si="936"/>
        <v>29.185185185185183</v>
      </c>
      <c r="W2262" s="6">
        <f t="shared" si="937"/>
        <v>15.232722143864597</v>
      </c>
      <c r="X2262" s="6">
        <f t="shared" si="938"/>
        <v>254.1935483870968</v>
      </c>
      <c r="Y2262" s="6">
        <f t="shared" si="939"/>
        <v>780.83333333333326</v>
      </c>
      <c r="Z2262" s="6">
        <f t="shared" si="940"/>
        <v>186.5</v>
      </c>
      <c r="AA2262" s="6">
        <f t="shared" si="941"/>
        <v>93.004115226337433</v>
      </c>
      <c r="AB2262" s="6">
        <f t="shared" si="942"/>
        <v>13.913043478260871</v>
      </c>
      <c r="AC2262" s="6">
        <f t="shared" si="943"/>
        <v>56.792018419032999</v>
      </c>
      <c r="AD2262" s="6">
        <f t="shared" si="944"/>
        <v>1.6666666666666665</v>
      </c>
      <c r="AE2262" s="6">
        <f t="shared" si="945"/>
        <v>16.687335722819597</v>
      </c>
    </row>
    <row r="2263" spans="1:31" x14ac:dyDescent="0.15">
      <c r="A2263" s="38">
        <v>43717</v>
      </c>
      <c r="B2263" s="8">
        <f t="shared" si="933"/>
        <v>2019</v>
      </c>
      <c r="C2263" s="8">
        <f t="shared" si="934"/>
        <v>9</v>
      </c>
      <c r="D2263" s="8">
        <f t="shared" si="935"/>
        <v>9</v>
      </c>
      <c r="E2263" s="8" t="s">
        <v>32</v>
      </c>
      <c r="F2263" s="8">
        <v>1</v>
      </c>
      <c r="G2263" s="39">
        <v>4</v>
      </c>
      <c r="H2263" s="2" t="s">
        <v>73</v>
      </c>
      <c r="I2263" s="3">
        <v>5.2</v>
      </c>
      <c r="L2263" s="3">
        <v>1.23</v>
      </c>
      <c r="M2263" s="3">
        <v>0.38</v>
      </c>
      <c r="N2263" s="3">
        <v>11.2</v>
      </c>
      <c r="O2263" s="3">
        <v>6.09</v>
      </c>
      <c r="P2263" s="3">
        <v>3.99</v>
      </c>
      <c r="Q2263" s="3">
        <v>0.76</v>
      </c>
      <c r="R2263" s="3">
        <v>0.3</v>
      </c>
      <c r="S2263" s="3">
        <v>0.43</v>
      </c>
      <c r="T2263" s="3">
        <v>0.01</v>
      </c>
      <c r="U2263" s="6">
        <f t="shared" si="936"/>
        <v>29.473684210526315</v>
      </c>
      <c r="W2263" s="6">
        <f t="shared" si="937"/>
        <v>10.719322990126939</v>
      </c>
      <c r="X2263" s="6">
        <f t="shared" si="938"/>
        <v>180.64516129032256</v>
      </c>
      <c r="Y2263" s="6">
        <f t="shared" si="939"/>
        <v>126.87499999999999</v>
      </c>
      <c r="Z2263" s="6">
        <f t="shared" si="940"/>
        <v>199.5</v>
      </c>
      <c r="AA2263" s="6">
        <f t="shared" si="941"/>
        <v>62.55144032921811</v>
      </c>
      <c r="AB2263" s="6">
        <f t="shared" si="942"/>
        <v>13.043478260869565</v>
      </c>
      <c r="AC2263" s="6">
        <f t="shared" si="943"/>
        <v>11.000255819902787</v>
      </c>
      <c r="AD2263" s="6">
        <f t="shared" si="944"/>
        <v>0.55555555555555558</v>
      </c>
      <c r="AE2263" s="6">
        <f t="shared" si="945"/>
        <v>16.852292020373515</v>
      </c>
    </row>
    <row r="2264" spans="1:31" x14ac:dyDescent="0.15">
      <c r="A2264" s="38">
        <v>43717</v>
      </c>
      <c r="B2264" s="8">
        <f t="shared" si="933"/>
        <v>2019</v>
      </c>
      <c r="C2264" s="8">
        <f t="shared" si="934"/>
        <v>9</v>
      </c>
      <c r="D2264" s="8">
        <f t="shared" si="935"/>
        <v>9</v>
      </c>
      <c r="E2264" s="8" t="s">
        <v>30</v>
      </c>
      <c r="F2264" s="8">
        <v>4</v>
      </c>
      <c r="G2264" s="39">
        <v>14</v>
      </c>
      <c r="H2264" s="2" t="s">
        <v>73</v>
      </c>
      <c r="I2264" s="3">
        <v>4.08</v>
      </c>
      <c r="L2264" s="3">
        <v>-64.180000000000007</v>
      </c>
      <c r="M2264" s="3">
        <v>1.79</v>
      </c>
      <c r="N2264" s="3">
        <v>79.42</v>
      </c>
      <c r="O2264" s="3">
        <v>93.36</v>
      </c>
      <c r="P2264" s="3">
        <v>9.84</v>
      </c>
      <c r="Q2264" s="3">
        <v>4.17</v>
      </c>
      <c r="R2264" s="3">
        <v>0.44</v>
      </c>
      <c r="S2264" s="3">
        <v>0.35</v>
      </c>
      <c r="T2264" s="3">
        <v>0.03</v>
      </c>
      <c r="U2264" s="6">
        <f t="shared" si="936"/>
        <v>44.368715083798882</v>
      </c>
      <c r="W2264" s="6">
        <f t="shared" si="937"/>
        <v>50.493653032440051</v>
      </c>
      <c r="X2264" s="6">
        <f t="shared" si="938"/>
        <v>1280.9677419354839</v>
      </c>
      <c r="Y2264" s="6">
        <f t="shared" si="939"/>
        <v>1945</v>
      </c>
      <c r="Z2264" s="6">
        <f t="shared" si="940"/>
        <v>492</v>
      </c>
      <c r="AA2264" s="6">
        <f t="shared" si="941"/>
        <v>343.20987654320982</v>
      </c>
      <c r="AB2264" s="6">
        <f t="shared" si="942"/>
        <v>19.130434782608695</v>
      </c>
      <c r="AC2264" s="6">
        <f t="shared" si="943"/>
        <v>8.9536965975952914</v>
      </c>
      <c r="AD2264" s="6">
        <f t="shared" si="944"/>
        <v>1.6666666666666665</v>
      </c>
      <c r="AE2264" s="6">
        <f t="shared" si="945"/>
        <v>25.368886285817268</v>
      </c>
    </row>
    <row r="2265" spans="1:31" x14ac:dyDescent="0.15">
      <c r="A2265" s="38">
        <v>43717</v>
      </c>
      <c r="B2265" s="8">
        <f t="shared" si="933"/>
        <v>2019</v>
      </c>
      <c r="C2265" s="8">
        <f t="shared" si="934"/>
        <v>9</v>
      </c>
      <c r="D2265" s="8">
        <f t="shared" si="935"/>
        <v>9</v>
      </c>
      <c r="E2265" s="8" t="s">
        <v>31</v>
      </c>
      <c r="F2265" s="8">
        <v>1</v>
      </c>
      <c r="G2265" s="39">
        <v>3</v>
      </c>
      <c r="H2265" s="2" t="s">
        <v>73</v>
      </c>
      <c r="I2265" s="3">
        <v>5.23</v>
      </c>
      <c r="L2265" s="3">
        <v>-5.7</v>
      </c>
      <c r="M2265" s="3">
        <v>0.23</v>
      </c>
      <c r="N2265" s="3">
        <v>10.4</v>
      </c>
      <c r="O2265" s="3">
        <v>2.48</v>
      </c>
      <c r="P2265" s="3">
        <v>2.58</v>
      </c>
      <c r="Q2265" s="3">
        <v>0.57999999999999996</v>
      </c>
      <c r="R2265" s="3">
        <v>0.21</v>
      </c>
      <c r="S2265" s="3">
        <v>0.55000000000000004</v>
      </c>
      <c r="T2265" s="3">
        <v>0.03</v>
      </c>
      <c r="U2265" s="6">
        <f t="shared" si="936"/>
        <v>45.217391304347828</v>
      </c>
      <c r="W2265" s="6">
        <f t="shared" si="937"/>
        <v>6.488011283497884</v>
      </c>
      <c r="X2265" s="6">
        <f t="shared" si="938"/>
        <v>167.74193548387098</v>
      </c>
      <c r="Y2265" s="6">
        <f t="shared" si="939"/>
        <v>51.666666666666664</v>
      </c>
      <c r="Z2265" s="6">
        <f t="shared" si="940"/>
        <v>129</v>
      </c>
      <c r="AA2265" s="6">
        <f t="shared" si="941"/>
        <v>47.736625514403286</v>
      </c>
      <c r="AB2265" s="6">
        <f t="shared" si="942"/>
        <v>9.1304347826086953</v>
      </c>
      <c r="AC2265" s="6">
        <f t="shared" si="943"/>
        <v>14.070094653364031</v>
      </c>
      <c r="AD2265" s="6">
        <f t="shared" si="944"/>
        <v>1.6666666666666665</v>
      </c>
      <c r="AE2265" s="6">
        <f t="shared" si="945"/>
        <v>25.854137447405332</v>
      </c>
    </row>
    <row r="2266" spans="1:31" x14ac:dyDescent="0.15">
      <c r="A2266" s="38">
        <v>43717</v>
      </c>
      <c r="B2266" s="8">
        <f t="shared" si="933"/>
        <v>2019</v>
      </c>
      <c r="C2266" s="8">
        <f t="shared" si="934"/>
        <v>9</v>
      </c>
      <c r="D2266" s="8">
        <f t="shared" si="935"/>
        <v>9</v>
      </c>
      <c r="E2266" s="8" t="s">
        <v>30</v>
      </c>
      <c r="F2266" s="8">
        <v>2</v>
      </c>
      <c r="G2266" s="39">
        <v>7</v>
      </c>
      <c r="H2266" s="2" t="s">
        <v>73</v>
      </c>
      <c r="I2266" s="3">
        <v>4.21</v>
      </c>
      <c r="L2266" s="3">
        <v>-34.700000000000003</v>
      </c>
      <c r="M2266" s="3">
        <v>0.27</v>
      </c>
      <c r="N2266" s="3">
        <v>13.9</v>
      </c>
      <c r="O2266" s="3">
        <v>70.86</v>
      </c>
      <c r="P2266" s="3">
        <v>2.35</v>
      </c>
      <c r="Q2266" s="3">
        <v>1.55</v>
      </c>
      <c r="R2266" s="3">
        <v>0.28999999999999998</v>
      </c>
      <c r="S2266" s="3">
        <v>0.27</v>
      </c>
      <c r="T2266" s="3">
        <v>0.09</v>
      </c>
      <c r="U2266" s="6">
        <f t="shared" si="936"/>
        <v>51.481481481481481</v>
      </c>
      <c r="W2266" s="6">
        <f t="shared" si="937"/>
        <v>7.6163610719322987</v>
      </c>
      <c r="X2266" s="6">
        <f t="shared" si="938"/>
        <v>224.1935483870968</v>
      </c>
      <c r="Y2266" s="6">
        <f t="shared" si="939"/>
        <v>1476.25</v>
      </c>
      <c r="Z2266" s="6">
        <f t="shared" si="940"/>
        <v>117.50000000000001</v>
      </c>
      <c r="AA2266" s="6">
        <f t="shared" si="941"/>
        <v>127.57201646090535</v>
      </c>
      <c r="AB2266" s="6">
        <f t="shared" si="942"/>
        <v>12.608695652173912</v>
      </c>
      <c r="AC2266" s="6">
        <f t="shared" si="943"/>
        <v>6.9071373752877969</v>
      </c>
      <c r="AD2266" s="6">
        <f t="shared" si="944"/>
        <v>5</v>
      </c>
      <c r="AE2266" s="6">
        <f t="shared" si="945"/>
        <v>29.435782556750304</v>
      </c>
    </row>
    <row r="2267" spans="1:31" x14ac:dyDescent="0.15">
      <c r="A2267" s="38">
        <v>43717</v>
      </c>
      <c r="B2267" s="8">
        <f t="shared" si="933"/>
        <v>2019</v>
      </c>
      <c r="C2267" s="8">
        <f t="shared" si="934"/>
        <v>9</v>
      </c>
      <c r="D2267" s="8">
        <f t="shared" si="935"/>
        <v>9</v>
      </c>
      <c r="E2267" s="8" t="s">
        <v>29</v>
      </c>
      <c r="F2267" s="8">
        <v>1</v>
      </c>
      <c r="G2267" s="39">
        <v>1</v>
      </c>
      <c r="H2267" s="2" t="s">
        <v>73</v>
      </c>
      <c r="I2267" s="3">
        <v>4.08</v>
      </c>
      <c r="L2267" s="3">
        <v>-61.16</v>
      </c>
      <c r="M2267" s="3">
        <v>0.28000000000000003</v>
      </c>
      <c r="N2267" s="3">
        <v>46.09</v>
      </c>
      <c r="O2267" s="3">
        <v>69.84</v>
      </c>
      <c r="P2267" s="3">
        <v>1.73</v>
      </c>
      <c r="Q2267" s="3">
        <v>0.63</v>
      </c>
      <c r="R2267" s="3">
        <v>0.28999999999999998</v>
      </c>
      <c r="S2267" s="3">
        <v>2.4300000000000002</v>
      </c>
      <c r="T2267" s="3">
        <v>0.03</v>
      </c>
      <c r="U2267" s="6">
        <f t="shared" si="936"/>
        <v>164.60714285714286</v>
      </c>
      <c r="W2267" s="6">
        <f t="shared" si="937"/>
        <v>7.8984485190409028</v>
      </c>
      <c r="X2267" s="6">
        <f t="shared" si="938"/>
        <v>743.38709677419354</v>
      </c>
      <c r="Y2267" s="6">
        <f t="shared" si="939"/>
        <v>1455</v>
      </c>
      <c r="Z2267" s="6">
        <f t="shared" si="940"/>
        <v>86.5</v>
      </c>
      <c r="AA2267" s="6">
        <f t="shared" si="941"/>
        <v>51.851851851851848</v>
      </c>
      <c r="AB2267" s="6">
        <f t="shared" si="942"/>
        <v>12.608695652173912</v>
      </c>
      <c r="AC2267" s="6">
        <f t="shared" si="943"/>
        <v>62.164236377590171</v>
      </c>
      <c r="AD2267" s="6">
        <f t="shared" si="944"/>
        <v>1.6666666666666665</v>
      </c>
      <c r="AE2267" s="6">
        <f t="shared" si="945"/>
        <v>94.118116359447001</v>
      </c>
    </row>
    <row r="2268" spans="1:31" x14ac:dyDescent="0.15">
      <c r="A2268" s="38">
        <v>43717</v>
      </c>
      <c r="B2268" s="8">
        <f t="shared" si="933"/>
        <v>2019</v>
      </c>
      <c r="C2268" s="8">
        <f t="shared" si="934"/>
        <v>9</v>
      </c>
      <c r="D2268" s="8">
        <f t="shared" si="935"/>
        <v>9</v>
      </c>
      <c r="E2268" s="8" t="s">
        <v>29</v>
      </c>
      <c r="F2268" s="8">
        <v>4</v>
      </c>
      <c r="G2268" s="39">
        <v>13</v>
      </c>
      <c r="H2268" s="2" t="s">
        <v>73</v>
      </c>
      <c r="I2268" s="3">
        <v>3.81</v>
      </c>
      <c r="L2268" s="3">
        <v>-129.21</v>
      </c>
      <c r="M2268" s="3">
        <v>1.18</v>
      </c>
      <c r="N2268" s="3">
        <v>362.48</v>
      </c>
      <c r="O2268" s="3">
        <v>230.11</v>
      </c>
      <c r="P2268" s="3">
        <v>1.03</v>
      </c>
      <c r="Q2268" s="3">
        <v>1.19</v>
      </c>
      <c r="R2268" s="3">
        <v>0.71</v>
      </c>
      <c r="S2268" s="3">
        <v>1.97</v>
      </c>
      <c r="T2268" s="3">
        <v>0.7</v>
      </c>
      <c r="U2268" s="6">
        <f t="shared" si="936"/>
        <v>307.18644067796612</v>
      </c>
      <c r="W2268" s="6">
        <f t="shared" si="937"/>
        <v>33.286318758815227</v>
      </c>
      <c r="X2268" s="6">
        <f t="shared" si="938"/>
        <v>5846.4516129032263</v>
      </c>
      <c r="Y2268" s="6">
        <f t="shared" si="939"/>
        <v>4793.958333333333</v>
      </c>
      <c r="Z2268" s="6">
        <f t="shared" si="940"/>
        <v>51.500000000000007</v>
      </c>
      <c r="AA2268" s="6">
        <f t="shared" si="941"/>
        <v>97.942386831275712</v>
      </c>
      <c r="AB2268" s="6">
        <f t="shared" si="942"/>
        <v>30.869565217391305</v>
      </c>
      <c r="AC2268" s="6">
        <f t="shared" si="943"/>
        <v>50.396520849322073</v>
      </c>
      <c r="AD2268" s="6">
        <f t="shared" si="944"/>
        <v>38.888888888888893</v>
      </c>
      <c r="AE2268" s="6">
        <f t="shared" si="945"/>
        <v>175.64127938764358</v>
      </c>
    </row>
    <row r="2269" spans="1:31" x14ac:dyDescent="0.15">
      <c r="A2269" s="38">
        <v>43717</v>
      </c>
      <c r="B2269" s="8">
        <f t="shared" si="933"/>
        <v>2019</v>
      </c>
      <c r="C2269" s="8">
        <f t="shared" si="934"/>
        <v>9</v>
      </c>
      <c r="D2269" s="8">
        <f t="shared" si="935"/>
        <v>9</v>
      </c>
      <c r="E2269" s="8" t="s">
        <v>29</v>
      </c>
      <c r="F2269" s="8">
        <v>2</v>
      </c>
      <c r="G2269" s="39">
        <v>6</v>
      </c>
      <c r="H2269" s="2" t="s">
        <v>73</v>
      </c>
      <c r="I2269" s="3">
        <v>3.91</v>
      </c>
    </row>
    <row r="2270" spans="1:31" x14ac:dyDescent="0.15">
      <c r="A2270" s="38">
        <v>43934</v>
      </c>
      <c r="B2270" s="8">
        <f t="shared" si="933"/>
        <v>2020</v>
      </c>
      <c r="C2270" s="8">
        <f t="shared" si="934"/>
        <v>4</v>
      </c>
      <c r="D2270" s="8">
        <f t="shared" si="935"/>
        <v>13</v>
      </c>
      <c r="E2270" s="8" t="s">
        <v>32</v>
      </c>
      <c r="F2270" s="8">
        <v>3</v>
      </c>
      <c r="G2270" s="39">
        <v>11</v>
      </c>
      <c r="H2270" s="2" t="s">
        <v>73</v>
      </c>
      <c r="I2270" s="3">
        <v>4.93</v>
      </c>
      <c r="L2270" s="3">
        <v>-1.45</v>
      </c>
      <c r="M2270" s="3">
        <v>0.3</v>
      </c>
      <c r="N2270" s="3">
        <v>0.04</v>
      </c>
      <c r="O2270" s="3">
        <v>5.56</v>
      </c>
      <c r="P2270" s="3">
        <v>0.42</v>
      </c>
      <c r="Q2270" s="3">
        <v>0.16</v>
      </c>
      <c r="R2270" s="3">
        <v>0.27</v>
      </c>
      <c r="S2270" s="3">
        <v>0.14000000000000001</v>
      </c>
      <c r="T2270" s="3">
        <v>0.01</v>
      </c>
      <c r="U2270" s="6">
        <f t="shared" ref="U2270:U2296" si="946">(N2270/M2270)</f>
        <v>0.13333333333333333</v>
      </c>
      <c r="W2270" s="6">
        <f t="shared" ref="W2270:W2296" si="947">(M2270/35.45)*1000</f>
        <v>8.4626234132581093</v>
      </c>
      <c r="X2270" s="6">
        <f t="shared" ref="X2270:X2296" si="948">(N2270/62)*1000</f>
        <v>0.64516129032258063</v>
      </c>
      <c r="Y2270" s="6">
        <f t="shared" ref="Y2270:Y2296" si="949">(O2270/96)*1000*2</f>
        <v>115.83333333333333</v>
      </c>
      <c r="Z2270" s="6">
        <f t="shared" ref="Z2270:Z2296" si="950">(P2270/40)*1000*2</f>
        <v>20.999999999999996</v>
      </c>
      <c r="AA2270" s="6">
        <f t="shared" ref="AA2270:AA2296" si="951">(Q2270/24.3)*1000*2</f>
        <v>13.168724279835391</v>
      </c>
      <c r="AB2270" s="6">
        <f t="shared" ref="AB2270:AB2296" si="952">(R2270/23)*1000</f>
        <v>11.739130434782609</v>
      </c>
      <c r="AC2270" s="6">
        <f t="shared" ref="AC2270:AC2296" si="953">(S2270/39.09)*1000</f>
        <v>3.5814786390381173</v>
      </c>
      <c r="AD2270" s="6">
        <f t="shared" ref="AD2270:AD2296" si="954">(T2270/18)*1000</f>
        <v>0.55555555555555558</v>
      </c>
      <c r="AE2270" s="6">
        <f t="shared" ref="AE2270:AE2296" si="955">(X2270/W2270)</f>
        <v>7.6236559139784957E-2</v>
      </c>
    </row>
    <row r="2271" spans="1:31" x14ac:dyDescent="0.15">
      <c r="A2271" s="38">
        <v>43934</v>
      </c>
      <c r="B2271" s="8">
        <f t="shared" si="933"/>
        <v>2020</v>
      </c>
      <c r="C2271" s="8">
        <f t="shared" si="934"/>
        <v>4</v>
      </c>
      <c r="D2271" s="8">
        <f t="shared" si="935"/>
        <v>13</v>
      </c>
      <c r="E2271" s="8" t="s">
        <v>31</v>
      </c>
      <c r="F2271" s="8">
        <v>1</v>
      </c>
      <c r="G2271" s="39">
        <v>3</v>
      </c>
      <c r="H2271" s="2" t="s">
        <v>73</v>
      </c>
      <c r="I2271" s="3">
        <v>5.39</v>
      </c>
      <c r="L2271" s="3">
        <v>11.74</v>
      </c>
      <c r="M2271" s="3">
        <v>0.38</v>
      </c>
      <c r="N2271" s="3">
        <v>0.31</v>
      </c>
      <c r="O2271" s="3">
        <v>4.75</v>
      </c>
      <c r="P2271" s="3">
        <v>1.38</v>
      </c>
      <c r="Q2271" s="3">
        <v>0.28000000000000003</v>
      </c>
      <c r="R2271" s="3">
        <v>0.25</v>
      </c>
      <c r="S2271" s="3">
        <v>0.17</v>
      </c>
      <c r="T2271" s="3">
        <v>0.01</v>
      </c>
      <c r="U2271" s="6">
        <f t="shared" si="946"/>
        <v>0.81578947368421051</v>
      </c>
      <c r="W2271" s="6">
        <f t="shared" si="947"/>
        <v>10.719322990126939</v>
      </c>
      <c r="X2271" s="6">
        <f t="shared" si="948"/>
        <v>5</v>
      </c>
      <c r="Y2271" s="6">
        <f t="shared" si="949"/>
        <v>98.958333333333329</v>
      </c>
      <c r="Z2271" s="6">
        <f t="shared" si="950"/>
        <v>68.999999999999986</v>
      </c>
      <c r="AA2271" s="6">
        <f t="shared" si="951"/>
        <v>23.045267489711936</v>
      </c>
      <c r="AB2271" s="6">
        <f t="shared" si="952"/>
        <v>10.869565217391305</v>
      </c>
      <c r="AC2271" s="6">
        <f t="shared" si="953"/>
        <v>4.3489383474034282</v>
      </c>
      <c r="AD2271" s="6">
        <f t="shared" si="954"/>
        <v>0.55555555555555558</v>
      </c>
      <c r="AE2271" s="6">
        <f t="shared" si="955"/>
        <v>0.46644736842105267</v>
      </c>
    </row>
    <row r="2272" spans="1:31" x14ac:dyDescent="0.15">
      <c r="A2272" s="38">
        <v>43934</v>
      </c>
      <c r="B2272" s="8">
        <f t="shared" si="933"/>
        <v>2020</v>
      </c>
      <c r="C2272" s="8">
        <f t="shared" si="934"/>
        <v>4</v>
      </c>
      <c r="D2272" s="8">
        <f t="shared" si="935"/>
        <v>13</v>
      </c>
      <c r="E2272" s="8" t="s">
        <v>32</v>
      </c>
      <c r="F2272" s="8">
        <v>4</v>
      </c>
      <c r="G2272" s="39">
        <v>16</v>
      </c>
      <c r="H2272" s="2" t="s">
        <v>73</v>
      </c>
      <c r="I2272" s="3">
        <v>5.0599999999999996</v>
      </c>
      <c r="L2272" s="3">
        <v>-4.91</v>
      </c>
      <c r="M2272" s="3">
        <v>0.2</v>
      </c>
      <c r="N2272" s="3">
        <v>0.22</v>
      </c>
      <c r="O2272" s="3">
        <v>5.56</v>
      </c>
      <c r="P2272" s="3">
        <v>0.68</v>
      </c>
      <c r="Q2272" s="3">
        <v>0.17</v>
      </c>
      <c r="R2272" s="3">
        <v>0.25</v>
      </c>
      <c r="S2272" s="3">
        <v>0.21</v>
      </c>
      <c r="T2272" s="3">
        <v>0.01</v>
      </c>
      <c r="U2272" s="6">
        <f t="shared" si="946"/>
        <v>1.0999999999999999</v>
      </c>
      <c r="W2272" s="6">
        <f t="shared" si="947"/>
        <v>5.6417489421720735</v>
      </c>
      <c r="X2272" s="6">
        <f t="shared" si="948"/>
        <v>3.5483870967741939</v>
      </c>
      <c r="Y2272" s="6">
        <f t="shared" si="949"/>
        <v>115.83333333333333</v>
      </c>
      <c r="Z2272" s="6">
        <f t="shared" si="950"/>
        <v>34</v>
      </c>
      <c r="AA2272" s="6">
        <f t="shared" si="951"/>
        <v>13.991769547325102</v>
      </c>
      <c r="AB2272" s="6">
        <f t="shared" si="952"/>
        <v>10.869565217391305</v>
      </c>
      <c r="AC2272" s="6">
        <f t="shared" si="953"/>
        <v>5.372217958557175</v>
      </c>
      <c r="AD2272" s="6">
        <f t="shared" si="954"/>
        <v>0.55555555555555558</v>
      </c>
      <c r="AE2272" s="6">
        <f t="shared" si="955"/>
        <v>0.62895161290322588</v>
      </c>
    </row>
    <row r="2273" spans="1:31" x14ac:dyDescent="0.15">
      <c r="A2273" s="38">
        <v>43934</v>
      </c>
      <c r="B2273" s="8">
        <f t="shared" si="933"/>
        <v>2020</v>
      </c>
      <c r="C2273" s="8">
        <f t="shared" si="934"/>
        <v>4</v>
      </c>
      <c r="D2273" s="8">
        <f t="shared" si="935"/>
        <v>13</v>
      </c>
      <c r="E2273" s="8" t="s">
        <v>31</v>
      </c>
      <c r="F2273" s="8">
        <v>4</v>
      </c>
      <c r="G2273" s="39">
        <v>15</v>
      </c>
      <c r="H2273" s="2" t="s">
        <v>73</v>
      </c>
      <c r="I2273" s="3">
        <v>4.9400000000000004</v>
      </c>
      <c r="L2273" s="3">
        <v>-1.5</v>
      </c>
      <c r="M2273" s="3">
        <v>0.15</v>
      </c>
      <c r="N2273" s="3">
        <v>0.4</v>
      </c>
      <c r="O2273" s="3">
        <v>5.17</v>
      </c>
      <c r="P2273" s="3">
        <v>0.54</v>
      </c>
      <c r="Q2273" s="3">
        <v>0.1</v>
      </c>
      <c r="R2273" s="3">
        <v>0.17</v>
      </c>
      <c r="S2273" s="3">
        <v>0.1</v>
      </c>
      <c r="T2273" s="3">
        <v>0.01</v>
      </c>
      <c r="U2273" s="6">
        <f t="shared" si="946"/>
        <v>2.666666666666667</v>
      </c>
      <c r="W2273" s="6">
        <f t="shared" si="947"/>
        <v>4.2313117066290546</v>
      </c>
      <c r="X2273" s="6">
        <f t="shared" si="948"/>
        <v>6.4516129032258061</v>
      </c>
      <c r="Y2273" s="6">
        <f t="shared" si="949"/>
        <v>107.70833333333334</v>
      </c>
      <c r="Z2273" s="6">
        <f t="shared" si="950"/>
        <v>27.000000000000004</v>
      </c>
      <c r="AA2273" s="6">
        <f t="shared" si="951"/>
        <v>8.2304526748971192</v>
      </c>
      <c r="AB2273" s="6">
        <f t="shared" si="952"/>
        <v>7.3913043478260878</v>
      </c>
      <c r="AC2273" s="6">
        <f t="shared" si="953"/>
        <v>2.5581990278843696</v>
      </c>
      <c r="AD2273" s="6">
        <f t="shared" si="954"/>
        <v>0.55555555555555558</v>
      </c>
      <c r="AE2273" s="6">
        <f t="shared" si="955"/>
        <v>1.5247311827956989</v>
      </c>
    </row>
    <row r="2274" spans="1:31" x14ac:dyDescent="0.15">
      <c r="A2274" s="38">
        <v>43934</v>
      </c>
      <c r="B2274" s="8">
        <f t="shared" si="933"/>
        <v>2020</v>
      </c>
      <c r="C2274" s="8">
        <f t="shared" si="934"/>
        <v>4</v>
      </c>
      <c r="D2274" s="8">
        <f t="shared" si="935"/>
        <v>13</v>
      </c>
      <c r="E2274" s="8" t="s">
        <v>32</v>
      </c>
      <c r="F2274" s="8">
        <v>1</v>
      </c>
      <c r="G2274" s="39">
        <v>4</v>
      </c>
      <c r="H2274" s="2" t="s">
        <v>73</v>
      </c>
      <c r="I2274" s="3">
        <v>5.44</v>
      </c>
      <c r="L2274" s="3">
        <v>-0.47</v>
      </c>
      <c r="M2274" s="3">
        <v>0.48</v>
      </c>
      <c r="N2274" s="3">
        <v>3.01</v>
      </c>
      <c r="O2274" s="3">
        <v>4.13</v>
      </c>
      <c r="P2274" s="3">
        <v>1.81</v>
      </c>
      <c r="Q2274" s="3">
        <v>0.41</v>
      </c>
      <c r="R2274" s="3">
        <v>0.3</v>
      </c>
      <c r="S2274" s="3">
        <v>0.12</v>
      </c>
      <c r="T2274" s="3">
        <v>0.01</v>
      </c>
      <c r="U2274" s="6">
        <f t="shared" si="946"/>
        <v>6.270833333333333</v>
      </c>
      <c r="W2274" s="6">
        <f t="shared" si="947"/>
        <v>13.540197461212975</v>
      </c>
      <c r="X2274" s="6">
        <f t="shared" si="948"/>
        <v>48.548387096774192</v>
      </c>
      <c r="Y2274" s="6">
        <f t="shared" si="949"/>
        <v>86.041666666666671</v>
      </c>
      <c r="Z2274" s="6">
        <f t="shared" si="950"/>
        <v>90.5</v>
      </c>
      <c r="AA2274" s="6">
        <f t="shared" si="951"/>
        <v>33.744855967078188</v>
      </c>
      <c r="AB2274" s="6">
        <f t="shared" si="952"/>
        <v>13.043478260869565</v>
      </c>
      <c r="AC2274" s="6">
        <f t="shared" si="953"/>
        <v>3.069838833461243</v>
      </c>
      <c r="AD2274" s="6">
        <f t="shared" si="954"/>
        <v>0.55555555555555558</v>
      </c>
      <c r="AE2274" s="6">
        <f t="shared" si="955"/>
        <v>3.5855006720430111</v>
      </c>
    </row>
    <row r="2275" spans="1:31" x14ac:dyDescent="0.15">
      <c r="A2275" s="38">
        <v>43934</v>
      </c>
      <c r="B2275" s="8">
        <f t="shared" si="933"/>
        <v>2020</v>
      </c>
      <c r="C2275" s="8">
        <f t="shared" si="934"/>
        <v>4</v>
      </c>
      <c r="D2275" s="8">
        <f t="shared" si="935"/>
        <v>13</v>
      </c>
      <c r="E2275" s="8" t="s">
        <v>31</v>
      </c>
      <c r="F2275" s="8">
        <v>2</v>
      </c>
      <c r="G2275" s="39">
        <v>5</v>
      </c>
      <c r="H2275" s="2" t="s">
        <v>73</v>
      </c>
      <c r="I2275" s="3">
        <v>5.32</v>
      </c>
      <c r="L2275" s="3">
        <v>-7.0000000000000007E-2</v>
      </c>
      <c r="M2275" s="3">
        <v>0.24</v>
      </c>
      <c r="N2275" s="3">
        <v>2.52</v>
      </c>
      <c r="O2275" s="3">
        <v>3.51</v>
      </c>
      <c r="P2275" s="3">
        <v>1.35</v>
      </c>
      <c r="Q2275" s="3">
        <v>0.22</v>
      </c>
      <c r="R2275" s="3">
        <v>0.27</v>
      </c>
      <c r="S2275" s="3">
        <v>0.09</v>
      </c>
      <c r="T2275" s="3">
        <v>0.01</v>
      </c>
      <c r="U2275" s="6">
        <f t="shared" si="946"/>
        <v>10.5</v>
      </c>
      <c r="W2275" s="6">
        <f t="shared" si="947"/>
        <v>6.7700987306064873</v>
      </c>
      <c r="X2275" s="6">
        <f t="shared" si="948"/>
        <v>40.645161290322577</v>
      </c>
      <c r="Y2275" s="6">
        <f t="shared" si="949"/>
        <v>73.125</v>
      </c>
      <c r="Z2275" s="6">
        <f t="shared" si="950"/>
        <v>67.5</v>
      </c>
      <c r="AA2275" s="6">
        <f t="shared" si="951"/>
        <v>18.10699588477366</v>
      </c>
      <c r="AB2275" s="6">
        <f t="shared" si="952"/>
        <v>11.739130434782609</v>
      </c>
      <c r="AC2275" s="6">
        <f t="shared" si="953"/>
        <v>2.302379125095932</v>
      </c>
      <c r="AD2275" s="6">
        <f t="shared" si="954"/>
        <v>0.55555555555555558</v>
      </c>
      <c r="AE2275" s="6">
        <f t="shared" si="955"/>
        <v>6.0036290322580648</v>
      </c>
    </row>
    <row r="2276" spans="1:31" x14ac:dyDescent="0.15">
      <c r="A2276" s="38">
        <v>43934</v>
      </c>
      <c r="B2276" s="8">
        <f t="shared" si="933"/>
        <v>2020</v>
      </c>
      <c r="C2276" s="8">
        <f t="shared" si="934"/>
        <v>4</v>
      </c>
      <c r="D2276" s="8">
        <f t="shared" si="935"/>
        <v>13</v>
      </c>
      <c r="E2276" s="8" t="s">
        <v>30</v>
      </c>
      <c r="F2276" s="8">
        <v>2</v>
      </c>
      <c r="G2276" s="39">
        <v>7</v>
      </c>
      <c r="H2276" s="2" t="s">
        <v>73</v>
      </c>
      <c r="I2276" s="3">
        <v>4.33</v>
      </c>
      <c r="L2276" s="3">
        <v>-14.26</v>
      </c>
      <c r="M2276" s="3">
        <v>0.18</v>
      </c>
      <c r="N2276" s="3">
        <v>5.27</v>
      </c>
      <c r="O2276" s="3">
        <v>61.36</v>
      </c>
      <c r="P2276" s="3">
        <v>1.81</v>
      </c>
      <c r="Q2276" s="3">
        <v>1.2</v>
      </c>
      <c r="R2276" s="3">
        <v>0.24</v>
      </c>
      <c r="S2276" s="3">
        <v>0.17</v>
      </c>
      <c r="T2276" s="3">
        <v>0.01</v>
      </c>
      <c r="U2276" s="6">
        <f t="shared" si="946"/>
        <v>29.277777777777775</v>
      </c>
      <c r="W2276" s="6">
        <f t="shared" si="947"/>
        <v>5.0775740479548652</v>
      </c>
      <c r="X2276" s="6">
        <f t="shared" si="948"/>
        <v>84.999999999999986</v>
      </c>
      <c r="Y2276" s="6">
        <f t="shared" si="949"/>
        <v>1278.3333333333333</v>
      </c>
      <c r="Z2276" s="6">
        <f t="shared" si="950"/>
        <v>90.5</v>
      </c>
      <c r="AA2276" s="6">
        <f t="shared" si="951"/>
        <v>98.76543209876543</v>
      </c>
      <c r="AB2276" s="6">
        <f t="shared" si="952"/>
        <v>10.434782608695651</v>
      </c>
      <c r="AC2276" s="6">
        <f t="shared" si="953"/>
        <v>4.3489383474034282</v>
      </c>
      <c r="AD2276" s="6">
        <f t="shared" si="954"/>
        <v>0.55555555555555558</v>
      </c>
      <c r="AE2276" s="6">
        <f t="shared" si="955"/>
        <v>16.740277777777777</v>
      </c>
    </row>
    <row r="2277" spans="1:31" x14ac:dyDescent="0.15">
      <c r="A2277" s="38">
        <v>43934</v>
      </c>
      <c r="B2277" s="8">
        <f t="shared" si="933"/>
        <v>2020</v>
      </c>
      <c r="C2277" s="8">
        <f t="shared" si="934"/>
        <v>4</v>
      </c>
      <c r="D2277" s="8">
        <f t="shared" si="935"/>
        <v>13</v>
      </c>
      <c r="E2277" s="8" t="s">
        <v>29</v>
      </c>
      <c r="F2277" s="8">
        <v>4</v>
      </c>
      <c r="G2277" s="39">
        <v>13</v>
      </c>
      <c r="H2277" s="2" t="s">
        <v>73</v>
      </c>
      <c r="I2277" s="3">
        <v>3.97</v>
      </c>
      <c r="L2277" s="3">
        <v>-62.95</v>
      </c>
      <c r="M2277" s="3">
        <v>1.22</v>
      </c>
      <c r="N2277" s="3">
        <v>44</v>
      </c>
      <c r="O2277" s="3">
        <v>303.45</v>
      </c>
      <c r="P2277" s="3">
        <v>0.69</v>
      </c>
      <c r="Q2277" s="3">
        <v>0.72</v>
      </c>
      <c r="R2277" s="3">
        <v>0.55000000000000004</v>
      </c>
      <c r="S2277" s="3">
        <v>0.56999999999999995</v>
      </c>
      <c r="T2277" s="3">
        <v>2.4700000000000002</v>
      </c>
      <c r="U2277" s="6">
        <f t="shared" si="946"/>
        <v>36.065573770491802</v>
      </c>
      <c r="W2277" s="6">
        <f t="shared" si="947"/>
        <v>34.414668547249647</v>
      </c>
      <c r="X2277" s="6">
        <f t="shared" si="948"/>
        <v>709.67741935483878</v>
      </c>
      <c r="Y2277" s="6">
        <f t="shared" si="949"/>
        <v>6321.8749999999991</v>
      </c>
      <c r="Z2277" s="6">
        <f t="shared" si="950"/>
        <v>34.499999999999993</v>
      </c>
      <c r="AA2277" s="6">
        <f t="shared" si="951"/>
        <v>59.259259259259252</v>
      </c>
      <c r="AB2277" s="6">
        <f t="shared" si="952"/>
        <v>23.913043478260871</v>
      </c>
      <c r="AC2277" s="6">
        <f t="shared" si="953"/>
        <v>14.581734458940904</v>
      </c>
      <c r="AD2277" s="6">
        <f t="shared" si="954"/>
        <v>137.22222222222226</v>
      </c>
      <c r="AE2277" s="6">
        <f t="shared" si="955"/>
        <v>20.621364357482815</v>
      </c>
    </row>
    <row r="2278" spans="1:31" x14ac:dyDescent="0.15">
      <c r="A2278" s="38">
        <v>43934</v>
      </c>
      <c r="B2278" s="8">
        <f t="shared" si="933"/>
        <v>2020</v>
      </c>
      <c r="C2278" s="8">
        <f t="shared" si="934"/>
        <v>4</v>
      </c>
      <c r="D2278" s="8">
        <f t="shared" si="935"/>
        <v>13</v>
      </c>
      <c r="E2278" s="8" t="s">
        <v>30</v>
      </c>
      <c r="F2278" s="8">
        <v>1</v>
      </c>
      <c r="G2278" s="39">
        <v>2</v>
      </c>
      <c r="H2278" s="2" t="s">
        <v>73</v>
      </c>
      <c r="I2278" s="3">
        <v>4.2</v>
      </c>
      <c r="L2278" s="3">
        <v>-26.89</v>
      </c>
      <c r="M2278" s="3">
        <v>1.21</v>
      </c>
      <c r="N2278" s="3">
        <v>66.849999999999994</v>
      </c>
      <c r="O2278" s="3">
        <v>85.57</v>
      </c>
      <c r="P2278" s="3">
        <v>6.16</v>
      </c>
      <c r="Q2278" s="3">
        <v>3.28</v>
      </c>
      <c r="R2278" s="3">
        <v>0.4</v>
      </c>
      <c r="S2278" s="3">
        <v>0.32</v>
      </c>
      <c r="T2278" s="3">
        <v>0.08</v>
      </c>
      <c r="U2278" s="6">
        <f t="shared" si="946"/>
        <v>55.247933884297517</v>
      </c>
      <c r="W2278" s="6">
        <f t="shared" si="947"/>
        <v>34.132581100141046</v>
      </c>
      <c r="X2278" s="6">
        <f t="shared" si="948"/>
        <v>1078.2258064516127</v>
      </c>
      <c r="Y2278" s="6">
        <f t="shared" si="949"/>
        <v>1782.708333333333</v>
      </c>
      <c r="Z2278" s="6">
        <f t="shared" si="950"/>
        <v>308</v>
      </c>
      <c r="AA2278" s="6">
        <f t="shared" si="951"/>
        <v>269.9588477366255</v>
      </c>
      <c r="AB2278" s="6">
        <f t="shared" si="952"/>
        <v>17.391304347826086</v>
      </c>
      <c r="AC2278" s="6">
        <f t="shared" si="953"/>
        <v>8.1862368892299813</v>
      </c>
      <c r="AD2278" s="6">
        <f t="shared" si="954"/>
        <v>4.4444444444444446</v>
      </c>
      <c r="AE2278" s="6">
        <f t="shared" si="955"/>
        <v>31.589342841908817</v>
      </c>
    </row>
    <row r="2279" spans="1:31" x14ac:dyDescent="0.15">
      <c r="A2279" s="38">
        <v>43934</v>
      </c>
      <c r="B2279" s="8">
        <f t="shared" si="933"/>
        <v>2020</v>
      </c>
      <c r="C2279" s="8">
        <f t="shared" si="934"/>
        <v>4</v>
      </c>
      <c r="D2279" s="8">
        <f t="shared" si="935"/>
        <v>13</v>
      </c>
      <c r="E2279" s="8" t="s">
        <v>30</v>
      </c>
      <c r="F2279" s="8">
        <v>3</v>
      </c>
      <c r="G2279" s="39">
        <v>9</v>
      </c>
      <c r="H2279" s="2" t="s">
        <v>73</v>
      </c>
      <c r="I2279" s="3">
        <v>4.4800000000000004</v>
      </c>
      <c r="L2279" s="3">
        <v>13.6</v>
      </c>
      <c r="M2279" s="3">
        <v>0.37</v>
      </c>
      <c r="N2279" s="3">
        <v>23.86</v>
      </c>
      <c r="O2279" s="3">
        <v>50.96</v>
      </c>
      <c r="P2279" s="3">
        <v>3.91</v>
      </c>
      <c r="Q2279" s="3">
        <v>1.39</v>
      </c>
      <c r="R2279" s="3">
        <v>0.35</v>
      </c>
      <c r="S2279" s="3">
        <v>1.44</v>
      </c>
      <c r="T2279" s="3">
        <v>0.03</v>
      </c>
      <c r="U2279" s="6">
        <f t="shared" si="946"/>
        <v>64.486486486486484</v>
      </c>
      <c r="W2279" s="6">
        <f t="shared" si="947"/>
        <v>10.437235543018335</v>
      </c>
      <c r="X2279" s="6">
        <f t="shared" si="948"/>
        <v>384.83870967741933</v>
      </c>
      <c r="Y2279" s="6">
        <f t="shared" si="949"/>
        <v>1061.6666666666667</v>
      </c>
      <c r="Z2279" s="6">
        <f t="shared" si="950"/>
        <v>195.5</v>
      </c>
      <c r="AA2279" s="6">
        <f t="shared" si="951"/>
        <v>114.40329218106996</v>
      </c>
      <c r="AB2279" s="6">
        <f t="shared" si="952"/>
        <v>15.217391304347824</v>
      </c>
      <c r="AC2279" s="6">
        <f t="shared" si="953"/>
        <v>36.838066001534912</v>
      </c>
      <c r="AD2279" s="6">
        <f t="shared" si="954"/>
        <v>1.6666666666666665</v>
      </c>
      <c r="AE2279" s="6">
        <f t="shared" si="955"/>
        <v>36.871708805579772</v>
      </c>
    </row>
    <row r="2280" spans="1:31" x14ac:dyDescent="0.15">
      <c r="A2280" s="38">
        <v>43934</v>
      </c>
      <c r="B2280" s="8">
        <f t="shared" si="933"/>
        <v>2020</v>
      </c>
      <c r="C2280" s="8">
        <f t="shared" si="934"/>
        <v>4</v>
      </c>
      <c r="D2280" s="8">
        <f t="shared" si="935"/>
        <v>13</v>
      </c>
      <c r="E2280" s="8" t="s">
        <v>31</v>
      </c>
      <c r="F2280" s="8">
        <v>3</v>
      </c>
      <c r="G2280" s="39">
        <v>12</v>
      </c>
      <c r="H2280" s="2" t="s">
        <v>73</v>
      </c>
      <c r="I2280" s="3">
        <v>4.63</v>
      </c>
      <c r="L2280" s="3">
        <v>-12.93</v>
      </c>
      <c r="M2280" s="3">
        <v>0.22</v>
      </c>
      <c r="N2280" s="3">
        <v>14.48</v>
      </c>
      <c r="O2280" s="3">
        <v>5.52</v>
      </c>
      <c r="P2280" s="3">
        <v>0.87</v>
      </c>
      <c r="Q2280" s="3">
        <v>0.32</v>
      </c>
      <c r="R2280" s="3">
        <v>0.3</v>
      </c>
      <c r="S2280" s="3">
        <v>0.25</v>
      </c>
      <c r="T2280" s="3">
        <v>0.1</v>
      </c>
      <c r="U2280" s="6">
        <f t="shared" si="946"/>
        <v>65.818181818181813</v>
      </c>
      <c r="W2280" s="6">
        <f t="shared" si="947"/>
        <v>6.2059238363892799</v>
      </c>
      <c r="X2280" s="6">
        <f t="shared" si="948"/>
        <v>233.54838709677421</v>
      </c>
      <c r="Y2280" s="6">
        <f t="shared" si="949"/>
        <v>114.99999999999999</v>
      </c>
      <c r="Z2280" s="6">
        <f t="shared" si="950"/>
        <v>43.5</v>
      </c>
      <c r="AA2280" s="6">
        <f t="shared" si="951"/>
        <v>26.337448559670783</v>
      </c>
      <c r="AB2280" s="6">
        <f t="shared" si="952"/>
        <v>13.043478260869565</v>
      </c>
      <c r="AC2280" s="6">
        <f t="shared" si="953"/>
        <v>6.3954975697109226</v>
      </c>
      <c r="AD2280" s="6">
        <f t="shared" si="954"/>
        <v>5.5555555555555554</v>
      </c>
      <c r="AE2280" s="6">
        <f t="shared" si="955"/>
        <v>37.63313782991203</v>
      </c>
    </row>
    <row r="2281" spans="1:31" x14ac:dyDescent="0.15">
      <c r="A2281" s="38">
        <v>43934</v>
      </c>
      <c r="B2281" s="8">
        <f t="shared" si="933"/>
        <v>2020</v>
      </c>
      <c r="C2281" s="8">
        <f t="shared" si="934"/>
        <v>4</v>
      </c>
      <c r="D2281" s="8">
        <f t="shared" si="935"/>
        <v>13</v>
      </c>
      <c r="E2281" s="8" t="s">
        <v>29</v>
      </c>
      <c r="F2281" s="8">
        <v>2</v>
      </c>
      <c r="G2281" s="39">
        <v>6</v>
      </c>
      <c r="H2281" s="2" t="s">
        <v>73</v>
      </c>
      <c r="I2281" s="3">
        <v>4.05</v>
      </c>
      <c r="L2281" s="3">
        <v>-69.92</v>
      </c>
      <c r="M2281" s="3">
        <v>0.57999999999999996</v>
      </c>
      <c r="N2281" s="3">
        <v>44.58</v>
      </c>
      <c r="O2281" s="3">
        <v>108.69</v>
      </c>
      <c r="P2281" s="3">
        <v>1.48</v>
      </c>
      <c r="Q2281" s="3">
        <v>0.57999999999999996</v>
      </c>
      <c r="R2281" s="3">
        <v>0.32</v>
      </c>
      <c r="S2281" s="3">
        <v>0.52</v>
      </c>
      <c r="T2281" s="3">
        <v>1.47</v>
      </c>
      <c r="U2281" s="6">
        <f t="shared" si="946"/>
        <v>76.862068965517238</v>
      </c>
      <c r="W2281" s="6">
        <f t="shared" si="947"/>
        <v>16.361071932299009</v>
      </c>
      <c r="X2281" s="6">
        <f t="shared" si="948"/>
        <v>719.0322580645161</v>
      </c>
      <c r="Y2281" s="6">
        <f t="shared" si="949"/>
        <v>2264.375</v>
      </c>
      <c r="Z2281" s="6">
        <f t="shared" si="950"/>
        <v>74</v>
      </c>
      <c r="AA2281" s="6">
        <f t="shared" si="951"/>
        <v>47.736625514403286</v>
      </c>
      <c r="AB2281" s="6">
        <f t="shared" si="952"/>
        <v>13.913043478260871</v>
      </c>
      <c r="AC2281" s="6">
        <f t="shared" si="953"/>
        <v>13.30263494499872</v>
      </c>
      <c r="AD2281" s="6">
        <f t="shared" si="954"/>
        <v>81.666666666666671</v>
      </c>
      <c r="AE2281" s="6">
        <f t="shared" si="955"/>
        <v>43.94774749721914</v>
      </c>
    </row>
    <row r="2282" spans="1:31" x14ac:dyDescent="0.15">
      <c r="A2282" s="38">
        <v>43934</v>
      </c>
      <c r="B2282" s="8">
        <f t="shared" si="933"/>
        <v>2020</v>
      </c>
      <c r="C2282" s="8">
        <f t="shared" si="934"/>
        <v>4</v>
      </c>
      <c r="D2282" s="8">
        <f t="shared" si="935"/>
        <v>13</v>
      </c>
      <c r="E2282" s="8" t="s">
        <v>30</v>
      </c>
      <c r="F2282" s="8">
        <v>4</v>
      </c>
      <c r="G2282" s="39">
        <v>14</v>
      </c>
      <c r="H2282" s="2" t="s">
        <v>73</v>
      </c>
      <c r="I2282" s="3">
        <v>4.07</v>
      </c>
      <c r="L2282" s="3">
        <v>-30.79</v>
      </c>
      <c r="M2282" s="3">
        <v>1.01</v>
      </c>
      <c r="N2282" s="3">
        <v>103.68</v>
      </c>
      <c r="O2282" s="3">
        <v>236.57</v>
      </c>
      <c r="P2282" s="3">
        <v>14.11</v>
      </c>
      <c r="Q2282" s="3">
        <v>8.34</v>
      </c>
      <c r="R2282" s="3">
        <v>0.41</v>
      </c>
      <c r="S2282" s="3">
        <v>3.12</v>
      </c>
      <c r="T2282" s="3">
        <v>2.4</v>
      </c>
      <c r="U2282" s="6">
        <f t="shared" si="946"/>
        <v>102.65346534653466</v>
      </c>
      <c r="W2282" s="6">
        <f t="shared" si="947"/>
        <v>28.490832157968967</v>
      </c>
      <c r="X2282" s="6">
        <f t="shared" si="948"/>
        <v>1672.258064516129</v>
      </c>
      <c r="Y2282" s="6">
        <f t="shared" si="949"/>
        <v>4928.541666666667</v>
      </c>
      <c r="Z2282" s="6">
        <f t="shared" si="950"/>
        <v>705.5</v>
      </c>
      <c r="AA2282" s="6">
        <f t="shared" si="951"/>
        <v>686.41975308641963</v>
      </c>
      <c r="AB2282" s="6">
        <f t="shared" si="952"/>
        <v>17.826086956521738</v>
      </c>
      <c r="AC2282" s="6">
        <f t="shared" si="953"/>
        <v>79.815809669992333</v>
      </c>
      <c r="AD2282" s="6">
        <f t="shared" si="954"/>
        <v>133.33333333333334</v>
      </c>
      <c r="AE2282" s="6">
        <f t="shared" si="955"/>
        <v>58.69460236346216</v>
      </c>
    </row>
    <row r="2283" spans="1:31" x14ac:dyDescent="0.15">
      <c r="A2283" s="38">
        <v>43934</v>
      </c>
      <c r="B2283" s="8">
        <f t="shared" si="933"/>
        <v>2020</v>
      </c>
      <c r="C2283" s="8">
        <f t="shared" si="934"/>
        <v>4</v>
      </c>
      <c r="D2283" s="8">
        <f t="shared" si="935"/>
        <v>13</v>
      </c>
      <c r="E2283" s="8" t="s">
        <v>29</v>
      </c>
      <c r="F2283" s="8">
        <v>3</v>
      </c>
      <c r="G2283" s="39">
        <v>10</v>
      </c>
      <c r="H2283" s="2" t="s">
        <v>73</v>
      </c>
      <c r="I2283" s="3">
        <v>4.2</v>
      </c>
      <c r="L2283" s="3">
        <v>-19.82</v>
      </c>
      <c r="M2283" s="3">
        <v>0.56999999999999995</v>
      </c>
      <c r="N2283" s="3">
        <v>60.25</v>
      </c>
      <c r="O2283" s="3">
        <v>81.36</v>
      </c>
      <c r="P2283" s="3">
        <v>1.86</v>
      </c>
      <c r="Q2283" s="3">
        <v>0.52</v>
      </c>
      <c r="R2283" s="3">
        <v>0.21</v>
      </c>
      <c r="S2283" s="3">
        <v>5.97</v>
      </c>
      <c r="T2283" s="3">
        <v>0.06</v>
      </c>
      <c r="U2283" s="6">
        <f t="shared" si="946"/>
        <v>105.70175438596492</v>
      </c>
      <c r="W2283" s="6">
        <f t="shared" si="947"/>
        <v>16.078984485190407</v>
      </c>
      <c r="X2283" s="6">
        <f t="shared" si="948"/>
        <v>971.77419354838707</v>
      </c>
      <c r="Y2283" s="6">
        <f t="shared" si="949"/>
        <v>1695</v>
      </c>
      <c r="Z2283" s="6">
        <f t="shared" si="950"/>
        <v>93</v>
      </c>
      <c r="AA2283" s="6">
        <f t="shared" si="951"/>
        <v>42.798353909465021</v>
      </c>
      <c r="AB2283" s="6">
        <f t="shared" si="952"/>
        <v>9.1304347826086953</v>
      </c>
      <c r="AC2283" s="6">
        <f t="shared" si="953"/>
        <v>152.72448196469685</v>
      </c>
      <c r="AD2283" s="6">
        <f t="shared" si="954"/>
        <v>3.333333333333333</v>
      </c>
      <c r="AE2283" s="6">
        <f t="shared" si="955"/>
        <v>60.437535370684785</v>
      </c>
    </row>
    <row r="2284" spans="1:31" x14ac:dyDescent="0.15">
      <c r="A2284" s="38">
        <v>43934</v>
      </c>
      <c r="B2284" s="8">
        <f t="shared" si="933"/>
        <v>2020</v>
      </c>
      <c r="C2284" s="8">
        <f t="shared" si="934"/>
        <v>4</v>
      </c>
      <c r="D2284" s="8">
        <f t="shared" si="935"/>
        <v>13</v>
      </c>
      <c r="E2284" s="8" t="s">
        <v>29</v>
      </c>
      <c r="F2284" s="8">
        <v>1</v>
      </c>
      <c r="G2284" s="39">
        <v>1</v>
      </c>
      <c r="H2284" s="2" t="s">
        <v>73</v>
      </c>
      <c r="I2284" s="3">
        <v>4.09</v>
      </c>
      <c r="L2284" s="3">
        <v>-69.17</v>
      </c>
      <c r="M2284" s="3">
        <v>0.21</v>
      </c>
      <c r="N2284" s="3">
        <v>35.64</v>
      </c>
      <c r="O2284" s="3">
        <v>64.84</v>
      </c>
      <c r="P2284" s="3">
        <v>6.02</v>
      </c>
      <c r="Q2284" s="3">
        <v>0.78</v>
      </c>
      <c r="R2284" s="3">
        <v>0.2</v>
      </c>
      <c r="S2284" s="3">
        <v>0.79</v>
      </c>
      <c r="T2284" s="3">
        <v>0.06</v>
      </c>
      <c r="U2284" s="6">
        <f t="shared" si="946"/>
        <v>169.71428571428572</v>
      </c>
      <c r="W2284" s="6">
        <f t="shared" si="947"/>
        <v>5.9238363892806767</v>
      </c>
      <c r="X2284" s="6">
        <f t="shared" si="948"/>
        <v>574.83870967741939</v>
      </c>
      <c r="Y2284" s="6">
        <f t="shared" si="949"/>
        <v>1350.8333333333333</v>
      </c>
      <c r="Z2284" s="6">
        <f t="shared" si="950"/>
        <v>301</v>
      </c>
      <c r="AA2284" s="6">
        <f t="shared" si="951"/>
        <v>64.197530864197532</v>
      </c>
      <c r="AB2284" s="6">
        <f t="shared" si="952"/>
        <v>8.695652173913043</v>
      </c>
      <c r="AC2284" s="6">
        <f t="shared" si="953"/>
        <v>20.209772320286518</v>
      </c>
      <c r="AD2284" s="6">
        <f t="shared" si="954"/>
        <v>3.333333333333333</v>
      </c>
      <c r="AE2284" s="6">
        <f t="shared" si="955"/>
        <v>97.038248847926283</v>
      </c>
    </row>
    <row r="2285" spans="1:31" x14ac:dyDescent="0.15">
      <c r="A2285" s="38">
        <v>43990</v>
      </c>
      <c r="B2285" s="8">
        <f t="shared" si="933"/>
        <v>2020</v>
      </c>
      <c r="C2285" s="8">
        <f t="shared" si="934"/>
        <v>6</v>
      </c>
      <c r="D2285" s="8">
        <f t="shared" si="935"/>
        <v>8</v>
      </c>
      <c r="E2285" s="8" t="s">
        <v>32</v>
      </c>
      <c r="F2285" s="8">
        <v>1</v>
      </c>
      <c r="G2285" s="39">
        <v>4</v>
      </c>
      <c r="H2285" s="2" t="s">
        <v>73</v>
      </c>
      <c r="I2285" s="3">
        <v>5.27</v>
      </c>
      <c r="L2285" s="3">
        <v>3.29</v>
      </c>
      <c r="M2285" s="3">
        <v>0.41</v>
      </c>
      <c r="P2285" s="3">
        <v>2.5099999999999998</v>
      </c>
      <c r="Q2285" s="3">
        <v>0.4</v>
      </c>
      <c r="R2285" s="3">
        <v>0.28000000000000003</v>
      </c>
      <c r="S2285" s="3">
        <v>0.16</v>
      </c>
      <c r="T2285" s="3">
        <v>0.01</v>
      </c>
      <c r="W2285" s="6">
        <f t="shared" si="947"/>
        <v>11.565585331452748</v>
      </c>
      <c r="X2285" s="6">
        <f t="shared" si="948"/>
        <v>0</v>
      </c>
      <c r="Y2285" s="6">
        <f t="shared" si="949"/>
        <v>0</v>
      </c>
      <c r="Z2285" s="6">
        <f t="shared" si="950"/>
        <v>125.5</v>
      </c>
      <c r="AA2285" s="6">
        <f t="shared" si="951"/>
        <v>32.921810699588477</v>
      </c>
      <c r="AB2285" s="6">
        <f t="shared" si="952"/>
        <v>12.173913043478262</v>
      </c>
      <c r="AC2285" s="6">
        <f t="shared" si="953"/>
        <v>4.0931184446149906</v>
      </c>
      <c r="AD2285" s="6">
        <f t="shared" si="954"/>
        <v>0.55555555555555558</v>
      </c>
      <c r="AE2285" s="6">
        <f t="shared" si="955"/>
        <v>0</v>
      </c>
    </row>
    <row r="2286" spans="1:31" x14ac:dyDescent="0.15">
      <c r="A2286" s="38">
        <v>43990</v>
      </c>
      <c r="B2286" s="8">
        <f t="shared" si="933"/>
        <v>2020</v>
      </c>
      <c r="C2286" s="8">
        <f t="shared" si="934"/>
        <v>6</v>
      </c>
      <c r="D2286" s="8">
        <f t="shared" si="935"/>
        <v>8</v>
      </c>
      <c r="E2286" s="8" t="s">
        <v>32</v>
      </c>
      <c r="F2286" s="8">
        <v>3</v>
      </c>
      <c r="G2286" s="39">
        <v>11</v>
      </c>
      <c r="H2286" s="2" t="s">
        <v>73</v>
      </c>
      <c r="I2286" s="3">
        <v>4.87</v>
      </c>
      <c r="L2286" s="3">
        <v>-12.04</v>
      </c>
      <c r="M2286" s="3">
        <v>0.42</v>
      </c>
      <c r="N2286" s="3">
        <v>0.09</v>
      </c>
      <c r="O2286" s="3">
        <v>7.65</v>
      </c>
      <c r="P2286" s="3">
        <v>0.5</v>
      </c>
      <c r="Q2286" s="3">
        <v>0.27</v>
      </c>
      <c r="R2286" s="3">
        <v>0.24</v>
      </c>
      <c r="S2286" s="3">
        <v>0.23</v>
      </c>
      <c r="T2286" s="3">
        <v>0.01</v>
      </c>
      <c r="U2286" s="6">
        <f t="shared" si="946"/>
        <v>0.21428571428571427</v>
      </c>
      <c r="W2286" s="6">
        <f t="shared" si="947"/>
        <v>11.847672778561353</v>
      </c>
      <c r="X2286" s="6">
        <f t="shared" si="948"/>
        <v>1.4516129032258063</v>
      </c>
      <c r="Y2286" s="6">
        <f t="shared" si="949"/>
        <v>159.37500000000003</v>
      </c>
      <c r="Z2286" s="6">
        <f t="shared" si="950"/>
        <v>25</v>
      </c>
      <c r="AA2286" s="6">
        <f t="shared" si="951"/>
        <v>22.222222222222221</v>
      </c>
      <c r="AB2286" s="6">
        <f t="shared" si="952"/>
        <v>10.434782608695651</v>
      </c>
      <c r="AC2286" s="6">
        <f t="shared" si="953"/>
        <v>5.8838577641340493</v>
      </c>
      <c r="AD2286" s="6">
        <f t="shared" si="954"/>
        <v>0.55555555555555558</v>
      </c>
      <c r="AE2286" s="6">
        <f t="shared" si="955"/>
        <v>0.12252304147465437</v>
      </c>
    </row>
    <row r="2287" spans="1:31" x14ac:dyDescent="0.15">
      <c r="A2287" s="38">
        <v>43990</v>
      </c>
      <c r="B2287" s="8">
        <f t="shared" si="933"/>
        <v>2020</v>
      </c>
      <c r="C2287" s="8">
        <f t="shared" si="934"/>
        <v>6</v>
      </c>
      <c r="D2287" s="8">
        <f t="shared" si="935"/>
        <v>8</v>
      </c>
      <c r="E2287" s="8" t="s">
        <v>32</v>
      </c>
      <c r="F2287" s="8">
        <v>4</v>
      </c>
      <c r="G2287" s="39">
        <v>16</v>
      </c>
      <c r="H2287" s="2" t="s">
        <v>73</v>
      </c>
      <c r="I2287" s="3">
        <v>5.0999999999999996</v>
      </c>
      <c r="L2287" s="3">
        <v>-6.99</v>
      </c>
      <c r="M2287" s="3">
        <v>0.47</v>
      </c>
      <c r="N2287" s="3">
        <v>0.49</v>
      </c>
      <c r="O2287" s="3">
        <v>6.73</v>
      </c>
      <c r="P2287" s="3">
        <v>0.86</v>
      </c>
      <c r="Q2287" s="3">
        <v>0.23</v>
      </c>
      <c r="R2287" s="3">
        <v>0.32</v>
      </c>
      <c r="S2287" s="3">
        <v>0.32</v>
      </c>
      <c r="T2287" s="3">
        <v>0.03</v>
      </c>
      <c r="U2287" s="6">
        <f t="shared" si="946"/>
        <v>1.0425531914893618</v>
      </c>
      <c r="W2287" s="6">
        <f t="shared" si="947"/>
        <v>13.258110014104371</v>
      </c>
      <c r="X2287" s="6">
        <f t="shared" si="948"/>
        <v>7.9032258064516121</v>
      </c>
      <c r="Y2287" s="6">
        <f t="shared" si="949"/>
        <v>140.20833333333334</v>
      </c>
      <c r="Z2287" s="6">
        <f t="shared" si="950"/>
        <v>43</v>
      </c>
      <c r="AA2287" s="6">
        <f t="shared" si="951"/>
        <v>18.930041152263374</v>
      </c>
      <c r="AB2287" s="6">
        <f t="shared" si="952"/>
        <v>13.913043478260871</v>
      </c>
      <c r="AC2287" s="6">
        <f t="shared" si="953"/>
        <v>8.1862368892299813</v>
      </c>
      <c r="AD2287" s="6">
        <f t="shared" si="954"/>
        <v>1.6666666666666665</v>
      </c>
      <c r="AE2287" s="6">
        <f t="shared" si="955"/>
        <v>0.59610501029512697</v>
      </c>
    </row>
    <row r="2288" spans="1:31" x14ac:dyDescent="0.15">
      <c r="A2288" s="38">
        <v>43990</v>
      </c>
      <c r="B2288" s="8">
        <f t="shared" si="933"/>
        <v>2020</v>
      </c>
      <c r="C2288" s="8">
        <f t="shared" si="934"/>
        <v>6</v>
      </c>
      <c r="D2288" s="8">
        <f t="shared" si="935"/>
        <v>8</v>
      </c>
      <c r="E2288" s="8" t="s">
        <v>31</v>
      </c>
      <c r="F2288" s="8">
        <v>2</v>
      </c>
      <c r="G2288" s="39">
        <v>5</v>
      </c>
      <c r="H2288" s="2" t="s">
        <v>73</v>
      </c>
      <c r="I2288" s="3">
        <v>5.31</v>
      </c>
      <c r="L2288" s="3">
        <v>2.14</v>
      </c>
      <c r="M2288" s="3">
        <v>0.2</v>
      </c>
      <c r="N2288" s="3">
        <v>0.31</v>
      </c>
      <c r="O2288" s="3">
        <v>4.03</v>
      </c>
      <c r="P2288" s="3">
        <v>0.97</v>
      </c>
      <c r="Q2288" s="3">
        <v>0.14000000000000001</v>
      </c>
      <c r="R2288" s="3">
        <v>0.22</v>
      </c>
      <c r="S2288" s="3">
        <v>0.1</v>
      </c>
      <c r="T2288" s="3">
        <v>0.03</v>
      </c>
      <c r="U2288" s="6">
        <f t="shared" si="946"/>
        <v>1.5499999999999998</v>
      </c>
      <c r="W2288" s="6">
        <f t="shared" si="947"/>
        <v>5.6417489421720735</v>
      </c>
      <c r="X2288" s="6">
        <f t="shared" si="948"/>
        <v>5</v>
      </c>
      <c r="Y2288" s="6">
        <f t="shared" si="949"/>
        <v>83.958333333333343</v>
      </c>
      <c r="Z2288" s="6">
        <f t="shared" si="950"/>
        <v>48.5</v>
      </c>
      <c r="AA2288" s="6">
        <f t="shared" si="951"/>
        <v>11.522633744855968</v>
      </c>
      <c r="AB2288" s="6">
        <f t="shared" si="952"/>
        <v>9.5652173913043477</v>
      </c>
      <c r="AC2288" s="6">
        <f t="shared" si="953"/>
        <v>2.5581990278843696</v>
      </c>
      <c r="AD2288" s="6">
        <f t="shared" si="954"/>
        <v>1.6666666666666665</v>
      </c>
      <c r="AE2288" s="6">
        <f t="shared" si="955"/>
        <v>0.88624999999999998</v>
      </c>
    </row>
    <row r="2289" spans="1:31" x14ac:dyDescent="0.15">
      <c r="A2289" s="38">
        <v>43990</v>
      </c>
      <c r="B2289" s="8">
        <f t="shared" si="933"/>
        <v>2020</v>
      </c>
      <c r="C2289" s="8">
        <f t="shared" si="934"/>
        <v>6</v>
      </c>
      <c r="D2289" s="8">
        <f t="shared" si="935"/>
        <v>8</v>
      </c>
      <c r="E2289" s="8" t="s">
        <v>31</v>
      </c>
      <c r="F2289" s="8">
        <v>4</v>
      </c>
      <c r="G2289" s="39">
        <v>15</v>
      </c>
      <c r="H2289" s="2" t="s">
        <v>73</v>
      </c>
      <c r="I2289" s="3">
        <v>4.96</v>
      </c>
      <c r="L2289" s="3">
        <v>-5.72</v>
      </c>
      <c r="M2289" s="3">
        <v>0.26</v>
      </c>
      <c r="N2289" s="3">
        <v>0.66</v>
      </c>
      <c r="O2289" s="3">
        <v>4.58</v>
      </c>
      <c r="P2289" s="3">
        <v>0.34</v>
      </c>
      <c r="Q2289" s="3">
        <v>0.11</v>
      </c>
      <c r="R2289" s="3">
        <v>0.28999999999999998</v>
      </c>
      <c r="S2289" s="3">
        <v>0.11</v>
      </c>
      <c r="T2289" s="3">
        <v>0.01</v>
      </c>
      <c r="U2289" s="6">
        <f t="shared" si="946"/>
        <v>2.5384615384615383</v>
      </c>
      <c r="W2289" s="6">
        <f t="shared" si="947"/>
        <v>7.3342736248236946</v>
      </c>
      <c r="X2289" s="6">
        <f t="shared" si="948"/>
        <v>10.64516129032258</v>
      </c>
      <c r="Y2289" s="6">
        <f t="shared" si="949"/>
        <v>95.416666666666657</v>
      </c>
      <c r="Z2289" s="6">
        <f t="shared" si="950"/>
        <v>17</v>
      </c>
      <c r="AA2289" s="6">
        <f t="shared" si="951"/>
        <v>9.05349794238683</v>
      </c>
      <c r="AB2289" s="6">
        <f t="shared" si="952"/>
        <v>12.608695652173912</v>
      </c>
      <c r="AC2289" s="6">
        <f t="shared" si="953"/>
        <v>2.8140189306728058</v>
      </c>
      <c r="AD2289" s="6">
        <f t="shared" si="954"/>
        <v>0.55555555555555558</v>
      </c>
      <c r="AE2289" s="6">
        <f t="shared" si="955"/>
        <v>1.4514267990074443</v>
      </c>
    </row>
    <row r="2290" spans="1:31" x14ac:dyDescent="0.15">
      <c r="A2290" s="38">
        <v>43990</v>
      </c>
      <c r="B2290" s="8">
        <f t="shared" si="933"/>
        <v>2020</v>
      </c>
      <c r="C2290" s="8">
        <f t="shared" si="934"/>
        <v>6</v>
      </c>
      <c r="D2290" s="8">
        <f t="shared" si="935"/>
        <v>8</v>
      </c>
      <c r="E2290" s="8" t="s">
        <v>32</v>
      </c>
      <c r="F2290" s="8">
        <v>2</v>
      </c>
      <c r="G2290" s="39">
        <v>8</v>
      </c>
      <c r="H2290" s="2" t="s">
        <v>73</v>
      </c>
      <c r="I2290" s="3">
        <v>4.71</v>
      </c>
      <c r="L2290" s="3">
        <v>-6.31</v>
      </c>
      <c r="M2290" s="3">
        <v>0.21</v>
      </c>
      <c r="N2290" s="3">
        <v>2.57</v>
      </c>
      <c r="O2290" s="3">
        <v>7.93</v>
      </c>
      <c r="P2290" s="3">
        <v>0.41</v>
      </c>
      <c r="Q2290" s="3">
        <v>0.14000000000000001</v>
      </c>
      <c r="R2290" s="3">
        <v>0.32</v>
      </c>
      <c r="S2290" s="3">
        <v>0.18</v>
      </c>
      <c r="T2290" s="3">
        <v>0.03</v>
      </c>
      <c r="U2290" s="6">
        <f t="shared" si="946"/>
        <v>12.238095238095237</v>
      </c>
      <c r="W2290" s="6">
        <f t="shared" si="947"/>
        <v>5.9238363892806767</v>
      </c>
      <c r="X2290" s="6">
        <f t="shared" si="948"/>
        <v>41.451612903225808</v>
      </c>
      <c r="Y2290" s="6">
        <f t="shared" si="949"/>
        <v>165.20833333333331</v>
      </c>
      <c r="Z2290" s="6">
        <f t="shared" si="950"/>
        <v>20.499999999999996</v>
      </c>
      <c r="AA2290" s="6">
        <f t="shared" si="951"/>
        <v>11.522633744855968</v>
      </c>
      <c r="AB2290" s="6">
        <f t="shared" si="952"/>
        <v>13.913043478260871</v>
      </c>
      <c r="AC2290" s="6">
        <f t="shared" si="953"/>
        <v>4.604758250191864</v>
      </c>
      <c r="AD2290" s="6">
        <f t="shared" si="954"/>
        <v>1.6666666666666665</v>
      </c>
      <c r="AE2290" s="6">
        <f t="shared" si="955"/>
        <v>6.9974270353302614</v>
      </c>
    </row>
    <row r="2291" spans="1:31" x14ac:dyDescent="0.15">
      <c r="A2291" s="38">
        <v>43990</v>
      </c>
      <c r="B2291" s="8">
        <f t="shared" si="933"/>
        <v>2020</v>
      </c>
      <c r="C2291" s="8">
        <f t="shared" si="934"/>
        <v>6</v>
      </c>
      <c r="D2291" s="8">
        <f t="shared" si="935"/>
        <v>8</v>
      </c>
      <c r="E2291" s="8" t="s">
        <v>31</v>
      </c>
      <c r="F2291" s="8">
        <v>3</v>
      </c>
      <c r="G2291" s="39">
        <v>12</v>
      </c>
      <c r="H2291" s="2" t="s">
        <v>73</v>
      </c>
      <c r="I2291" s="3">
        <v>4.59</v>
      </c>
      <c r="L2291" s="3">
        <v>-15.17</v>
      </c>
      <c r="M2291" s="3">
        <v>0.24</v>
      </c>
      <c r="N2291" s="3">
        <v>5.58</v>
      </c>
      <c r="O2291" s="3">
        <v>7.03</v>
      </c>
      <c r="P2291" s="3">
        <v>0.68</v>
      </c>
      <c r="Q2291" s="3">
        <v>0.2</v>
      </c>
      <c r="R2291" s="3">
        <v>0.26</v>
      </c>
      <c r="S2291" s="3">
        <v>0.24</v>
      </c>
      <c r="T2291" s="3">
        <v>0.04</v>
      </c>
      <c r="U2291" s="6">
        <f t="shared" si="946"/>
        <v>23.25</v>
      </c>
      <c r="W2291" s="6">
        <f t="shared" si="947"/>
        <v>6.7700987306064873</v>
      </c>
      <c r="X2291" s="6">
        <f t="shared" si="948"/>
        <v>90</v>
      </c>
      <c r="Y2291" s="6">
        <f t="shared" si="949"/>
        <v>146.45833333333334</v>
      </c>
      <c r="Z2291" s="6">
        <f t="shared" si="950"/>
        <v>34</v>
      </c>
      <c r="AA2291" s="6">
        <f t="shared" si="951"/>
        <v>16.460905349794238</v>
      </c>
      <c r="AB2291" s="6">
        <f t="shared" si="952"/>
        <v>11.304347826086957</v>
      </c>
      <c r="AC2291" s="6">
        <f t="shared" si="953"/>
        <v>6.139677666922486</v>
      </c>
      <c r="AD2291" s="6">
        <f t="shared" si="954"/>
        <v>2.2222222222222223</v>
      </c>
      <c r="AE2291" s="6">
        <f t="shared" si="955"/>
        <v>13.293750000000001</v>
      </c>
    </row>
    <row r="2292" spans="1:31" x14ac:dyDescent="0.15">
      <c r="A2292" s="38">
        <v>43990</v>
      </c>
      <c r="B2292" s="8">
        <f t="shared" si="933"/>
        <v>2020</v>
      </c>
      <c r="C2292" s="8">
        <f t="shared" si="934"/>
        <v>6</v>
      </c>
      <c r="D2292" s="8">
        <f t="shared" si="935"/>
        <v>8</v>
      </c>
      <c r="E2292" s="8" t="s">
        <v>29</v>
      </c>
      <c r="F2292" s="8">
        <v>4</v>
      </c>
      <c r="G2292" s="39">
        <v>13</v>
      </c>
      <c r="H2292" s="2" t="s">
        <v>73</v>
      </c>
      <c r="I2292" s="3">
        <v>3.88</v>
      </c>
      <c r="L2292" s="3">
        <v>-78.7</v>
      </c>
      <c r="M2292" s="3">
        <v>2.23</v>
      </c>
      <c r="N2292" s="3">
        <v>139.66999999999999</v>
      </c>
      <c r="O2292" s="3">
        <v>374.94</v>
      </c>
      <c r="P2292" s="3">
        <v>0.39</v>
      </c>
      <c r="Q2292" s="3">
        <v>0.83</v>
      </c>
      <c r="R2292" s="3">
        <v>0.62</v>
      </c>
      <c r="S2292" s="3">
        <v>2.4700000000000002</v>
      </c>
      <c r="T2292" s="3">
        <v>2.95</v>
      </c>
      <c r="U2292" s="6">
        <f t="shared" si="946"/>
        <v>62.632286995515692</v>
      </c>
      <c r="W2292" s="6">
        <f t="shared" si="947"/>
        <v>62.905500705218607</v>
      </c>
      <c r="X2292" s="6">
        <f t="shared" si="948"/>
        <v>2252.7419354838707</v>
      </c>
      <c r="Y2292" s="6">
        <f t="shared" si="949"/>
        <v>7811.25</v>
      </c>
      <c r="Z2292" s="6">
        <f t="shared" si="950"/>
        <v>19.5</v>
      </c>
      <c r="AA2292" s="6">
        <f t="shared" si="951"/>
        <v>68.312757201646093</v>
      </c>
      <c r="AB2292" s="6">
        <f t="shared" si="952"/>
        <v>26.956521739130434</v>
      </c>
      <c r="AC2292" s="6">
        <f t="shared" si="953"/>
        <v>63.187515988743918</v>
      </c>
      <c r="AD2292" s="6">
        <f t="shared" si="954"/>
        <v>163.88888888888889</v>
      </c>
      <c r="AE2292" s="6">
        <f t="shared" si="955"/>
        <v>35.81152538695212</v>
      </c>
    </row>
    <row r="2293" spans="1:31" x14ac:dyDescent="0.15">
      <c r="A2293" s="38">
        <v>43990</v>
      </c>
      <c r="B2293" s="8">
        <f t="shared" si="933"/>
        <v>2020</v>
      </c>
      <c r="C2293" s="8">
        <f t="shared" si="934"/>
        <v>6</v>
      </c>
      <c r="D2293" s="8">
        <f t="shared" si="935"/>
        <v>8</v>
      </c>
      <c r="E2293" s="8" t="s">
        <v>29</v>
      </c>
      <c r="F2293" s="8">
        <v>1</v>
      </c>
      <c r="G2293" s="39">
        <v>1</v>
      </c>
      <c r="H2293" s="2" t="s">
        <v>73</v>
      </c>
      <c r="I2293" s="3">
        <v>3.99</v>
      </c>
      <c r="M2293" s="3">
        <v>0.65</v>
      </c>
      <c r="N2293" s="3">
        <v>94.74</v>
      </c>
      <c r="O2293" s="3">
        <v>121.04</v>
      </c>
      <c r="P2293" s="3">
        <v>5.62</v>
      </c>
      <c r="Q2293" s="3">
        <v>1.19</v>
      </c>
      <c r="R2293" s="3">
        <v>0.3</v>
      </c>
      <c r="S2293" s="3">
        <v>2.04</v>
      </c>
      <c r="U2293" s="6">
        <f t="shared" si="946"/>
        <v>145.75384615384615</v>
      </c>
      <c r="W2293" s="6">
        <f t="shared" si="947"/>
        <v>18.335684062059237</v>
      </c>
      <c r="X2293" s="6">
        <f t="shared" si="948"/>
        <v>1528.0645161290322</v>
      </c>
      <c r="Y2293" s="6">
        <f t="shared" si="949"/>
        <v>2521.666666666667</v>
      </c>
      <c r="Z2293" s="6">
        <f t="shared" si="950"/>
        <v>281</v>
      </c>
      <c r="AA2293" s="6">
        <f t="shared" si="951"/>
        <v>97.942386831275712</v>
      </c>
      <c r="AB2293" s="6">
        <f t="shared" si="952"/>
        <v>13.043478260869565</v>
      </c>
      <c r="AC2293" s="6">
        <f t="shared" si="953"/>
        <v>52.187260168841135</v>
      </c>
      <c r="AD2293" s="6">
        <f t="shared" si="954"/>
        <v>0</v>
      </c>
      <c r="AE2293" s="6">
        <f t="shared" si="955"/>
        <v>83.338287841191075</v>
      </c>
    </row>
    <row r="2294" spans="1:31" x14ac:dyDescent="0.15">
      <c r="A2294" s="38">
        <v>43990</v>
      </c>
      <c r="B2294" s="8">
        <f t="shared" si="933"/>
        <v>2020</v>
      </c>
      <c r="C2294" s="8">
        <f t="shared" si="934"/>
        <v>6</v>
      </c>
      <c r="D2294" s="8">
        <f t="shared" si="935"/>
        <v>8</v>
      </c>
      <c r="E2294" s="8" t="s">
        <v>30</v>
      </c>
      <c r="F2294" s="8">
        <v>2</v>
      </c>
      <c r="G2294" s="39">
        <v>7</v>
      </c>
      <c r="H2294" s="2" t="s">
        <v>73</v>
      </c>
      <c r="I2294" s="3">
        <v>4.0199999999999996</v>
      </c>
      <c r="L2294" s="3">
        <v>-36.93</v>
      </c>
      <c r="M2294" s="3">
        <v>1.54</v>
      </c>
      <c r="N2294" s="3">
        <v>239.15</v>
      </c>
      <c r="O2294" s="3">
        <v>143.09</v>
      </c>
      <c r="P2294" s="3">
        <v>9.43</v>
      </c>
      <c r="Q2294" s="3">
        <v>6.5</v>
      </c>
      <c r="R2294" s="3">
        <v>0.55000000000000004</v>
      </c>
      <c r="S2294" s="3">
        <v>0.24</v>
      </c>
      <c r="T2294" s="3">
        <v>0.01</v>
      </c>
      <c r="U2294" s="6">
        <f t="shared" si="946"/>
        <v>155.29220779220779</v>
      </c>
      <c r="W2294" s="6">
        <f t="shared" si="947"/>
        <v>43.441466854724965</v>
      </c>
      <c r="X2294" s="6">
        <f t="shared" si="948"/>
        <v>3857.2580645161293</v>
      </c>
      <c r="Y2294" s="6">
        <f t="shared" si="949"/>
        <v>2981.0416666666665</v>
      </c>
      <c r="Z2294" s="6">
        <f t="shared" si="950"/>
        <v>471.5</v>
      </c>
      <c r="AA2294" s="6">
        <f t="shared" si="951"/>
        <v>534.97942386831278</v>
      </c>
      <c r="AB2294" s="6">
        <f t="shared" si="952"/>
        <v>23.913043478260871</v>
      </c>
      <c r="AC2294" s="6">
        <f t="shared" si="953"/>
        <v>6.139677666922486</v>
      </c>
      <c r="AD2294" s="6">
        <f t="shared" si="954"/>
        <v>0.55555555555555558</v>
      </c>
      <c r="AE2294" s="6">
        <f t="shared" si="955"/>
        <v>88.792076874738171</v>
      </c>
    </row>
    <row r="2295" spans="1:31" x14ac:dyDescent="0.15">
      <c r="A2295" s="38">
        <v>43990</v>
      </c>
      <c r="B2295" s="8">
        <f t="shared" si="933"/>
        <v>2020</v>
      </c>
      <c r="C2295" s="8">
        <f t="shared" si="934"/>
        <v>6</v>
      </c>
      <c r="D2295" s="8">
        <f t="shared" si="935"/>
        <v>8</v>
      </c>
      <c r="E2295" s="8" t="s">
        <v>29</v>
      </c>
      <c r="F2295" s="8">
        <v>3</v>
      </c>
      <c r="G2295" s="39">
        <v>10</v>
      </c>
      <c r="H2295" s="2" t="s">
        <v>73</v>
      </c>
      <c r="I2295" s="3">
        <v>4.13</v>
      </c>
      <c r="M2295" s="3">
        <v>0.36</v>
      </c>
      <c r="N2295" s="3">
        <v>74.459999999999994</v>
      </c>
      <c r="O2295" s="3">
        <v>60.12</v>
      </c>
      <c r="P2295" s="3">
        <v>1.43</v>
      </c>
      <c r="Q2295" s="3">
        <v>0.42</v>
      </c>
      <c r="R2295" s="3">
        <v>0.16</v>
      </c>
      <c r="S2295" s="3">
        <v>5.62</v>
      </c>
      <c r="U2295" s="6">
        <f t="shared" si="946"/>
        <v>206.83333333333331</v>
      </c>
      <c r="W2295" s="6">
        <f t="shared" si="947"/>
        <v>10.15514809590973</v>
      </c>
      <c r="X2295" s="6">
        <f t="shared" si="948"/>
        <v>1200.9677419354839</v>
      </c>
      <c r="Y2295" s="6">
        <f t="shared" si="949"/>
        <v>1252.5</v>
      </c>
      <c r="Z2295" s="6">
        <f t="shared" si="950"/>
        <v>71.5</v>
      </c>
      <c r="AA2295" s="6">
        <f t="shared" si="951"/>
        <v>34.567901234567898</v>
      </c>
      <c r="AB2295" s="6">
        <f t="shared" si="952"/>
        <v>6.9565217391304355</v>
      </c>
      <c r="AC2295" s="6">
        <f t="shared" si="953"/>
        <v>143.77078536710155</v>
      </c>
      <c r="AD2295" s="6">
        <f t="shared" si="954"/>
        <v>0</v>
      </c>
      <c r="AE2295" s="6">
        <f t="shared" si="955"/>
        <v>118.26196236559142</v>
      </c>
    </row>
    <row r="2296" spans="1:31" x14ac:dyDescent="0.15">
      <c r="A2296" s="38">
        <v>43990</v>
      </c>
      <c r="B2296" s="8">
        <f t="shared" si="933"/>
        <v>2020</v>
      </c>
      <c r="C2296" s="8">
        <f t="shared" si="934"/>
        <v>6</v>
      </c>
      <c r="D2296" s="8">
        <f t="shared" si="935"/>
        <v>8</v>
      </c>
      <c r="E2296" s="8" t="s">
        <v>30</v>
      </c>
      <c r="F2296" s="8">
        <v>4</v>
      </c>
      <c r="G2296" s="39">
        <v>14</v>
      </c>
      <c r="H2296" s="2" t="s">
        <v>73</v>
      </c>
      <c r="I2296" s="3">
        <v>3.96</v>
      </c>
      <c r="L2296" s="3">
        <v>-82.38</v>
      </c>
      <c r="M2296" s="3">
        <v>0.76</v>
      </c>
      <c r="N2296" s="3">
        <v>207.63</v>
      </c>
      <c r="O2296" s="3">
        <v>170.84</v>
      </c>
      <c r="P2296" s="3">
        <v>12.6</v>
      </c>
      <c r="Q2296" s="3">
        <v>7.44</v>
      </c>
      <c r="R2296" s="3">
        <v>0.28999999999999998</v>
      </c>
      <c r="S2296" s="3">
        <v>5.08</v>
      </c>
      <c r="T2296" s="3">
        <v>6.62</v>
      </c>
      <c r="U2296" s="6">
        <f t="shared" si="946"/>
        <v>273.1973684210526</v>
      </c>
      <c r="W2296" s="6">
        <f t="shared" si="947"/>
        <v>21.438645980253877</v>
      </c>
      <c r="X2296" s="6">
        <f t="shared" si="948"/>
        <v>3348.8709677419351</v>
      </c>
      <c r="Y2296" s="6">
        <f t="shared" si="949"/>
        <v>3559.1666666666665</v>
      </c>
      <c r="Z2296" s="6">
        <f t="shared" si="950"/>
        <v>630</v>
      </c>
      <c r="AA2296" s="6">
        <f t="shared" si="951"/>
        <v>612.34567901234573</v>
      </c>
      <c r="AB2296" s="6">
        <f t="shared" si="952"/>
        <v>12.608695652173912</v>
      </c>
      <c r="AC2296" s="6">
        <f t="shared" si="953"/>
        <v>129.95651061652597</v>
      </c>
      <c r="AD2296" s="6">
        <f t="shared" si="954"/>
        <v>367.77777777777777</v>
      </c>
      <c r="AE2296" s="6">
        <f t="shared" si="955"/>
        <v>156.20720500848896</v>
      </c>
    </row>
    <row r="2297" spans="1:31" x14ac:dyDescent="0.15">
      <c r="A2297" s="38">
        <v>43990</v>
      </c>
      <c r="B2297" s="8">
        <f t="shared" si="933"/>
        <v>2020</v>
      </c>
      <c r="C2297" s="8">
        <f t="shared" si="934"/>
        <v>6</v>
      </c>
      <c r="D2297" s="8">
        <f t="shared" si="935"/>
        <v>8</v>
      </c>
      <c r="E2297" s="8" t="s">
        <v>30</v>
      </c>
      <c r="F2297" s="8">
        <v>3</v>
      </c>
      <c r="G2297" s="39">
        <v>9</v>
      </c>
      <c r="H2297" s="2" t="s">
        <v>73</v>
      </c>
      <c r="I2297" s="3">
        <v>4.42</v>
      </c>
    </row>
    <row r="2298" spans="1:31" x14ac:dyDescent="0.15">
      <c r="A2298" s="38">
        <v>44053</v>
      </c>
      <c r="B2298" s="8">
        <f t="shared" si="933"/>
        <v>2020</v>
      </c>
      <c r="C2298" s="8">
        <f t="shared" si="934"/>
        <v>8</v>
      </c>
      <c r="D2298" s="8">
        <f t="shared" si="935"/>
        <v>10</v>
      </c>
      <c r="E2298" s="8" t="s">
        <v>32</v>
      </c>
      <c r="F2298" s="8">
        <v>4</v>
      </c>
      <c r="G2298" s="39">
        <v>16</v>
      </c>
      <c r="H2298" s="2" t="s">
        <v>73</v>
      </c>
      <c r="I2298" s="3">
        <v>4.91</v>
      </c>
      <c r="L2298" s="3">
        <v>-2.0699999999999998</v>
      </c>
      <c r="M2298" s="3">
        <v>0.38</v>
      </c>
      <c r="N2298" s="3">
        <v>0.13</v>
      </c>
      <c r="O2298" s="3">
        <v>6.22</v>
      </c>
      <c r="P2298" s="3">
        <v>0.42</v>
      </c>
      <c r="Q2298" s="3">
        <v>0.17</v>
      </c>
      <c r="R2298" s="3">
        <v>0.27</v>
      </c>
      <c r="S2298" s="3">
        <v>0.28000000000000003</v>
      </c>
      <c r="T2298" s="3">
        <v>0.03</v>
      </c>
      <c r="U2298" s="6">
        <f t="shared" ref="U2298:U2309" si="956">(N2298/M2298)</f>
        <v>0.34210526315789475</v>
      </c>
      <c r="W2298" s="6">
        <f t="shared" ref="W2298:W2309" si="957">(M2298/35.45)*1000</f>
        <v>10.719322990126939</v>
      </c>
      <c r="X2298" s="6">
        <f t="shared" ref="X2298:X2309" si="958">(N2298/62)*1000</f>
        <v>2.096774193548387</v>
      </c>
      <c r="Y2298" s="6">
        <f t="shared" ref="Y2298:Y2309" si="959">(O2298/96)*1000*2</f>
        <v>129.58333333333331</v>
      </c>
      <c r="Z2298" s="6">
        <f t="shared" ref="Z2298:Z2309" si="960">(P2298/40)*1000*2</f>
        <v>20.999999999999996</v>
      </c>
      <c r="AA2298" s="6">
        <f t="shared" ref="AA2298:AA2309" si="961">(Q2298/24.3)*1000*2</f>
        <v>13.991769547325102</v>
      </c>
      <c r="AB2298" s="6">
        <f t="shared" ref="AB2298:AB2309" si="962">(R2298/23)*1000</f>
        <v>11.739130434782609</v>
      </c>
      <c r="AC2298" s="6">
        <f t="shared" ref="AC2298:AC2309" si="963">(S2298/39.09)*1000</f>
        <v>7.1629572780762345</v>
      </c>
      <c r="AD2298" s="6">
        <f t="shared" ref="AD2298:AD2309" si="964">(T2298/18)*1000</f>
        <v>1.6666666666666665</v>
      </c>
      <c r="AE2298" s="6">
        <f t="shared" ref="AE2298:AE2309" si="965">(X2298/W2298)</f>
        <v>0.19560696095076402</v>
      </c>
    </row>
    <row r="2299" spans="1:31" x14ac:dyDescent="0.15">
      <c r="A2299" s="38">
        <v>44053</v>
      </c>
      <c r="B2299" s="8">
        <f t="shared" si="933"/>
        <v>2020</v>
      </c>
      <c r="C2299" s="8">
        <f t="shared" si="934"/>
        <v>8</v>
      </c>
      <c r="D2299" s="8">
        <f t="shared" si="935"/>
        <v>10</v>
      </c>
      <c r="E2299" s="8" t="s">
        <v>31</v>
      </c>
      <c r="F2299" s="8">
        <v>2</v>
      </c>
      <c r="G2299" s="39">
        <v>5</v>
      </c>
      <c r="H2299" s="2" t="s">
        <v>73</v>
      </c>
      <c r="I2299" s="3">
        <v>4.87</v>
      </c>
      <c r="L2299" s="3">
        <v>-7.39</v>
      </c>
      <c r="M2299" s="3">
        <v>0.4</v>
      </c>
      <c r="N2299" s="3">
        <v>0.84</v>
      </c>
      <c r="O2299" s="3">
        <v>4.41</v>
      </c>
      <c r="P2299" s="3">
        <v>0.82</v>
      </c>
      <c r="Q2299" s="3">
        <v>0.12</v>
      </c>
      <c r="R2299" s="3">
        <v>0.21</v>
      </c>
      <c r="S2299" s="3">
        <v>0.12</v>
      </c>
      <c r="T2299" s="3">
        <v>0.01</v>
      </c>
      <c r="U2299" s="6">
        <f t="shared" si="956"/>
        <v>2.0999999999999996</v>
      </c>
      <c r="W2299" s="6">
        <f t="shared" si="957"/>
        <v>11.283497884344147</v>
      </c>
      <c r="X2299" s="6">
        <f t="shared" si="958"/>
        <v>13.548387096774194</v>
      </c>
      <c r="Y2299" s="6">
        <f t="shared" si="959"/>
        <v>91.875</v>
      </c>
      <c r="Z2299" s="6">
        <f t="shared" si="960"/>
        <v>40.999999999999993</v>
      </c>
      <c r="AA2299" s="6">
        <f t="shared" si="961"/>
        <v>9.8765432098765427</v>
      </c>
      <c r="AB2299" s="6">
        <f t="shared" si="962"/>
        <v>9.1304347826086953</v>
      </c>
      <c r="AC2299" s="6">
        <f t="shared" si="963"/>
        <v>3.069838833461243</v>
      </c>
      <c r="AD2299" s="6">
        <f t="shared" si="964"/>
        <v>0.55555555555555558</v>
      </c>
      <c r="AE2299" s="6">
        <f t="shared" si="965"/>
        <v>1.2007258064516129</v>
      </c>
    </row>
    <row r="2300" spans="1:31" x14ac:dyDescent="0.15">
      <c r="A2300" s="38">
        <v>44053</v>
      </c>
      <c r="B2300" s="8">
        <f t="shared" si="933"/>
        <v>2020</v>
      </c>
      <c r="C2300" s="8">
        <f t="shared" si="934"/>
        <v>8</v>
      </c>
      <c r="D2300" s="8">
        <f t="shared" si="935"/>
        <v>10</v>
      </c>
      <c r="E2300" s="8" t="s">
        <v>30</v>
      </c>
      <c r="F2300" s="8">
        <v>3</v>
      </c>
      <c r="G2300" s="39">
        <v>9</v>
      </c>
      <c r="H2300" s="2" t="s">
        <v>73</v>
      </c>
      <c r="I2300" s="3">
        <v>4.5199999999999996</v>
      </c>
      <c r="L2300" s="3">
        <v>22.6</v>
      </c>
      <c r="M2300" s="3">
        <v>1.01</v>
      </c>
      <c r="N2300" s="3">
        <v>7.13</v>
      </c>
      <c r="O2300" s="3">
        <v>42.1</v>
      </c>
      <c r="P2300" s="3">
        <v>3.06</v>
      </c>
      <c r="Q2300" s="3">
        <v>1.2</v>
      </c>
      <c r="R2300" s="3">
        <v>0.49</v>
      </c>
      <c r="S2300" s="3">
        <v>1.66</v>
      </c>
      <c r="T2300" s="3">
        <v>0.05</v>
      </c>
      <c r="U2300" s="6">
        <f t="shared" si="956"/>
        <v>7.0594059405940595</v>
      </c>
      <c r="W2300" s="6">
        <f t="shared" si="957"/>
        <v>28.490832157968967</v>
      </c>
      <c r="X2300" s="6">
        <f t="shared" si="958"/>
        <v>115</v>
      </c>
      <c r="Y2300" s="6">
        <f t="shared" si="959"/>
        <v>877.08333333333337</v>
      </c>
      <c r="Z2300" s="6">
        <f t="shared" si="960"/>
        <v>153</v>
      </c>
      <c r="AA2300" s="6">
        <f t="shared" si="961"/>
        <v>98.76543209876543</v>
      </c>
      <c r="AB2300" s="6">
        <f t="shared" si="962"/>
        <v>21.304347826086957</v>
      </c>
      <c r="AC2300" s="6">
        <f t="shared" si="963"/>
        <v>42.46610386288053</v>
      </c>
      <c r="AD2300" s="6">
        <f t="shared" si="964"/>
        <v>2.7777777777777777</v>
      </c>
      <c r="AE2300" s="6">
        <f t="shared" si="965"/>
        <v>4.036386138613862</v>
      </c>
    </row>
    <row r="2301" spans="1:31" x14ac:dyDescent="0.15">
      <c r="A2301" s="38">
        <v>44053</v>
      </c>
      <c r="B2301" s="8">
        <f t="shared" si="933"/>
        <v>2020</v>
      </c>
      <c r="C2301" s="8">
        <f t="shared" si="934"/>
        <v>8</v>
      </c>
      <c r="D2301" s="8">
        <f t="shared" si="935"/>
        <v>10</v>
      </c>
      <c r="E2301" s="8" t="s">
        <v>32</v>
      </c>
      <c r="F2301" s="8">
        <v>2</v>
      </c>
      <c r="G2301" s="39">
        <v>8</v>
      </c>
      <c r="H2301" s="2" t="s">
        <v>73</v>
      </c>
      <c r="I2301" s="3">
        <v>4.68</v>
      </c>
      <c r="L2301" s="3">
        <v>-11.93</v>
      </c>
      <c r="M2301" s="3">
        <v>0.23</v>
      </c>
      <c r="N2301" s="3">
        <v>1.9</v>
      </c>
      <c r="O2301" s="3">
        <v>6.13</v>
      </c>
      <c r="P2301" s="3">
        <v>0.35</v>
      </c>
      <c r="Q2301" s="3">
        <v>0.13</v>
      </c>
      <c r="R2301" s="3">
        <v>0.34</v>
      </c>
      <c r="S2301" s="3">
        <v>0.13</v>
      </c>
      <c r="T2301" s="3">
        <v>0.03</v>
      </c>
      <c r="U2301" s="6">
        <f t="shared" si="956"/>
        <v>8.2608695652173907</v>
      </c>
      <c r="W2301" s="6">
        <f t="shared" si="957"/>
        <v>6.488011283497884</v>
      </c>
      <c r="X2301" s="6">
        <f t="shared" si="958"/>
        <v>30.64516129032258</v>
      </c>
      <c r="Y2301" s="6">
        <f t="shared" si="959"/>
        <v>127.70833333333334</v>
      </c>
      <c r="Z2301" s="6">
        <f t="shared" si="960"/>
        <v>17.499999999999996</v>
      </c>
      <c r="AA2301" s="6">
        <f t="shared" si="961"/>
        <v>10.699588477366255</v>
      </c>
      <c r="AB2301" s="6">
        <f t="shared" si="962"/>
        <v>14.782608695652176</v>
      </c>
      <c r="AC2301" s="6">
        <f t="shared" si="963"/>
        <v>3.3256587362496801</v>
      </c>
      <c r="AD2301" s="6">
        <f t="shared" si="964"/>
        <v>1.6666666666666665</v>
      </c>
      <c r="AE2301" s="6">
        <f t="shared" si="965"/>
        <v>4.7233520336605892</v>
      </c>
    </row>
    <row r="2302" spans="1:31" x14ac:dyDescent="0.15">
      <c r="A2302" s="38">
        <v>44053</v>
      </c>
      <c r="B2302" s="8">
        <f t="shared" si="933"/>
        <v>2020</v>
      </c>
      <c r="C2302" s="8">
        <f t="shared" si="934"/>
        <v>8</v>
      </c>
      <c r="D2302" s="8">
        <f t="shared" si="935"/>
        <v>10</v>
      </c>
      <c r="E2302" s="8" t="s">
        <v>32</v>
      </c>
      <c r="F2302" s="8">
        <v>1</v>
      </c>
      <c r="G2302" s="39">
        <v>4</v>
      </c>
      <c r="H2302" s="2" t="s">
        <v>73</v>
      </c>
      <c r="I2302" s="3">
        <v>5.29</v>
      </c>
      <c r="L2302" s="3">
        <v>9.9499999999999993</v>
      </c>
      <c r="M2302" s="3">
        <v>0.32</v>
      </c>
      <c r="N2302" s="3">
        <v>7.3</v>
      </c>
      <c r="O2302" s="3">
        <v>5.07</v>
      </c>
      <c r="P2302" s="3">
        <v>2.93</v>
      </c>
      <c r="Q2302" s="3">
        <v>0.51</v>
      </c>
      <c r="R2302" s="3">
        <v>0.27</v>
      </c>
      <c r="S2302" s="3">
        <v>0.27</v>
      </c>
      <c r="T2302" s="3">
        <v>0.01</v>
      </c>
      <c r="U2302" s="6">
        <f t="shared" si="956"/>
        <v>22.8125</v>
      </c>
      <c r="W2302" s="6">
        <f t="shared" si="957"/>
        <v>9.0267983074753175</v>
      </c>
      <c r="X2302" s="6">
        <f t="shared" si="958"/>
        <v>117.74193548387096</v>
      </c>
      <c r="Y2302" s="6">
        <f t="shared" si="959"/>
        <v>105.62500000000001</v>
      </c>
      <c r="Z2302" s="6">
        <f t="shared" si="960"/>
        <v>146.50000000000003</v>
      </c>
      <c r="AA2302" s="6">
        <f t="shared" si="961"/>
        <v>41.97530864197531</v>
      </c>
      <c r="AB2302" s="6">
        <f t="shared" si="962"/>
        <v>11.739130434782609</v>
      </c>
      <c r="AC2302" s="6">
        <f t="shared" si="963"/>
        <v>6.9071373752877969</v>
      </c>
      <c r="AD2302" s="6">
        <f t="shared" si="964"/>
        <v>0.55555555555555558</v>
      </c>
      <c r="AE2302" s="6">
        <f t="shared" si="965"/>
        <v>13.04359879032258</v>
      </c>
    </row>
    <row r="2303" spans="1:31" x14ac:dyDescent="0.15">
      <c r="A2303" s="38">
        <v>44053</v>
      </c>
      <c r="B2303" s="8">
        <f t="shared" si="933"/>
        <v>2020</v>
      </c>
      <c r="C2303" s="8">
        <f t="shared" si="934"/>
        <v>8</v>
      </c>
      <c r="D2303" s="8">
        <f t="shared" si="935"/>
        <v>10</v>
      </c>
      <c r="E2303" s="8" t="s">
        <v>31</v>
      </c>
      <c r="F2303" s="8">
        <v>3</v>
      </c>
      <c r="G2303" s="39">
        <v>12</v>
      </c>
      <c r="H2303" s="2" t="s">
        <v>73</v>
      </c>
      <c r="I2303" s="3">
        <v>4.5999999999999996</v>
      </c>
      <c r="L2303" s="3">
        <v>-10.61</v>
      </c>
      <c r="M2303" s="3">
        <v>0.22</v>
      </c>
      <c r="N2303" s="3">
        <v>8.19</v>
      </c>
      <c r="O2303" s="3">
        <v>5.24</v>
      </c>
      <c r="P2303" s="3">
        <v>0.34</v>
      </c>
      <c r="Q2303" s="3">
        <v>0.16</v>
      </c>
      <c r="R2303" s="3">
        <v>0.28000000000000003</v>
      </c>
      <c r="S2303" s="3">
        <v>0.3</v>
      </c>
      <c r="T2303" s="3">
        <v>0.09</v>
      </c>
      <c r="U2303" s="6">
        <f t="shared" si="956"/>
        <v>37.227272727272727</v>
      </c>
      <c r="W2303" s="6">
        <f t="shared" si="957"/>
        <v>6.2059238363892799</v>
      </c>
      <c r="X2303" s="6">
        <f t="shared" si="958"/>
        <v>132.09677419354838</v>
      </c>
      <c r="Y2303" s="6">
        <f t="shared" si="959"/>
        <v>109.16666666666667</v>
      </c>
      <c r="Z2303" s="6">
        <f t="shared" si="960"/>
        <v>17</v>
      </c>
      <c r="AA2303" s="6">
        <f t="shared" si="961"/>
        <v>13.168724279835391</v>
      </c>
      <c r="AB2303" s="6">
        <f t="shared" si="962"/>
        <v>12.173913043478262</v>
      </c>
      <c r="AC2303" s="6">
        <f t="shared" si="963"/>
        <v>7.674597083653107</v>
      </c>
      <c r="AD2303" s="6">
        <f t="shared" si="964"/>
        <v>5</v>
      </c>
      <c r="AE2303" s="6">
        <f t="shared" si="965"/>
        <v>21.285593841642232</v>
      </c>
    </row>
    <row r="2304" spans="1:31" x14ac:dyDescent="0.15">
      <c r="A2304" s="38">
        <v>44053</v>
      </c>
      <c r="B2304" s="8">
        <f t="shared" si="933"/>
        <v>2020</v>
      </c>
      <c r="C2304" s="8">
        <f t="shared" si="934"/>
        <v>8</v>
      </c>
      <c r="D2304" s="8">
        <f t="shared" si="935"/>
        <v>10</v>
      </c>
      <c r="E2304" s="8" t="s">
        <v>29</v>
      </c>
      <c r="F2304" s="8">
        <v>2</v>
      </c>
      <c r="G2304" s="39">
        <v>6</v>
      </c>
      <c r="H2304" s="2" t="s">
        <v>73</v>
      </c>
      <c r="I2304" s="3">
        <v>3.77</v>
      </c>
      <c r="L2304" s="3">
        <v>-171.28</v>
      </c>
      <c r="M2304" s="3">
        <v>1.42</v>
      </c>
      <c r="N2304" s="3">
        <v>252.43</v>
      </c>
      <c r="O2304" s="3">
        <v>190.01</v>
      </c>
      <c r="P2304" s="3">
        <v>2.3199999999999998</v>
      </c>
      <c r="Q2304" s="3">
        <v>1.23</v>
      </c>
      <c r="R2304" s="3">
        <v>0.49</v>
      </c>
      <c r="S2304" s="3">
        <v>0.71</v>
      </c>
      <c r="T2304" s="3">
        <v>0.85</v>
      </c>
      <c r="U2304" s="6">
        <f>(N2304/M2304)</f>
        <v>177.76760563380284</v>
      </c>
      <c r="W2304" s="6">
        <f t="shared" si="957"/>
        <v>40.056417489421719</v>
      </c>
      <c r="X2304" s="6">
        <f t="shared" si="958"/>
        <v>4071.4516129032259</v>
      </c>
      <c r="Y2304" s="6">
        <f t="shared" si="959"/>
        <v>3958.5416666666665</v>
      </c>
      <c r="Z2304" s="6">
        <f t="shared" si="960"/>
        <v>115.99999999999999</v>
      </c>
      <c r="AA2304" s="6">
        <f t="shared" si="961"/>
        <v>101.23456790123456</v>
      </c>
      <c r="AB2304" s="6">
        <f t="shared" si="962"/>
        <v>21.304347826086957</v>
      </c>
      <c r="AC2304" s="6">
        <f t="shared" si="963"/>
        <v>18.163213097979021</v>
      </c>
      <c r="AD2304" s="6">
        <f t="shared" si="964"/>
        <v>47.222222222222221</v>
      </c>
      <c r="AE2304" s="6">
        <f t="shared" si="965"/>
        <v>101.64292935029533</v>
      </c>
    </row>
    <row r="2305" spans="1:31" x14ac:dyDescent="0.15">
      <c r="A2305" s="38">
        <v>44053</v>
      </c>
      <c r="B2305" s="8">
        <f t="shared" si="933"/>
        <v>2020</v>
      </c>
      <c r="C2305" s="8">
        <f t="shared" si="934"/>
        <v>8</v>
      </c>
      <c r="D2305" s="8">
        <f t="shared" si="935"/>
        <v>10</v>
      </c>
      <c r="E2305" s="8" t="s">
        <v>29</v>
      </c>
      <c r="F2305" s="8">
        <v>4</v>
      </c>
      <c r="G2305" s="39">
        <v>13</v>
      </c>
      <c r="H2305" s="2" t="s">
        <v>73</v>
      </c>
      <c r="I2305" s="3">
        <v>3.89</v>
      </c>
      <c r="L2305" s="3">
        <v>-70.38</v>
      </c>
      <c r="M2305" s="3">
        <v>1.08</v>
      </c>
      <c r="N2305" s="3">
        <v>192.84</v>
      </c>
      <c r="O2305" s="3">
        <v>230.25</v>
      </c>
      <c r="P2305" s="3">
        <v>0.61</v>
      </c>
      <c r="Q2305" s="3">
        <v>0.62</v>
      </c>
      <c r="R2305" s="3">
        <v>0.57999999999999996</v>
      </c>
      <c r="S2305" s="3">
        <v>2.27</v>
      </c>
      <c r="T2305" s="3">
        <v>3.18</v>
      </c>
      <c r="U2305" s="6">
        <f t="shared" si="956"/>
        <v>178.55555555555554</v>
      </c>
      <c r="W2305" s="6">
        <f t="shared" si="957"/>
        <v>30.465444287729195</v>
      </c>
      <c r="X2305" s="6">
        <f t="shared" si="958"/>
        <v>3110.3225806451615</v>
      </c>
      <c r="Y2305" s="6">
        <f t="shared" si="959"/>
        <v>4796.875</v>
      </c>
      <c r="Z2305" s="6">
        <f t="shared" si="960"/>
        <v>30.5</v>
      </c>
      <c r="AA2305" s="6">
        <f t="shared" si="961"/>
        <v>51.028806584362137</v>
      </c>
      <c r="AB2305" s="6">
        <f t="shared" si="962"/>
        <v>25.217391304347824</v>
      </c>
      <c r="AC2305" s="6">
        <f t="shared" si="963"/>
        <v>58.071117932975184</v>
      </c>
      <c r="AD2305" s="6">
        <f t="shared" si="964"/>
        <v>176.66666666666666</v>
      </c>
      <c r="AE2305" s="6">
        <f t="shared" si="965"/>
        <v>102.09345878136202</v>
      </c>
    </row>
    <row r="2306" spans="1:31" x14ac:dyDescent="0.15">
      <c r="A2306" s="38">
        <v>44053</v>
      </c>
      <c r="B2306" s="8">
        <f t="shared" si="933"/>
        <v>2020</v>
      </c>
      <c r="C2306" s="8">
        <f t="shared" si="934"/>
        <v>8</v>
      </c>
      <c r="D2306" s="8">
        <f t="shared" si="935"/>
        <v>10</v>
      </c>
      <c r="E2306" s="8" t="s">
        <v>30</v>
      </c>
      <c r="F2306" s="8">
        <v>2</v>
      </c>
      <c r="G2306" s="39">
        <v>7</v>
      </c>
      <c r="H2306" s="2" t="s">
        <v>73</v>
      </c>
      <c r="I2306" s="3">
        <v>3.98</v>
      </c>
      <c r="L2306" s="3">
        <v>-61.59</v>
      </c>
      <c r="M2306" s="3">
        <v>1.01</v>
      </c>
      <c r="N2306" s="3">
        <v>185.4</v>
      </c>
      <c r="O2306" s="3">
        <v>151.18</v>
      </c>
      <c r="P2306" s="3">
        <v>10.73</v>
      </c>
      <c r="Q2306" s="3">
        <v>7.35</v>
      </c>
      <c r="R2306" s="3">
        <v>0.56000000000000005</v>
      </c>
      <c r="S2306" s="3">
        <v>0.5</v>
      </c>
      <c r="T2306" s="3">
        <v>0.49</v>
      </c>
      <c r="U2306" s="6">
        <f t="shared" si="956"/>
        <v>183.56435643564356</v>
      </c>
      <c r="W2306" s="6">
        <f t="shared" si="957"/>
        <v>28.490832157968967</v>
      </c>
      <c r="X2306" s="6">
        <f t="shared" si="958"/>
        <v>2990.322580645161</v>
      </c>
      <c r="Y2306" s="6">
        <f t="shared" si="959"/>
        <v>3149.5833333333335</v>
      </c>
      <c r="Z2306" s="6">
        <f t="shared" si="960"/>
        <v>536.5</v>
      </c>
      <c r="AA2306" s="6">
        <f t="shared" si="961"/>
        <v>604.93827160493822</v>
      </c>
      <c r="AB2306" s="6">
        <f t="shared" si="962"/>
        <v>24.347826086956523</v>
      </c>
      <c r="AC2306" s="6">
        <f t="shared" si="963"/>
        <v>12.790995139421845</v>
      </c>
      <c r="AD2306" s="6">
        <f t="shared" si="964"/>
        <v>27.222222222222221</v>
      </c>
      <c r="AE2306" s="6">
        <f t="shared" si="965"/>
        <v>104.95736186521879</v>
      </c>
    </row>
    <row r="2307" spans="1:31" x14ac:dyDescent="0.15">
      <c r="A2307" s="38">
        <v>44053</v>
      </c>
      <c r="B2307" s="8">
        <f t="shared" si="933"/>
        <v>2020</v>
      </c>
      <c r="C2307" s="8">
        <f t="shared" si="934"/>
        <v>8</v>
      </c>
      <c r="D2307" s="8">
        <f t="shared" si="935"/>
        <v>10</v>
      </c>
      <c r="E2307" s="8" t="s">
        <v>29</v>
      </c>
      <c r="F2307" s="8">
        <v>1</v>
      </c>
      <c r="G2307" s="39">
        <v>1</v>
      </c>
      <c r="H2307" s="2" t="s">
        <v>73</v>
      </c>
      <c r="I2307" s="3">
        <v>3.8</v>
      </c>
      <c r="L2307" s="3">
        <v>-128.36000000000001</v>
      </c>
      <c r="M2307" s="3">
        <v>1.29</v>
      </c>
      <c r="N2307" s="3">
        <v>255.57</v>
      </c>
      <c r="O2307" s="3">
        <v>173.9</v>
      </c>
      <c r="P2307" s="3">
        <v>6.06</v>
      </c>
      <c r="Q2307" s="3">
        <v>2.04</v>
      </c>
      <c r="R2307" s="3">
        <v>0.46</v>
      </c>
      <c r="S2307" s="3">
        <v>3.64</v>
      </c>
      <c r="T2307" s="3">
        <v>0.36</v>
      </c>
      <c r="U2307" s="6">
        <f t="shared" si="956"/>
        <v>198.11627906976744</v>
      </c>
      <c r="W2307" s="6">
        <f t="shared" si="957"/>
        <v>36.389280677009864</v>
      </c>
      <c r="X2307" s="6">
        <f t="shared" si="958"/>
        <v>4122.0967741935483</v>
      </c>
      <c r="Y2307" s="6">
        <f t="shared" si="959"/>
        <v>3622.916666666667</v>
      </c>
      <c r="Z2307" s="6">
        <f t="shared" si="960"/>
        <v>303</v>
      </c>
      <c r="AA2307" s="6">
        <f t="shared" si="961"/>
        <v>167.90123456790124</v>
      </c>
      <c r="AB2307" s="6">
        <f t="shared" si="962"/>
        <v>20</v>
      </c>
      <c r="AC2307" s="6">
        <f t="shared" si="963"/>
        <v>93.118444614991034</v>
      </c>
      <c r="AD2307" s="6">
        <f t="shared" si="964"/>
        <v>20</v>
      </c>
      <c r="AE2307" s="6">
        <f t="shared" si="965"/>
        <v>113.2777756939235</v>
      </c>
    </row>
    <row r="2308" spans="1:31" x14ac:dyDescent="0.15">
      <c r="A2308" s="38">
        <v>44053</v>
      </c>
      <c r="B2308" s="8">
        <f t="shared" si="933"/>
        <v>2020</v>
      </c>
      <c r="C2308" s="8">
        <f t="shared" si="934"/>
        <v>8</v>
      </c>
      <c r="D2308" s="8">
        <f t="shared" si="935"/>
        <v>10</v>
      </c>
      <c r="E2308" s="8" t="s">
        <v>29</v>
      </c>
      <c r="F2308" s="8">
        <v>3</v>
      </c>
      <c r="G2308" s="39">
        <v>10</v>
      </c>
      <c r="H2308" s="2" t="s">
        <v>73</v>
      </c>
      <c r="I2308" s="3">
        <v>4.03</v>
      </c>
      <c r="L2308" s="3">
        <v>-78.760000000000005</v>
      </c>
      <c r="M2308" s="3">
        <v>0.42</v>
      </c>
      <c r="N2308" s="3">
        <v>92.13</v>
      </c>
      <c r="O2308" s="3">
        <v>53.92</v>
      </c>
      <c r="P2308" s="3">
        <v>1.6</v>
      </c>
      <c r="Q2308" s="3">
        <v>0.53</v>
      </c>
      <c r="R2308" s="3">
        <v>0.26</v>
      </c>
      <c r="S2308" s="3">
        <v>7.16</v>
      </c>
      <c r="T2308" s="3">
        <v>0.4</v>
      </c>
      <c r="U2308" s="6">
        <f t="shared" si="956"/>
        <v>219.35714285714286</v>
      </c>
      <c r="W2308" s="6">
        <f t="shared" si="957"/>
        <v>11.847672778561353</v>
      </c>
      <c r="X2308" s="6">
        <f t="shared" si="958"/>
        <v>1485.9677419354837</v>
      </c>
      <c r="Y2308" s="6">
        <f t="shared" si="959"/>
        <v>1123.3333333333333</v>
      </c>
      <c r="Z2308" s="6">
        <f t="shared" si="960"/>
        <v>80</v>
      </c>
      <c r="AA2308" s="6">
        <f t="shared" si="961"/>
        <v>43.621399176954732</v>
      </c>
      <c r="AB2308" s="6">
        <f t="shared" si="962"/>
        <v>11.304347826086957</v>
      </c>
      <c r="AC2308" s="6">
        <f t="shared" si="963"/>
        <v>183.16705039652084</v>
      </c>
      <c r="AD2308" s="6">
        <f t="shared" si="964"/>
        <v>22.222222222222221</v>
      </c>
      <c r="AE2308" s="6">
        <f t="shared" si="965"/>
        <v>125.42275345622119</v>
      </c>
    </row>
    <row r="2309" spans="1:31" x14ac:dyDescent="0.15">
      <c r="A2309" s="38">
        <v>44053</v>
      </c>
      <c r="B2309" s="8">
        <f t="shared" si="933"/>
        <v>2020</v>
      </c>
      <c r="C2309" s="8">
        <f t="shared" si="934"/>
        <v>8</v>
      </c>
      <c r="D2309" s="8">
        <f t="shared" si="935"/>
        <v>10</v>
      </c>
      <c r="E2309" s="8" t="s">
        <v>30</v>
      </c>
      <c r="F2309" s="8">
        <v>4</v>
      </c>
      <c r="G2309" s="39">
        <v>14</v>
      </c>
      <c r="H2309" s="2" t="s">
        <v>73</v>
      </c>
      <c r="I2309" s="3">
        <v>3.79</v>
      </c>
      <c r="L2309" s="3">
        <v>-119.51</v>
      </c>
      <c r="M2309" s="3">
        <v>1.45</v>
      </c>
      <c r="N2309" s="3">
        <v>473.91</v>
      </c>
      <c r="O2309" s="3">
        <v>331.25</v>
      </c>
      <c r="P2309" s="3">
        <v>25.8</v>
      </c>
      <c r="Q2309" s="3">
        <v>15.52</v>
      </c>
      <c r="R2309" s="3">
        <v>0.57999999999999996</v>
      </c>
      <c r="S2309" s="3">
        <v>2.1800000000000002</v>
      </c>
      <c r="T2309" s="3">
        <v>8.76</v>
      </c>
      <c r="U2309" s="6">
        <f t="shared" si="956"/>
        <v>326.83448275862071</v>
      </c>
      <c r="W2309" s="6">
        <f t="shared" si="957"/>
        <v>40.90267983074753</v>
      </c>
      <c r="X2309" s="6">
        <f t="shared" si="958"/>
        <v>7643.709677419356</v>
      </c>
      <c r="Y2309" s="6">
        <f t="shared" si="959"/>
        <v>6901.041666666667</v>
      </c>
      <c r="Z2309" s="6">
        <f t="shared" si="960"/>
        <v>1290</v>
      </c>
      <c r="AA2309" s="6">
        <f t="shared" si="961"/>
        <v>1277.3662551440327</v>
      </c>
      <c r="AB2309" s="6">
        <f t="shared" si="962"/>
        <v>25.217391304347824</v>
      </c>
      <c r="AC2309" s="6">
        <f t="shared" si="963"/>
        <v>55.768738807879252</v>
      </c>
      <c r="AD2309" s="6">
        <f t="shared" si="964"/>
        <v>486.66666666666663</v>
      </c>
      <c r="AE2309" s="6">
        <f t="shared" si="965"/>
        <v>186.87552280311462</v>
      </c>
    </row>
    <row r="2310" spans="1:31" x14ac:dyDescent="0.15">
      <c r="A2310" s="38">
        <v>44053</v>
      </c>
      <c r="B2310" s="8">
        <f t="shared" si="933"/>
        <v>2020</v>
      </c>
      <c r="C2310" s="8">
        <f t="shared" si="934"/>
        <v>8</v>
      </c>
      <c r="D2310" s="8">
        <f t="shared" si="935"/>
        <v>10</v>
      </c>
      <c r="E2310" s="8" t="s">
        <v>31</v>
      </c>
      <c r="F2310" s="8">
        <v>1</v>
      </c>
      <c r="G2310" s="39">
        <v>3</v>
      </c>
      <c r="H2310" s="2" t="s">
        <v>73</v>
      </c>
      <c r="I2310" s="3">
        <v>5.39</v>
      </c>
    </row>
    <row r="2311" spans="1:31" x14ac:dyDescent="0.15">
      <c r="A2311" s="38">
        <v>44053</v>
      </c>
      <c r="B2311" s="8">
        <f t="shared" si="933"/>
        <v>2020</v>
      </c>
      <c r="C2311" s="8">
        <f t="shared" si="934"/>
        <v>8</v>
      </c>
      <c r="D2311" s="8">
        <f t="shared" si="935"/>
        <v>10</v>
      </c>
      <c r="E2311" s="8" t="s">
        <v>31</v>
      </c>
      <c r="F2311" s="8">
        <v>4</v>
      </c>
      <c r="G2311" s="39">
        <v>15</v>
      </c>
      <c r="H2311" s="2" t="s">
        <v>73</v>
      </c>
      <c r="I2311" s="3">
        <v>5.03</v>
      </c>
    </row>
    <row r="2312" spans="1:31" x14ac:dyDescent="0.15">
      <c r="A2312" s="38">
        <v>44144</v>
      </c>
      <c r="B2312" s="8">
        <f t="shared" si="933"/>
        <v>2020</v>
      </c>
      <c r="C2312" s="8">
        <f t="shared" si="934"/>
        <v>11</v>
      </c>
      <c r="D2312" s="8">
        <f t="shared" si="935"/>
        <v>9</v>
      </c>
      <c r="E2312" s="8" t="s">
        <v>32</v>
      </c>
      <c r="F2312" s="8">
        <v>3</v>
      </c>
      <c r="G2312" s="39">
        <v>11</v>
      </c>
      <c r="H2312" s="2" t="s">
        <v>73</v>
      </c>
      <c r="I2312" s="3">
        <v>5.16</v>
      </c>
      <c r="L2312" s="3">
        <v>-6.33</v>
      </c>
      <c r="M2312" s="3">
        <v>0.64</v>
      </c>
      <c r="N2312" s="3">
        <v>0.13</v>
      </c>
      <c r="O2312" s="3">
        <v>4.0199999999999996</v>
      </c>
      <c r="P2312" s="3">
        <v>0.46</v>
      </c>
      <c r="Q2312" s="3">
        <v>0.19</v>
      </c>
      <c r="R2312" s="3">
        <v>0.42</v>
      </c>
      <c r="S2312" s="3">
        <v>0.27</v>
      </c>
      <c r="T2312" s="3">
        <v>0.01</v>
      </c>
      <c r="U2312" s="6">
        <f t="shared" ref="U2312:U2322" si="966">(N2312/M2312)</f>
        <v>0.203125</v>
      </c>
      <c r="W2312" s="6">
        <f t="shared" ref="W2312:W2323" si="967">(M2312/35.45)*1000</f>
        <v>18.053596614950635</v>
      </c>
      <c r="X2312" s="6">
        <f t="shared" ref="X2312:X2323" si="968">(N2312/62)*1000</f>
        <v>2.096774193548387</v>
      </c>
      <c r="Y2312" s="6">
        <f t="shared" ref="Y2312:Y2323" si="969">(O2312/96)*1000*2</f>
        <v>83.749999999999986</v>
      </c>
      <c r="Z2312" s="6">
        <f t="shared" ref="Z2312:Z2323" si="970">(P2312/40)*1000*2</f>
        <v>23</v>
      </c>
      <c r="AA2312" s="6">
        <f t="shared" ref="AA2312:AA2323" si="971">(Q2312/24.3)*1000*2</f>
        <v>15.637860082304528</v>
      </c>
      <c r="AB2312" s="6">
        <f t="shared" ref="AB2312:AB2323" si="972">(R2312/23)*1000</f>
        <v>18.260869565217391</v>
      </c>
      <c r="AC2312" s="6">
        <f t="shared" ref="AC2312:AC2323" si="973">(S2312/39.09)*1000</f>
        <v>6.9071373752877969</v>
      </c>
      <c r="AD2312" s="6">
        <f t="shared" ref="AD2312:AD2323" si="974">(T2312/18)*1000</f>
        <v>0.55555555555555558</v>
      </c>
      <c r="AE2312" s="6">
        <f t="shared" ref="AE2312:AE2322" si="975">(X2312/W2312)</f>
        <v>0.11614163306451612</v>
      </c>
    </row>
    <row r="2313" spans="1:31" x14ac:dyDescent="0.15">
      <c r="A2313" s="38">
        <v>44144</v>
      </c>
      <c r="B2313" s="8">
        <f t="shared" si="933"/>
        <v>2020</v>
      </c>
      <c r="C2313" s="8">
        <f t="shared" si="934"/>
        <v>11</v>
      </c>
      <c r="D2313" s="8">
        <f t="shared" si="935"/>
        <v>9</v>
      </c>
      <c r="E2313" s="8" t="s">
        <v>31</v>
      </c>
      <c r="F2313" s="8">
        <v>4</v>
      </c>
      <c r="G2313" s="39">
        <v>15</v>
      </c>
      <c r="H2313" s="2" t="s">
        <v>73</v>
      </c>
      <c r="I2313" s="3">
        <v>5.0999999999999996</v>
      </c>
      <c r="L2313" s="3">
        <v>-5.49</v>
      </c>
      <c r="M2313" s="3">
        <v>0.26</v>
      </c>
      <c r="N2313" s="3">
        <v>0.35</v>
      </c>
      <c r="O2313" s="3">
        <v>4.97</v>
      </c>
      <c r="P2313" s="3">
        <v>0.47</v>
      </c>
      <c r="Q2313" s="3">
        <v>0.13</v>
      </c>
      <c r="R2313" s="3">
        <v>0.26</v>
      </c>
      <c r="S2313" s="3">
        <v>0.11</v>
      </c>
      <c r="T2313" s="3">
        <v>0.01</v>
      </c>
      <c r="U2313" s="6">
        <f t="shared" si="966"/>
        <v>1.346153846153846</v>
      </c>
      <c r="W2313" s="6">
        <f t="shared" si="967"/>
        <v>7.3342736248236946</v>
      </c>
      <c r="X2313" s="6">
        <f t="shared" si="968"/>
        <v>5.6451612903225801</v>
      </c>
      <c r="Y2313" s="6">
        <f t="shared" si="969"/>
        <v>103.54166666666666</v>
      </c>
      <c r="Z2313" s="6">
        <f t="shared" si="970"/>
        <v>23.5</v>
      </c>
      <c r="AA2313" s="6">
        <f t="shared" si="971"/>
        <v>10.699588477366255</v>
      </c>
      <c r="AB2313" s="6">
        <f t="shared" si="972"/>
        <v>11.304347826086957</v>
      </c>
      <c r="AC2313" s="6">
        <f t="shared" si="973"/>
        <v>2.8140189306728058</v>
      </c>
      <c r="AD2313" s="6">
        <f t="shared" si="974"/>
        <v>0.55555555555555558</v>
      </c>
      <c r="AE2313" s="6">
        <f t="shared" si="975"/>
        <v>0.76969602977667495</v>
      </c>
    </row>
    <row r="2314" spans="1:31" x14ac:dyDescent="0.15">
      <c r="A2314" s="38">
        <v>44144</v>
      </c>
      <c r="B2314" s="8">
        <f t="shared" ref="B2314:B2324" si="976">YEAR(A2314)</f>
        <v>2020</v>
      </c>
      <c r="C2314" s="8">
        <f t="shared" ref="C2314:C2324" si="977">MONTH(A2314)</f>
        <v>11</v>
      </c>
      <c r="D2314" s="8">
        <f t="shared" ref="D2314:D2324" si="978">DAY(A2314)</f>
        <v>9</v>
      </c>
      <c r="E2314" s="8" t="s">
        <v>32</v>
      </c>
      <c r="F2314" s="8">
        <v>4</v>
      </c>
      <c r="G2314" s="39">
        <v>16</v>
      </c>
      <c r="H2314" s="2" t="s">
        <v>73</v>
      </c>
      <c r="I2314" s="3">
        <v>5</v>
      </c>
      <c r="L2314" s="3">
        <v>-7.94</v>
      </c>
      <c r="M2314" s="3">
        <v>0.73</v>
      </c>
      <c r="N2314" s="3">
        <v>2.92</v>
      </c>
      <c r="O2314" s="3">
        <v>5.96</v>
      </c>
      <c r="P2314" s="3">
        <v>0.71</v>
      </c>
      <c r="Q2314" s="3">
        <v>0.28000000000000003</v>
      </c>
      <c r="R2314" s="3">
        <v>0.36</v>
      </c>
      <c r="S2314" s="3">
        <v>0.75</v>
      </c>
      <c r="T2314" s="3">
        <v>0.03</v>
      </c>
      <c r="U2314" s="6">
        <f t="shared" si="966"/>
        <v>4</v>
      </c>
      <c r="W2314" s="6">
        <f t="shared" si="967"/>
        <v>20.592383638928066</v>
      </c>
      <c r="X2314" s="6">
        <f t="shared" si="968"/>
        <v>47.096774193548384</v>
      </c>
      <c r="Y2314" s="6">
        <f t="shared" si="969"/>
        <v>124.16666666666666</v>
      </c>
      <c r="Z2314" s="6">
        <f t="shared" si="970"/>
        <v>35.5</v>
      </c>
      <c r="AA2314" s="6">
        <f t="shared" si="971"/>
        <v>23.045267489711936</v>
      </c>
      <c r="AB2314" s="6">
        <f t="shared" si="972"/>
        <v>15.652173913043477</v>
      </c>
      <c r="AC2314" s="6">
        <f t="shared" si="973"/>
        <v>19.186492709132768</v>
      </c>
      <c r="AD2314" s="6">
        <f t="shared" si="974"/>
        <v>1.6666666666666665</v>
      </c>
      <c r="AE2314" s="6">
        <f t="shared" si="975"/>
        <v>2.2870967741935484</v>
      </c>
    </row>
    <row r="2315" spans="1:31" x14ac:dyDescent="0.15">
      <c r="A2315" s="38">
        <v>44144</v>
      </c>
      <c r="B2315" s="8">
        <f t="shared" si="976"/>
        <v>2020</v>
      </c>
      <c r="C2315" s="8">
        <f t="shared" si="977"/>
        <v>11</v>
      </c>
      <c r="D2315" s="8">
        <f t="shared" si="978"/>
        <v>9</v>
      </c>
      <c r="E2315" s="8" t="s">
        <v>31</v>
      </c>
      <c r="F2315" s="8">
        <v>2</v>
      </c>
      <c r="G2315" s="39">
        <v>5</v>
      </c>
      <c r="H2315" s="2" t="s">
        <v>73</v>
      </c>
      <c r="I2315" s="3">
        <v>4.87</v>
      </c>
      <c r="L2315" s="3">
        <v>-16.39</v>
      </c>
      <c r="M2315" s="3">
        <v>0.3</v>
      </c>
      <c r="N2315" s="3">
        <v>7.61</v>
      </c>
      <c r="O2315" s="3">
        <v>4.93</v>
      </c>
      <c r="P2315" s="3">
        <v>1.19</v>
      </c>
      <c r="Q2315" s="3">
        <v>0.23</v>
      </c>
      <c r="R2315" s="3">
        <v>0.32</v>
      </c>
      <c r="S2315" s="3">
        <v>0.13</v>
      </c>
      <c r="T2315" s="3">
        <v>0.01</v>
      </c>
      <c r="U2315" s="6">
        <f t="shared" si="966"/>
        <v>25.366666666666667</v>
      </c>
      <c r="W2315" s="6">
        <f t="shared" si="967"/>
        <v>8.4626234132581093</v>
      </c>
      <c r="X2315" s="6">
        <f t="shared" si="968"/>
        <v>122.74193548387096</v>
      </c>
      <c r="Y2315" s="6">
        <f t="shared" si="969"/>
        <v>102.70833333333333</v>
      </c>
      <c r="Z2315" s="6">
        <f t="shared" si="970"/>
        <v>59.5</v>
      </c>
      <c r="AA2315" s="6">
        <f t="shared" si="971"/>
        <v>18.930041152263374</v>
      </c>
      <c r="AB2315" s="6">
        <f t="shared" si="972"/>
        <v>13.913043478260871</v>
      </c>
      <c r="AC2315" s="6">
        <f t="shared" si="973"/>
        <v>3.3256587362496801</v>
      </c>
      <c r="AD2315" s="6">
        <f t="shared" si="974"/>
        <v>0.55555555555555558</v>
      </c>
      <c r="AE2315" s="6">
        <f t="shared" si="975"/>
        <v>14.504005376344086</v>
      </c>
    </row>
    <row r="2316" spans="1:31" x14ac:dyDescent="0.15">
      <c r="A2316" s="38">
        <v>44144</v>
      </c>
      <c r="B2316" s="8">
        <f t="shared" si="976"/>
        <v>2020</v>
      </c>
      <c r="C2316" s="8">
        <f t="shared" si="977"/>
        <v>11</v>
      </c>
      <c r="D2316" s="8">
        <f t="shared" si="978"/>
        <v>9</v>
      </c>
      <c r="E2316" s="8" t="s">
        <v>31</v>
      </c>
      <c r="F2316" s="8">
        <v>1</v>
      </c>
      <c r="G2316" s="39">
        <v>3</v>
      </c>
      <c r="H2316" s="2" t="s">
        <v>73</v>
      </c>
      <c r="I2316" s="3">
        <v>5.33</v>
      </c>
      <c r="L2316" s="3">
        <v>6.09</v>
      </c>
      <c r="M2316" s="3">
        <v>0.25</v>
      </c>
      <c r="N2316" s="3">
        <v>6.77</v>
      </c>
      <c r="O2316" s="3">
        <v>2.77</v>
      </c>
      <c r="P2316" s="3">
        <v>1.83</v>
      </c>
      <c r="Q2316" s="3">
        <v>0.43</v>
      </c>
      <c r="R2316" s="3">
        <v>0.22</v>
      </c>
      <c r="S2316" s="3">
        <v>0.72</v>
      </c>
      <c r="T2316" s="3">
        <v>0.01</v>
      </c>
      <c r="U2316" s="6">
        <f t="shared" si="966"/>
        <v>27.08</v>
      </c>
      <c r="W2316" s="6">
        <f t="shared" si="967"/>
        <v>7.0521861777150914</v>
      </c>
      <c r="X2316" s="6">
        <f t="shared" si="968"/>
        <v>109.19354838709677</v>
      </c>
      <c r="Y2316" s="6">
        <f t="shared" si="969"/>
        <v>57.708333333333336</v>
      </c>
      <c r="Z2316" s="6">
        <f t="shared" si="970"/>
        <v>91.5</v>
      </c>
      <c r="AA2316" s="6">
        <f t="shared" si="971"/>
        <v>35.390946502057609</v>
      </c>
      <c r="AB2316" s="6">
        <f t="shared" si="972"/>
        <v>9.5652173913043477</v>
      </c>
      <c r="AC2316" s="6">
        <f t="shared" si="973"/>
        <v>18.419033000767456</v>
      </c>
      <c r="AD2316" s="6">
        <f t="shared" si="974"/>
        <v>0.55555555555555558</v>
      </c>
      <c r="AE2316" s="6">
        <f t="shared" si="975"/>
        <v>15.483645161290323</v>
      </c>
    </row>
    <row r="2317" spans="1:31" x14ac:dyDescent="0.15">
      <c r="A2317" s="38">
        <v>44144</v>
      </c>
      <c r="B2317" s="8">
        <f t="shared" si="976"/>
        <v>2020</v>
      </c>
      <c r="C2317" s="8">
        <f t="shared" si="977"/>
        <v>11</v>
      </c>
      <c r="D2317" s="8">
        <f t="shared" si="978"/>
        <v>9</v>
      </c>
      <c r="E2317" s="8" t="s">
        <v>31</v>
      </c>
      <c r="F2317" s="8">
        <v>3</v>
      </c>
      <c r="G2317" s="39">
        <v>12</v>
      </c>
      <c r="H2317" s="2" t="s">
        <v>73</v>
      </c>
      <c r="I2317" s="3">
        <v>4.62</v>
      </c>
      <c r="L2317" s="3">
        <v>-5.66</v>
      </c>
      <c r="M2317" s="3">
        <v>0.24</v>
      </c>
      <c r="N2317" s="3">
        <v>11.2</v>
      </c>
      <c r="O2317" s="3">
        <v>7.14</v>
      </c>
      <c r="P2317" s="3">
        <v>0.31</v>
      </c>
      <c r="Q2317" s="3">
        <v>0.15</v>
      </c>
      <c r="R2317" s="3">
        <v>0.28000000000000003</v>
      </c>
      <c r="S2317" s="3">
        <v>0.28999999999999998</v>
      </c>
      <c r="T2317" s="3">
        <v>0.08</v>
      </c>
      <c r="U2317" s="6">
        <f t="shared" si="966"/>
        <v>46.666666666666664</v>
      </c>
      <c r="W2317" s="6">
        <f t="shared" si="967"/>
        <v>6.7700987306064873</v>
      </c>
      <c r="X2317" s="6">
        <f t="shared" si="968"/>
        <v>180.64516129032256</v>
      </c>
      <c r="Y2317" s="6">
        <f t="shared" si="969"/>
        <v>148.75</v>
      </c>
      <c r="Z2317" s="6">
        <f t="shared" si="970"/>
        <v>15.5</v>
      </c>
      <c r="AA2317" s="6">
        <f t="shared" si="971"/>
        <v>12.345679012345679</v>
      </c>
      <c r="AB2317" s="6">
        <f t="shared" si="972"/>
        <v>12.173913043478262</v>
      </c>
      <c r="AC2317" s="6">
        <f t="shared" si="973"/>
        <v>7.4187771808646703</v>
      </c>
      <c r="AD2317" s="6">
        <f t="shared" si="974"/>
        <v>4.4444444444444446</v>
      </c>
      <c r="AE2317" s="6">
        <f t="shared" si="975"/>
        <v>26.682795698924732</v>
      </c>
    </row>
    <row r="2318" spans="1:31" x14ac:dyDescent="0.15">
      <c r="A2318" s="38">
        <v>44144</v>
      </c>
      <c r="B2318" s="8">
        <f t="shared" si="976"/>
        <v>2020</v>
      </c>
      <c r="C2318" s="8">
        <f t="shared" si="977"/>
        <v>11</v>
      </c>
      <c r="D2318" s="8">
        <f t="shared" si="978"/>
        <v>9</v>
      </c>
      <c r="E2318" s="8" t="s">
        <v>29</v>
      </c>
      <c r="F2318" s="8">
        <v>3</v>
      </c>
      <c r="G2318" s="39">
        <v>10</v>
      </c>
      <c r="H2318" s="2" t="s">
        <v>73</v>
      </c>
      <c r="I2318" s="3">
        <v>3.9</v>
      </c>
      <c r="L2318" s="3">
        <v>-109.74</v>
      </c>
      <c r="M2318" s="3">
        <v>1.1599999999999999</v>
      </c>
      <c r="N2318" s="3">
        <v>129</v>
      </c>
      <c r="O2318" s="3">
        <v>77.73</v>
      </c>
      <c r="P2318" s="3">
        <v>1.75</v>
      </c>
      <c r="Q2318" s="3">
        <v>1.18</v>
      </c>
      <c r="R2318" s="3">
        <v>0.55000000000000004</v>
      </c>
      <c r="S2318" s="3">
        <v>1.23</v>
      </c>
      <c r="T2318" s="3">
        <v>0.41</v>
      </c>
      <c r="U2318" s="6">
        <f t="shared" si="966"/>
        <v>111.20689655172414</v>
      </c>
      <c r="W2318" s="6">
        <f t="shared" si="967"/>
        <v>32.722143864598017</v>
      </c>
      <c r="X2318" s="6">
        <f t="shared" si="968"/>
        <v>2080.6451612903224</v>
      </c>
      <c r="Y2318" s="6">
        <f t="shared" si="969"/>
        <v>1619.375</v>
      </c>
      <c r="Z2318" s="6">
        <f t="shared" si="970"/>
        <v>87.5</v>
      </c>
      <c r="AA2318" s="6">
        <f t="shared" si="971"/>
        <v>97.119341563786008</v>
      </c>
      <c r="AB2318" s="6">
        <f t="shared" si="972"/>
        <v>23.913043478260871</v>
      </c>
      <c r="AC2318" s="6">
        <f t="shared" si="973"/>
        <v>31.465848042977736</v>
      </c>
      <c r="AD2318" s="6">
        <f t="shared" si="974"/>
        <v>22.777777777777775</v>
      </c>
      <c r="AE2318" s="6">
        <f t="shared" si="975"/>
        <v>63.585233592880989</v>
      </c>
    </row>
    <row r="2319" spans="1:31" x14ac:dyDescent="0.15">
      <c r="A2319" s="38">
        <v>44144</v>
      </c>
      <c r="B2319" s="8">
        <f t="shared" si="976"/>
        <v>2020</v>
      </c>
      <c r="C2319" s="8">
        <f t="shared" si="977"/>
        <v>11</v>
      </c>
      <c r="D2319" s="8">
        <f t="shared" si="978"/>
        <v>9</v>
      </c>
      <c r="E2319" s="8" t="s">
        <v>30</v>
      </c>
      <c r="F2319" s="8">
        <v>3</v>
      </c>
      <c r="G2319" s="39">
        <v>9</v>
      </c>
      <c r="H2319" s="2" t="s">
        <v>73</v>
      </c>
      <c r="I2319" s="3">
        <v>4.29</v>
      </c>
      <c r="M2319" s="3">
        <v>1.24</v>
      </c>
      <c r="N2319" s="3">
        <v>170.62</v>
      </c>
      <c r="O2319" s="3">
        <v>26.6</v>
      </c>
      <c r="P2319" s="3">
        <v>7.83</v>
      </c>
      <c r="Q2319" s="3">
        <v>3.91</v>
      </c>
      <c r="R2319" s="3">
        <v>0.52</v>
      </c>
      <c r="S2319" s="3">
        <v>2.61</v>
      </c>
      <c r="U2319" s="6">
        <f t="shared" si="966"/>
        <v>137.59677419354838</v>
      </c>
      <c r="W2319" s="6">
        <f t="shared" si="967"/>
        <v>34.97884344146685</v>
      </c>
      <c r="X2319" s="6">
        <f t="shared" si="968"/>
        <v>2751.9354838709678</v>
      </c>
      <c r="Y2319" s="6">
        <f t="shared" si="969"/>
        <v>554.16666666666674</v>
      </c>
      <c r="Z2319" s="6">
        <f t="shared" si="970"/>
        <v>391.5</v>
      </c>
      <c r="AA2319" s="6">
        <f t="shared" si="971"/>
        <v>321.81069958847735</v>
      </c>
      <c r="AB2319" s="6">
        <f t="shared" si="972"/>
        <v>22.608695652173914</v>
      </c>
      <c r="AC2319" s="6">
        <f t="shared" si="973"/>
        <v>66.768994627782035</v>
      </c>
      <c r="AD2319" s="6">
        <f t="shared" si="974"/>
        <v>0</v>
      </c>
      <c r="AE2319" s="6">
        <f t="shared" si="975"/>
        <v>78.674284599375667</v>
      </c>
    </row>
    <row r="2320" spans="1:31" x14ac:dyDescent="0.15">
      <c r="A2320" s="38">
        <v>44144</v>
      </c>
      <c r="B2320" s="8">
        <f t="shared" si="976"/>
        <v>2020</v>
      </c>
      <c r="C2320" s="8">
        <f t="shared" si="977"/>
        <v>11</v>
      </c>
      <c r="D2320" s="8">
        <f t="shared" si="978"/>
        <v>9</v>
      </c>
      <c r="E2320" s="8" t="s">
        <v>29</v>
      </c>
      <c r="F2320" s="8">
        <v>4</v>
      </c>
      <c r="G2320" s="39">
        <v>13</v>
      </c>
      <c r="H2320" s="2" t="s">
        <v>73</v>
      </c>
      <c r="I2320" s="3">
        <v>3.95</v>
      </c>
      <c r="L2320" s="3">
        <v>-47.42</v>
      </c>
      <c r="M2320" s="3">
        <v>1.01</v>
      </c>
      <c r="N2320" s="3">
        <v>208.78</v>
      </c>
      <c r="O2320" s="3">
        <v>206.91</v>
      </c>
      <c r="P2320" s="3">
        <v>1.17</v>
      </c>
      <c r="Q2320" s="3">
        <v>0.66</v>
      </c>
      <c r="R2320" s="3">
        <v>0.63</v>
      </c>
      <c r="S2320" s="3">
        <v>1.6</v>
      </c>
      <c r="T2320" s="3">
        <v>1.61</v>
      </c>
      <c r="U2320" s="6">
        <f t="shared" si="966"/>
        <v>206.71287128712871</v>
      </c>
      <c r="W2320" s="6">
        <f t="shared" si="967"/>
        <v>28.490832157968967</v>
      </c>
      <c r="X2320" s="6">
        <f t="shared" si="968"/>
        <v>3367.4193548387098</v>
      </c>
      <c r="Y2320" s="6">
        <f t="shared" si="969"/>
        <v>4310.625</v>
      </c>
      <c r="Z2320" s="6">
        <f t="shared" si="970"/>
        <v>58.5</v>
      </c>
      <c r="AA2320" s="6">
        <f t="shared" si="971"/>
        <v>54.320987654320987</v>
      </c>
      <c r="AB2320" s="6">
        <f t="shared" si="972"/>
        <v>27.391304347826086</v>
      </c>
      <c r="AC2320" s="6">
        <f t="shared" si="973"/>
        <v>40.931184446149913</v>
      </c>
      <c r="AD2320" s="6">
        <f t="shared" si="974"/>
        <v>89.444444444444457</v>
      </c>
      <c r="AE2320" s="6">
        <f t="shared" si="975"/>
        <v>118.19308527626958</v>
      </c>
    </row>
    <row r="2321" spans="1:31" x14ac:dyDescent="0.15">
      <c r="A2321" s="38">
        <v>44144</v>
      </c>
      <c r="B2321" s="8">
        <f t="shared" si="976"/>
        <v>2020</v>
      </c>
      <c r="C2321" s="8">
        <f t="shared" si="977"/>
        <v>11</v>
      </c>
      <c r="D2321" s="8">
        <f t="shared" si="978"/>
        <v>9</v>
      </c>
      <c r="E2321" s="8" t="s">
        <v>30</v>
      </c>
      <c r="F2321" s="8">
        <v>2</v>
      </c>
      <c r="G2321" s="39">
        <v>7</v>
      </c>
      <c r="H2321" s="2" t="s">
        <v>73</v>
      </c>
      <c r="I2321" s="3">
        <v>3.94</v>
      </c>
      <c r="L2321" s="3">
        <v>-63.95</v>
      </c>
      <c r="M2321" s="3">
        <v>1.39</v>
      </c>
      <c r="N2321" s="3">
        <v>299.62</v>
      </c>
      <c r="O2321" s="3">
        <v>222.77</v>
      </c>
      <c r="P2321" s="3">
        <v>17.989999999999998</v>
      </c>
      <c r="R2321" s="3">
        <v>0.77</v>
      </c>
      <c r="S2321" s="3">
        <v>0.32</v>
      </c>
      <c r="T2321" s="3">
        <v>0.01</v>
      </c>
      <c r="U2321" s="6">
        <f t="shared" si="966"/>
        <v>215.55395683453239</v>
      </c>
      <c r="W2321" s="6">
        <f t="shared" si="967"/>
        <v>39.210155148095907</v>
      </c>
      <c r="X2321" s="6">
        <f t="shared" si="968"/>
        <v>4832.5806451612907</v>
      </c>
      <c r="Y2321" s="6">
        <f t="shared" si="969"/>
        <v>4641.041666666667</v>
      </c>
      <c r="Z2321" s="6">
        <f t="shared" si="970"/>
        <v>899.5</v>
      </c>
      <c r="AA2321" s="6">
        <f t="shared" si="971"/>
        <v>0</v>
      </c>
      <c r="AB2321" s="6">
        <f t="shared" si="972"/>
        <v>33.478260869565219</v>
      </c>
      <c r="AC2321" s="6">
        <f t="shared" si="973"/>
        <v>8.1862368892299813</v>
      </c>
      <c r="AD2321" s="6">
        <f t="shared" si="974"/>
        <v>0.55555555555555558</v>
      </c>
      <c r="AE2321" s="6">
        <f t="shared" si="975"/>
        <v>123.24818983522862</v>
      </c>
    </row>
    <row r="2322" spans="1:31" x14ac:dyDescent="0.15">
      <c r="A2322" s="38">
        <v>44144</v>
      </c>
      <c r="B2322" s="8">
        <f t="shared" si="976"/>
        <v>2020</v>
      </c>
      <c r="C2322" s="8">
        <f t="shared" si="977"/>
        <v>11</v>
      </c>
      <c r="D2322" s="8">
        <f t="shared" si="978"/>
        <v>9</v>
      </c>
      <c r="E2322" s="8" t="s">
        <v>29</v>
      </c>
      <c r="F2322" s="8">
        <v>1</v>
      </c>
      <c r="G2322" s="39">
        <v>1</v>
      </c>
      <c r="H2322" s="2" t="s">
        <v>73</v>
      </c>
      <c r="I2322" s="3">
        <v>3.88</v>
      </c>
      <c r="L2322" s="3">
        <v>-79.28</v>
      </c>
      <c r="M2322" s="3">
        <v>1.29</v>
      </c>
      <c r="N2322" s="3">
        <v>286.64999999999998</v>
      </c>
      <c r="O2322" s="3">
        <v>146.47999999999999</v>
      </c>
      <c r="P2322" s="3">
        <v>2.95</v>
      </c>
      <c r="Q2322" s="3">
        <v>1.84</v>
      </c>
      <c r="R2322" s="3">
        <v>0.41</v>
      </c>
      <c r="S2322" s="3">
        <v>3.3</v>
      </c>
      <c r="T2322" s="3">
        <v>0.01</v>
      </c>
      <c r="U2322" s="6">
        <f t="shared" si="966"/>
        <v>222.20930232558138</v>
      </c>
      <c r="W2322" s="6">
        <f t="shared" si="967"/>
        <v>36.389280677009864</v>
      </c>
      <c r="X2322" s="6">
        <f t="shared" si="968"/>
        <v>4623.3870967741932</v>
      </c>
      <c r="Y2322" s="6">
        <f t="shared" si="969"/>
        <v>3051.6666666666665</v>
      </c>
      <c r="Z2322" s="6">
        <f t="shared" si="970"/>
        <v>147.50000000000003</v>
      </c>
      <c r="AA2322" s="6">
        <f t="shared" si="971"/>
        <v>151.440329218107</v>
      </c>
      <c r="AB2322" s="6">
        <f t="shared" si="972"/>
        <v>17.826086956521738</v>
      </c>
      <c r="AC2322" s="6">
        <f t="shared" si="973"/>
        <v>84.420567920184183</v>
      </c>
      <c r="AD2322" s="6">
        <f t="shared" si="974"/>
        <v>0.55555555555555558</v>
      </c>
      <c r="AE2322" s="6">
        <f t="shared" si="975"/>
        <v>127.05354463615906</v>
      </c>
    </row>
    <row r="2323" spans="1:31" x14ac:dyDescent="0.15">
      <c r="A2323" s="38">
        <v>44144</v>
      </c>
      <c r="B2323" s="8">
        <f t="shared" si="976"/>
        <v>2020</v>
      </c>
      <c r="C2323" s="8">
        <f t="shared" si="977"/>
        <v>11</v>
      </c>
      <c r="D2323" s="8">
        <f t="shared" si="978"/>
        <v>9</v>
      </c>
      <c r="E2323" s="8" t="s">
        <v>29</v>
      </c>
      <c r="F2323" s="8">
        <v>2</v>
      </c>
      <c r="G2323" s="39">
        <v>6</v>
      </c>
      <c r="H2323" s="2" t="s">
        <v>73</v>
      </c>
      <c r="I2323" s="3">
        <v>3.76</v>
      </c>
      <c r="L2323" s="3">
        <v>-163.62</v>
      </c>
      <c r="M2323" s="3">
        <v>1.98</v>
      </c>
      <c r="N2323" s="3">
        <v>511.67</v>
      </c>
      <c r="O2323" s="3">
        <v>205.01</v>
      </c>
      <c r="P2323" s="3">
        <v>3.32</v>
      </c>
      <c r="Q2323" s="3">
        <v>1.98</v>
      </c>
      <c r="R2323" s="3">
        <v>0.68</v>
      </c>
      <c r="S2323" s="3">
        <v>0.45</v>
      </c>
      <c r="T2323" s="3">
        <v>0.33</v>
      </c>
      <c r="U2323" s="6">
        <f>(N2323/M2323)</f>
        <v>258.41919191919192</v>
      </c>
      <c r="W2323" s="6">
        <f t="shared" si="967"/>
        <v>55.853314527503521</v>
      </c>
      <c r="X2323" s="6">
        <f t="shared" si="968"/>
        <v>8252.7419354838712</v>
      </c>
      <c r="Y2323" s="6">
        <f t="shared" si="969"/>
        <v>4271.0416666666661</v>
      </c>
      <c r="Z2323" s="6">
        <f t="shared" si="970"/>
        <v>165.99999999999997</v>
      </c>
      <c r="AA2323" s="6">
        <f t="shared" si="971"/>
        <v>162.96296296296296</v>
      </c>
      <c r="AB2323" s="6">
        <f t="shared" si="972"/>
        <v>29.565217391304351</v>
      </c>
      <c r="AC2323" s="6">
        <f t="shared" si="973"/>
        <v>11.511895625479662</v>
      </c>
      <c r="AD2323" s="6">
        <f t="shared" si="974"/>
        <v>18.333333333333332</v>
      </c>
      <c r="AE2323" s="6">
        <f>(X2323/W2323)</f>
        <v>147.75742505702186</v>
      </c>
    </row>
    <row r="2324" spans="1:31" x14ac:dyDescent="0.15">
      <c r="A2324" s="38">
        <v>44144</v>
      </c>
      <c r="B2324" s="8">
        <f t="shared" si="976"/>
        <v>2020</v>
      </c>
      <c r="C2324" s="8">
        <f t="shared" si="977"/>
        <v>11</v>
      </c>
      <c r="D2324" s="8">
        <f t="shared" si="978"/>
        <v>9</v>
      </c>
      <c r="E2324" s="8" t="s">
        <v>30</v>
      </c>
      <c r="F2324" s="8">
        <v>4</v>
      </c>
      <c r="G2324" s="39">
        <v>14</v>
      </c>
      <c r="H2324" s="2" t="s">
        <v>73</v>
      </c>
      <c r="I2324" s="3">
        <v>3.99</v>
      </c>
    </row>
  </sheetData>
  <sortState xmlns:xlrd2="http://schemas.microsoft.com/office/spreadsheetml/2017/richdata2" ref="A10:AE2324">
    <sortCondition ref="A10:A2324"/>
  </sortState>
  <pageMargins left="0.7" right="0.7" top="0.75" bottom="0.75" header="0.3" footer="0.3"/>
  <pageSetup orientation="portrait"/>
  <legacyDrawing r:id="rId1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R126"/>
  <sheetViews>
    <sheetView tabSelected="1" topLeftCell="A115" zoomScaleNormal="100" zoomScalePageLayoutView="150" workbookViewId="0">
      <selection activeCell="C117" sqref="C117"/>
    </sheetView>
  </sheetViews>
  <sheetFormatPr baseColWidth="10" defaultColWidth="8.83203125" defaultRowHeight="13" x14ac:dyDescent="0.15"/>
  <cols>
    <col min="1" max="1" width="7.33203125" bestFit="1" customWidth="1"/>
    <col min="2" max="2" width="13.1640625" bestFit="1" customWidth="1"/>
    <col min="3" max="3" width="9.83203125" bestFit="1" customWidth="1"/>
    <col min="4" max="4" width="4" bestFit="1" customWidth="1"/>
    <col min="5" max="5" width="8.83203125" bestFit="1" customWidth="1"/>
    <col min="9" max="9" width="9.83203125" style="40" bestFit="1" customWidth="1"/>
    <col min="11" max="12" width="8.83203125" style="40"/>
    <col min="14" max="15" width="8.83203125" style="40"/>
    <col min="17" max="18" width="8.83203125" style="40"/>
    <col min="20" max="21" width="8.83203125" style="40"/>
    <col min="23" max="23" width="8.83203125" style="40"/>
    <col min="24" max="24" width="12.1640625" style="40" bestFit="1" customWidth="1"/>
    <col min="26" max="27" width="8.83203125" style="40"/>
    <col min="29" max="29" width="8.83203125" style="40"/>
    <col min="30" max="30" width="17.5" style="40" bestFit="1" customWidth="1"/>
    <col min="32" max="32" width="8.83203125" style="40"/>
  </cols>
  <sheetData>
    <row r="1" spans="1:33" x14ac:dyDescent="0.15">
      <c r="A1" s="1" t="s">
        <v>60</v>
      </c>
    </row>
    <row r="2" spans="1:33" x14ac:dyDescent="0.15">
      <c r="A2" s="1" t="s">
        <v>61</v>
      </c>
    </row>
    <row r="3" spans="1:33" x14ac:dyDescent="0.15">
      <c r="A3" s="1" t="s">
        <v>62</v>
      </c>
    </row>
    <row r="5" spans="1:33" x14ac:dyDescent="0.15">
      <c r="A5" t="s">
        <v>38</v>
      </c>
    </row>
    <row r="6" spans="1:33" x14ac:dyDescent="0.15">
      <c r="A6" s="21"/>
      <c r="B6" s="21"/>
      <c r="C6" s="21"/>
      <c r="D6" s="21"/>
      <c r="E6" s="21"/>
      <c r="F6" s="21"/>
    </row>
    <row r="8" spans="1:33" x14ac:dyDescent="0.15">
      <c r="A8" t="s">
        <v>37</v>
      </c>
      <c r="B8" t="s">
        <v>36</v>
      </c>
      <c r="C8" s="22" t="s">
        <v>35</v>
      </c>
      <c r="D8" s="22" t="s">
        <v>33</v>
      </c>
      <c r="E8" s="22" t="s">
        <v>34</v>
      </c>
      <c r="F8" s="22" t="s">
        <v>43</v>
      </c>
      <c r="G8" s="22" t="s">
        <v>33</v>
      </c>
      <c r="H8" s="22" t="s">
        <v>34</v>
      </c>
      <c r="I8" s="41" t="s">
        <v>42</v>
      </c>
      <c r="J8" s="22" t="s">
        <v>33</v>
      </c>
      <c r="K8" s="41" t="s">
        <v>34</v>
      </c>
      <c r="L8" s="41" t="s">
        <v>41</v>
      </c>
      <c r="M8" s="22" t="s">
        <v>33</v>
      </c>
      <c r="N8" s="41" t="s">
        <v>34</v>
      </c>
      <c r="O8" s="41" t="s">
        <v>40</v>
      </c>
      <c r="P8" s="22" t="s">
        <v>33</v>
      </c>
      <c r="Q8" s="41" t="s">
        <v>34</v>
      </c>
      <c r="R8" s="41" t="s">
        <v>44</v>
      </c>
      <c r="S8" s="22" t="s">
        <v>33</v>
      </c>
      <c r="T8" s="41" t="s">
        <v>34</v>
      </c>
      <c r="U8" s="41" t="s">
        <v>45</v>
      </c>
      <c r="V8" s="22" t="s">
        <v>33</v>
      </c>
      <c r="W8" s="41" t="s">
        <v>34</v>
      </c>
      <c r="X8" s="41" t="s">
        <v>46</v>
      </c>
      <c r="Y8" s="22" t="s">
        <v>33</v>
      </c>
      <c r="Z8" s="41" t="s">
        <v>34</v>
      </c>
      <c r="AA8" s="41" t="s">
        <v>47</v>
      </c>
      <c r="AB8" s="22" t="s">
        <v>33</v>
      </c>
      <c r="AC8" s="41" t="s">
        <v>34</v>
      </c>
      <c r="AD8" s="41" t="s">
        <v>48</v>
      </c>
      <c r="AE8" s="22" t="s">
        <v>33</v>
      </c>
      <c r="AF8" s="41" t="s">
        <v>34</v>
      </c>
      <c r="AG8" s="21"/>
    </row>
    <row r="9" spans="1:33" x14ac:dyDescent="0.15">
      <c r="C9" s="22" t="s">
        <v>51</v>
      </c>
      <c r="D9" s="22"/>
      <c r="E9" s="22" t="s">
        <v>51</v>
      </c>
      <c r="F9" s="22" t="s">
        <v>51</v>
      </c>
      <c r="G9" s="22"/>
      <c r="H9" s="22" t="s">
        <v>51</v>
      </c>
      <c r="I9" s="41" t="s">
        <v>51</v>
      </c>
      <c r="J9" s="22"/>
      <c r="K9" s="41" t="s">
        <v>51</v>
      </c>
      <c r="L9" s="41" t="s">
        <v>51</v>
      </c>
      <c r="M9" s="22"/>
      <c r="N9" s="41" t="s">
        <v>51</v>
      </c>
      <c r="O9" s="41" t="s">
        <v>51</v>
      </c>
      <c r="P9" s="22"/>
      <c r="Q9" s="41" t="s">
        <v>51</v>
      </c>
      <c r="R9" s="41" t="s">
        <v>51</v>
      </c>
      <c r="S9" s="22"/>
      <c r="T9" s="41" t="s">
        <v>51</v>
      </c>
      <c r="U9" s="41" t="s">
        <v>51</v>
      </c>
      <c r="V9" s="22"/>
      <c r="W9" s="41" t="s">
        <v>51</v>
      </c>
      <c r="X9" s="41" t="s">
        <v>52</v>
      </c>
      <c r="Y9" s="22"/>
      <c r="Z9" s="41"/>
      <c r="AA9" s="41"/>
      <c r="AB9" s="22"/>
      <c r="AC9" s="41"/>
      <c r="AD9" s="41" t="s">
        <v>16</v>
      </c>
      <c r="AE9" s="22"/>
      <c r="AF9" s="41"/>
      <c r="AG9" s="21"/>
    </row>
    <row r="11" spans="1:33" x14ac:dyDescent="0.15">
      <c r="A11" s="12">
        <v>1996</v>
      </c>
      <c r="B11" s="12" t="s">
        <v>32</v>
      </c>
      <c r="C11" s="43">
        <v>7.0983333333333398</v>
      </c>
      <c r="D11" s="44">
        <v>168</v>
      </c>
      <c r="E11" s="45">
        <v>0.42638315214625799</v>
      </c>
      <c r="F11" s="46">
        <v>2.2193209876543198</v>
      </c>
      <c r="G11" s="44">
        <v>162</v>
      </c>
      <c r="H11" s="46">
        <v>0.128117205325079</v>
      </c>
      <c r="I11" s="43">
        <v>8.2958928571428494</v>
      </c>
      <c r="J11" s="44">
        <v>168</v>
      </c>
      <c r="K11" s="45">
        <v>0.268611226932844</v>
      </c>
      <c r="L11" s="45">
        <v>3.6529761904761902</v>
      </c>
      <c r="M11" s="44">
        <v>168</v>
      </c>
      <c r="N11" s="46">
        <v>0.17770726721882399</v>
      </c>
      <c r="O11" s="46">
        <v>0.71250000000000002</v>
      </c>
      <c r="P11" s="44">
        <v>168</v>
      </c>
      <c r="Q11" s="46">
        <v>2.67564805780343E-2</v>
      </c>
      <c r="R11" s="46">
        <v>0.62196428571428597</v>
      </c>
      <c r="S11" s="44">
        <v>168</v>
      </c>
      <c r="T11" s="46">
        <v>2.2414692529206501E-2</v>
      </c>
      <c r="U11" s="46">
        <v>1.33494047619048</v>
      </c>
      <c r="V11" s="44">
        <v>168</v>
      </c>
      <c r="W11" s="46">
        <v>6.8808963724986794E-2</v>
      </c>
      <c r="X11" s="47">
        <v>4.2012876364251204</v>
      </c>
      <c r="Y11" s="44">
        <v>162</v>
      </c>
      <c r="Z11" s="47">
        <v>0.23416561352218701</v>
      </c>
      <c r="AA11" s="46">
        <v>5.4114285714285701</v>
      </c>
      <c r="AB11" s="44">
        <v>105</v>
      </c>
      <c r="AC11" s="46">
        <v>3.5905714078764903E-2</v>
      </c>
      <c r="AD11" s="43">
        <v>45.46</v>
      </c>
      <c r="AE11" s="44">
        <v>105</v>
      </c>
      <c r="AF11" s="43">
        <v>1.86064337606479</v>
      </c>
      <c r="AG11" s="17"/>
    </row>
    <row r="12" spans="1:33" x14ac:dyDescent="0.15">
      <c r="A12" s="12">
        <v>1997</v>
      </c>
      <c r="B12" s="12" t="s">
        <v>32</v>
      </c>
      <c r="C12" s="43">
        <v>11.838235294117601</v>
      </c>
      <c r="D12" s="44">
        <v>17</v>
      </c>
      <c r="E12" s="45">
        <v>1.86769385073389</v>
      </c>
      <c r="F12" s="46">
        <v>1.24</v>
      </c>
      <c r="G12" s="44">
        <v>17</v>
      </c>
      <c r="H12" s="46">
        <v>0.204766725238028</v>
      </c>
      <c r="I12" s="43">
        <v>9.5970588235294105</v>
      </c>
      <c r="J12" s="44">
        <v>17</v>
      </c>
      <c r="K12" s="45">
        <v>1.02186420068259</v>
      </c>
      <c r="L12" s="45">
        <v>2.8629411764705899</v>
      </c>
      <c r="M12" s="44">
        <v>17</v>
      </c>
      <c r="N12" s="46">
        <v>0.33931349887534901</v>
      </c>
      <c r="O12" s="46">
        <v>1.01823529411765</v>
      </c>
      <c r="P12" s="44">
        <v>17</v>
      </c>
      <c r="Q12" s="46">
        <v>0.143443048993314</v>
      </c>
      <c r="R12" s="46">
        <v>0.83823529411764697</v>
      </c>
      <c r="S12" s="44">
        <v>17</v>
      </c>
      <c r="T12" s="46">
        <v>0.16024850943171501</v>
      </c>
      <c r="U12" s="46">
        <v>1.6076470588235301</v>
      </c>
      <c r="V12" s="44">
        <v>17</v>
      </c>
      <c r="W12" s="46">
        <v>0.219830364766464</v>
      </c>
      <c r="X12" s="47">
        <v>13.111299515464699</v>
      </c>
      <c r="Y12" s="44">
        <v>17</v>
      </c>
      <c r="Z12" s="47">
        <v>3.00586902290414</v>
      </c>
      <c r="AA12" s="46">
        <v>5.6862500000000002</v>
      </c>
      <c r="AB12" s="44">
        <v>24</v>
      </c>
      <c r="AC12" s="46">
        <v>8.0338533041774907E-2</v>
      </c>
      <c r="AD12" s="43">
        <v>58.754166666666698</v>
      </c>
      <c r="AE12" s="44">
        <v>24</v>
      </c>
      <c r="AF12" s="43">
        <v>4.3955304174770697</v>
      </c>
      <c r="AG12" s="17"/>
    </row>
    <row r="13" spans="1:33" x14ac:dyDescent="0.15">
      <c r="A13" s="12">
        <v>1998</v>
      </c>
      <c r="B13" s="12" t="s">
        <v>32</v>
      </c>
      <c r="C13" s="43">
        <v>7.2890476190476203</v>
      </c>
      <c r="D13" s="44">
        <v>21</v>
      </c>
      <c r="E13" s="45">
        <v>1.0988524110703799</v>
      </c>
      <c r="F13" s="46">
        <v>0.61333333333333295</v>
      </c>
      <c r="G13" s="44">
        <v>21</v>
      </c>
      <c r="H13" s="46">
        <v>5.19217971171358E-2</v>
      </c>
      <c r="I13" s="43">
        <v>7.9947619047618996</v>
      </c>
      <c r="J13" s="44">
        <v>21</v>
      </c>
      <c r="K13" s="45">
        <v>0.57594833558295</v>
      </c>
      <c r="L13" s="45">
        <v>2.2895238095238102</v>
      </c>
      <c r="M13" s="44">
        <v>21</v>
      </c>
      <c r="N13" s="46">
        <v>0.27277714276403803</v>
      </c>
      <c r="O13" s="46">
        <v>0.77238095238095295</v>
      </c>
      <c r="P13" s="44">
        <v>21</v>
      </c>
      <c r="Q13" s="46">
        <v>4.41043392849748E-2</v>
      </c>
      <c r="R13" s="46">
        <v>0.34666666666666701</v>
      </c>
      <c r="S13" s="44">
        <v>21</v>
      </c>
      <c r="T13" s="46">
        <v>2.5591417212038801E-2</v>
      </c>
      <c r="U13" s="46">
        <v>0.82761904761904703</v>
      </c>
      <c r="V13" s="44">
        <v>21</v>
      </c>
      <c r="W13" s="46">
        <v>7.8397354067063704E-2</v>
      </c>
      <c r="X13" s="47">
        <v>14.045607680454401</v>
      </c>
      <c r="Y13" s="44">
        <v>21</v>
      </c>
      <c r="Z13" s="47">
        <v>2.8174402586383098</v>
      </c>
      <c r="AA13" s="46">
        <v>5.79285714285714</v>
      </c>
      <c r="AB13" s="44">
        <v>35</v>
      </c>
      <c r="AC13" s="46">
        <v>7.5876471290896405E-2</v>
      </c>
      <c r="AD13" s="43">
        <v>39.157142857142901</v>
      </c>
      <c r="AE13" s="44">
        <v>35</v>
      </c>
      <c r="AF13" s="43">
        <v>1.3877694194586601</v>
      </c>
      <c r="AG13" s="17"/>
    </row>
    <row r="14" spans="1:33" x14ac:dyDescent="0.15">
      <c r="A14" s="12">
        <v>1999</v>
      </c>
      <c r="B14" s="12" t="s">
        <v>32</v>
      </c>
      <c r="C14" s="43">
        <v>0.89749999999999996</v>
      </c>
      <c r="D14" s="44">
        <v>4</v>
      </c>
      <c r="E14" s="45">
        <v>0.13804437692278501</v>
      </c>
      <c r="F14" s="46">
        <v>0.4425</v>
      </c>
      <c r="G14" s="44">
        <v>4</v>
      </c>
      <c r="H14" s="46">
        <v>7.4763516057856305E-2</v>
      </c>
      <c r="I14" s="43">
        <v>7.59</v>
      </c>
      <c r="J14" s="44">
        <v>4</v>
      </c>
      <c r="K14" s="45">
        <v>1.46838914006699</v>
      </c>
      <c r="L14" s="45">
        <v>2.3075000000000001</v>
      </c>
      <c r="M14" s="44">
        <v>4</v>
      </c>
      <c r="N14" s="46">
        <v>0.56732376118050998</v>
      </c>
      <c r="O14" s="46">
        <v>0.52249999999999996</v>
      </c>
      <c r="P14" s="44">
        <v>4</v>
      </c>
      <c r="Q14" s="46">
        <v>0.14907352771926599</v>
      </c>
      <c r="R14" s="46">
        <v>0.35499999999999998</v>
      </c>
      <c r="S14" s="44">
        <v>4</v>
      </c>
      <c r="T14" s="46">
        <v>4.9074772881118202E-2</v>
      </c>
      <c r="U14" s="46">
        <v>0.24</v>
      </c>
      <c r="V14" s="44">
        <v>4</v>
      </c>
      <c r="W14" s="46">
        <v>4.6904157598234297E-2</v>
      </c>
      <c r="X14" s="47">
        <v>2.2857916845076098</v>
      </c>
      <c r="Y14" s="44">
        <v>4</v>
      </c>
      <c r="Z14" s="47">
        <v>0.60020434608425699</v>
      </c>
      <c r="AA14" s="46">
        <v>5.52</v>
      </c>
      <c r="AB14" s="44">
        <v>13</v>
      </c>
      <c r="AC14" s="46">
        <v>9.2459277245271407E-2</v>
      </c>
      <c r="AD14" s="43">
        <v>28.3</v>
      </c>
      <c r="AE14" s="44">
        <v>13</v>
      </c>
      <c r="AF14" s="43">
        <v>1.90020241836738</v>
      </c>
      <c r="AG14" s="17"/>
    </row>
    <row r="15" spans="1:33" x14ac:dyDescent="0.15">
      <c r="A15" s="12">
        <v>2000</v>
      </c>
      <c r="B15" s="12" t="s">
        <v>32</v>
      </c>
      <c r="C15" s="43">
        <v>7.6909999999999998</v>
      </c>
      <c r="D15" s="44">
        <v>10</v>
      </c>
      <c r="E15" s="45">
        <v>7.1645349465265404</v>
      </c>
      <c r="F15" s="46">
        <v>0.70499999999999996</v>
      </c>
      <c r="G15" s="44">
        <v>10</v>
      </c>
      <c r="H15" s="46">
        <v>9.28110386155057E-2</v>
      </c>
      <c r="I15" s="43">
        <v>9.6430000000000007</v>
      </c>
      <c r="J15" s="44">
        <v>10</v>
      </c>
      <c r="K15" s="45">
        <v>1.8803280151198201</v>
      </c>
      <c r="L15" s="45">
        <v>1.7450000000000001</v>
      </c>
      <c r="M15" s="44">
        <v>10</v>
      </c>
      <c r="N15" s="46">
        <v>0.17597506136445101</v>
      </c>
      <c r="O15" s="46">
        <v>0.40200000000000002</v>
      </c>
      <c r="P15" s="44">
        <v>10</v>
      </c>
      <c r="Q15" s="46">
        <v>7.1675193291217104E-2</v>
      </c>
      <c r="R15" s="46">
        <v>0.51200000000000001</v>
      </c>
      <c r="S15" s="44">
        <v>10</v>
      </c>
      <c r="T15" s="46">
        <v>8.8666666666666699E-2</v>
      </c>
      <c r="U15" s="46">
        <v>0.73799999999999999</v>
      </c>
      <c r="V15" s="44">
        <v>10</v>
      </c>
      <c r="W15" s="46">
        <v>0.28868206271490698</v>
      </c>
      <c r="X15" s="47">
        <v>6.2556065255368702</v>
      </c>
      <c r="Y15" s="44">
        <v>10</v>
      </c>
      <c r="Z15" s="47">
        <v>5.5221140643924302</v>
      </c>
      <c r="AA15" s="46">
        <v>5.3503703703703698</v>
      </c>
      <c r="AB15" s="44">
        <v>27</v>
      </c>
      <c r="AC15" s="46">
        <v>9.8723305355752203E-2</v>
      </c>
      <c r="AD15" s="43">
        <v>39.033333333333303</v>
      </c>
      <c r="AE15" s="44">
        <v>27</v>
      </c>
      <c r="AF15" s="43">
        <v>6.3740436967778198</v>
      </c>
      <c r="AG15" s="17"/>
    </row>
    <row r="16" spans="1:33" x14ac:dyDescent="0.15">
      <c r="A16" s="12">
        <v>2001</v>
      </c>
      <c r="B16" s="12" t="s">
        <v>32</v>
      </c>
      <c r="C16" s="43">
        <v>1.0339024390243901</v>
      </c>
      <c r="D16" s="44">
        <v>41</v>
      </c>
      <c r="E16" s="45">
        <v>0.22260319011606999</v>
      </c>
      <c r="F16" s="46">
        <v>0.55390243902438996</v>
      </c>
      <c r="G16" s="44">
        <v>41</v>
      </c>
      <c r="H16" s="46">
        <v>2.75545535362667E-2</v>
      </c>
      <c r="I16" s="43">
        <v>8.2473170731707306</v>
      </c>
      <c r="J16" s="44">
        <v>41</v>
      </c>
      <c r="K16" s="45">
        <v>0.26709663556570201</v>
      </c>
      <c r="L16" s="45">
        <v>1.9053658536585401</v>
      </c>
      <c r="M16" s="44">
        <v>41</v>
      </c>
      <c r="N16" s="46">
        <v>0.14580144264775899</v>
      </c>
      <c r="O16" s="46">
        <v>0.44439024390243897</v>
      </c>
      <c r="P16" s="44">
        <v>41</v>
      </c>
      <c r="Q16" s="46">
        <v>4.2551330236991897E-2</v>
      </c>
      <c r="R16" s="46">
        <v>0.42097560975609799</v>
      </c>
      <c r="S16" s="44">
        <v>41</v>
      </c>
      <c r="T16" s="46">
        <v>2.7618491680192699E-2</v>
      </c>
      <c r="U16" s="46">
        <v>0.327560975609756</v>
      </c>
      <c r="V16" s="44">
        <v>41</v>
      </c>
      <c r="W16" s="46">
        <v>3.2927822929902803E-2</v>
      </c>
      <c r="X16" s="47">
        <v>1.8002091339480599</v>
      </c>
      <c r="Y16" s="44">
        <v>41</v>
      </c>
      <c r="Z16" s="47">
        <v>0.33696238122842798</v>
      </c>
      <c r="AA16" s="46">
        <v>5.2741818181818196</v>
      </c>
      <c r="AB16" s="44">
        <v>55</v>
      </c>
      <c r="AC16" s="46">
        <v>5.5982615693369001E-2</v>
      </c>
      <c r="AD16" s="43">
        <v>29.218181818181801</v>
      </c>
      <c r="AE16" s="44">
        <v>55</v>
      </c>
      <c r="AF16" s="43">
        <v>0.81707407240216501</v>
      </c>
      <c r="AG16" s="17"/>
    </row>
    <row r="17" spans="1:33" x14ac:dyDescent="0.15">
      <c r="A17" s="12">
        <v>2002</v>
      </c>
      <c r="B17" s="12" t="s">
        <v>32</v>
      </c>
      <c r="C17" s="43">
        <v>0.70499999999999996</v>
      </c>
      <c r="D17" s="44">
        <v>24</v>
      </c>
      <c r="E17" s="45">
        <v>0.12905312915589301</v>
      </c>
      <c r="F17" s="46">
        <v>0.53708333333333302</v>
      </c>
      <c r="G17" s="44">
        <v>24</v>
      </c>
      <c r="H17" s="46">
        <v>2.7422348646934099E-2</v>
      </c>
      <c r="I17" s="43">
        <v>8.4583333333333304</v>
      </c>
      <c r="J17" s="44">
        <v>24</v>
      </c>
      <c r="K17" s="45">
        <v>0.31266715336323803</v>
      </c>
      <c r="L17" s="45">
        <v>1.62333333333333</v>
      </c>
      <c r="M17" s="44">
        <v>24</v>
      </c>
      <c r="N17" s="46">
        <v>0.14032269573094</v>
      </c>
      <c r="O17" s="46">
        <v>0.4375</v>
      </c>
      <c r="P17" s="44">
        <v>24</v>
      </c>
      <c r="Q17" s="46">
        <v>4.19076365356005E-2</v>
      </c>
      <c r="R17" s="46">
        <v>0.49625000000000002</v>
      </c>
      <c r="S17" s="44">
        <v>24</v>
      </c>
      <c r="T17" s="46">
        <v>2.5215107186660601E-2</v>
      </c>
      <c r="U17" s="46">
        <v>0.35499999999999998</v>
      </c>
      <c r="V17" s="44">
        <v>24</v>
      </c>
      <c r="W17" s="46">
        <v>3.79358726640446E-2</v>
      </c>
      <c r="X17" s="47">
        <v>1.3712774835322299</v>
      </c>
      <c r="Y17" s="44">
        <v>24</v>
      </c>
      <c r="Z17" s="47">
        <v>0.25905624241044301</v>
      </c>
      <c r="AA17" s="46">
        <v>5.3016666666666703</v>
      </c>
      <c r="AB17" s="44">
        <v>30</v>
      </c>
      <c r="AC17" s="46">
        <v>6.3564761678174E-2</v>
      </c>
      <c r="AD17" s="43">
        <v>28.94</v>
      </c>
      <c r="AE17" s="44">
        <v>30</v>
      </c>
      <c r="AF17" s="43">
        <v>0.94385611605588005</v>
      </c>
      <c r="AG17" s="17"/>
    </row>
    <row r="18" spans="1:33" x14ac:dyDescent="0.15">
      <c r="A18" s="12">
        <v>2003</v>
      </c>
      <c r="B18" s="12" t="s">
        <v>32</v>
      </c>
      <c r="C18" s="43">
        <v>0.58904761904761904</v>
      </c>
      <c r="D18" s="44">
        <v>21</v>
      </c>
      <c r="E18" s="45">
        <v>0.116620885089259</v>
      </c>
      <c r="F18" s="46">
        <v>0.51</v>
      </c>
      <c r="G18" s="44">
        <v>21</v>
      </c>
      <c r="H18" s="46">
        <v>3.4873922581070201E-2</v>
      </c>
      <c r="I18" s="43">
        <v>9.3004761904761892</v>
      </c>
      <c r="J18" s="44">
        <v>21</v>
      </c>
      <c r="K18" s="45">
        <v>0.38472963678931199</v>
      </c>
      <c r="L18" s="45">
        <v>1.88238095238095</v>
      </c>
      <c r="M18" s="44">
        <v>21</v>
      </c>
      <c r="N18" s="46">
        <v>0.177542623670922</v>
      </c>
      <c r="O18" s="46">
        <v>0.45571428571428602</v>
      </c>
      <c r="P18" s="44">
        <v>21</v>
      </c>
      <c r="Q18" s="46">
        <v>5.2105988270115797E-2</v>
      </c>
      <c r="R18" s="46">
        <v>0.46571428571428602</v>
      </c>
      <c r="S18" s="44">
        <v>21</v>
      </c>
      <c r="T18" s="46">
        <v>4.35647926250382E-2</v>
      </c>
      <c r="U18" s="46">
        <v>0.276666666666667</v>
      </c>
      <c r="V18" s="44">
        <v>21</v>
      </c>
      <c r="W18" s="46">
        <v>3.7060653845986898E-2</v>
      </c>
      <c r="X18" s="47">
        <v>1.28409385642353</v>
      </c>
      <c r="Y18" s="44">
        <v>21</v>
      </c>
      <c r="Z18" s="47">
        <v>0.26083250517276901</v>
      </c>
      <c r="AA18" s="46">
        <v>5.3328125000000002</v>
      </c>
      <c r="AB18" s="44">
        <v>32</v>
      </c>
      <c r="AC18" s="46">
        <v>5.6538657869367202E-2</v>
      </c>
      <c r="AD18" s="43">
        <v>29.012499999999999</v>
      </c>
      <c r="AE18" s="44">
        <v>32</v>
      </c>
      <c r="AF18" s="43">
        <v>0.98533347474426802</v>
      </c>
      <c r="AG18" s="17"/>
    </row>
    <row r="19" spans="1:33" x14ac:dyDescent="0.15">
      <c r="A19" s="12">
        <v>2004</v>
      </c>
      <c r="B19" s="12" t="s">
        <v>32</v>
      </c>
      <c r="C19" s="43">
        <v>6.5412499999999998</v>
      </c>
      <c r="D19" s="44">
        <v>8</v>
      </c>
      <c r="E19" s="45">
        <v>5.9593598162590302</v>
      </c>
      <c r="F19" s="46">
        <v>0.75249999999999995</v>
      </c>
      <c r="G19" s="44">
        <v>8</v>
      </c>
      <c r="H19" s="46">
        <v>0.1466135591079</v>
      </c>
      <c r="I19" s="43">
        <v>8.9287500000000009</v>
      </c>
      <c r="J19" s="44">
        <v>8</v>
      </c>
      <c r="K19" s="45">
        <v>1.01552491265074</v>
      </c>
      <c r="L19" s="45">
        <v>3.4249999999999998</v>
      </c>
      <c r="M19" s="44">
        <v>8</v>
      </c>
      <c r="N19" s="46">
        <v>1.7213149043681699</v>
      </c>
      <c r="O19" s="46">
        <v>0.63</v>
      </c>
      <c r="P19" s="44">
        <v>8</v>
      </c>
      <c r="Q19" s="46">
        <v>0.33782391863217698</v>
      </c>
      <c r="R19" s="46">
        <v>0.73375000000000001</v>
      </c>
      <c r="S19" s="44">
        <v>8</v>
      </c>
      <c r="T19" s="46">
        <v>0.165873634131528</v>
      </c>
      <c r="U19" s="46">
        <v>0.92374999999999996</v>
      </c>
      <c r="V19" s="44">
        <v>8</v>
      </c>
      <c r="W19" s="46">
        <v>0.60222782085709503</v>
      </c>
      <c r="X19" s="47">
        <v>4.4178401614157004</v>
      </c>
      <c r="Y19" s="44">
        <v>8</v>
      </c>
      <c r="Z19" s="47">
        <v>3.47578905327134</v>
      </c>
      <c r="AA19" s="46">
        <v>5.3481249999999996</v>
      </c>
      <c r="AB19" s="44">
        <v>16</v>
      </c>
      <c r="AC19" s="46">
        <v>0.103203757804646</v>
      </c>
      <c r="AD19" s="43">
        <v>46.95</v>
      </c>
      <c r="AE19" s="44">
        <v>16</v>
      </c>
      <c r="AF19" s="43">
        <v>11.5088733882456</v>
      </c>
      <c r="AG19" s="17"/>
    </row>
    <row r="20" spans="1:33" x14ac:dyDescent="0.15">
      <c r="A20" s="12">
        <v>2005</v>
      </c>
      <c r="B20" s="12" t="s">
        <v>32</v>
      </c>
      <c r="C20" s="43">
        <v>10.395</v>
      </c>
      <c r="D20" s="44">
        <v>10</v>
      </c>
      <c r="E20" s="45">
        <v>3.9076228209886299</v>
      </c>
      <c r="F20" s="46">
        <v>0.68400000000000005</v>
      </c>
      <c r="G20" s="44">
        <v>10</v>
      </c>
      <c r="H20" s="46">
        <v>9.0470375752999294E-2</v>
      </c>
      <c r="I20" s="43">
        <v>8.7420000000000009</v>
      </c>
      <c r="J20" s="44">
        <v>10</v>
      </c>
      <c r="K20" s="45">
        <v>1.2025304800941901</v>
      </c>
      <c r="L20" s="45">
        <v>4.1619999999999999</v>
      </c>
      <c r="M20" s="44">
        <v>10</v>
      </c>
      <c r="N20" s="46">
        <v>1.0557249220848699</v>
      </c>
      <c r="O20" s="46">
        <v>0.77900000000000003</v>
      </c>
      <c r="P20" s="44">
        <v>10</v>
      </c>
      <c r="Q20" s="46">
        <v>0.20618465294757299</v>
      </c>
      <c r="R20" s="46">
        <v>0.32400000000000001</v>
      </c>
      <c r="S20" s="44">
        <v>10</v>
      </c>
      <c r="T20" s="46">
        <v>8.5893991511500796E-3</v>
      </c>
      <c r="U20" s="46">
        <v>1.5529999999999999</v>
      </c>
      <c r="V20" s="44">
        <v>10</v>
      </c>
      <c r="W20" s="46">
        <v>0.52618553973120796</v>
      </c>
      <c r="X20" s="47">
        <v>15.1205578981091</v>
      </c>
      <c r="Y20" s="44">
        <v>10</v>
      </c>
      <c r="Z20" s="47">
        <v>5.8975403070141397</v>
      </c>
      <c r="AA20" s="46">
        <v>5.2423999999999999</v>
      </c>
      <c r="AB20" s="44">
        <v>25</v>
      </c>
      <c r="AC20" s="46">
        <v>5.8538534317148699E-2</v>
      </c>
      <c r="AD20" s="43">
        <v>42.316000000000003</v>
      </c>
      <c r="AE20" s="44">
        <v>25</v>
      </c>
      <c r="AF20" s="43">
        <v>5.7338866399676904</v>
      </c>
      <c r="AG20" s="17"/>
    </row>
    <row r="21" spans="1:33" x14ac:dyDescent="0.15">
      <c r="A21" s="12">
        <v>2006</v>
      </c>
      <c r="B21" s="12" t="s">
        <v>32</v>
      </c>
      <c r="C21" s="43">
        <v>2.2666666666666702</v>
      </c>
      <c r="D21" s="44">
        <v>30</v>
      </c>
      <c r="E21" s="45">
        <v>0.84744759894060195</v>
      </c>
      <c r="F21" s="46">
        <v>0.61466666666666703</v>
      </c>
      <c r="G21" s="44">
        <v>30</v>
      </c>
      <c r="H21" s="46">
        <v>5.1447402743405299E-2</v>
      </c>
      <c r="I21" s="43">
        <v>8.3046666666666695</v>
      </c>
      <c r="J21" s="44">
        <v>30</v>
      </c>
      <c r="K21" s="45">
        <v>0.32822046604302701</v>
      </c>
      <c r="L21" s="45">
        <v>2.15933333333333</v>
      </c>
      <c r="M21" s="44">
        <v>30</v>
      </c>
      <c r="N21" s="46">
        <v>0.26902289495071402</v>
      </c>
      <c r="O21" s="46">
        <v>0.38633333333333297</v>
      </c>
      <c r="P21" s="44">
        <v>30</v>
      </c>
      <c r="Q21" s="46">
        <v>4.9115120066605601E-2</v>
      </c>
      <c r="R21" s="46">
        <v>0.478333333333333</v>
      </c>
      <c r="S21" s="44">
        <v>30</v>
      </c>
      <c r="T21" s="46">
        <v>4.3612935267021001E-2</v>
      </c>
      <c r="U21" s="46">
        <v>0.43833333333333302</v>
      </c>
      <c r="V21" s="44">
        <v>30</v>
      </c>
      <c r="W21" s="46">
        <v>0.108463758800717</v>
      </c>
      <c r="X21" s="47">
        <v>4.4421696326717104</v>
      </c>
      <c r="Y21" s="44">
        <v>30</v>
      </c>
      <c r="Z21" s="47">
        <v>1.64551054206194</v>
      </c>
      <c r="AA21" s="46">
        <v>5.3340425531914901</v>
      </c>
      <c r="AB21" s="44">
        <v>47</v>
      </c>
      <c r="AC21" s="46">
        <v>5.7895292559117802E-2</v>
      </c>
      <c r="AD21" s="43">
        <v>37.753191489361697</v>
      </c>
      <c r="AE21" s="44">
        <v>47</v>
      </c>
      <c r="AF21" s="43">
        <v>5.5125119234717701</v>
      </c>
      <c r="AG21" s="17"/>
    </row>
    <row r="22" spans="1:33" x14ac:dyDescent="0.15">
      <c r="A22" s="12">
        <v>2007</v>
      </c>
      <c r="B22" s="12" t="s">
        <v>32</v>
      </c>
      <c r="C22" s="43">
        <v>2.8849999999999998</v>
      </c>
      <c r="D22" s="44">
        <v>12</v>
      </c>
      <c r="E22" s="45">
        <v>1.3622800072605601</v>
      </c>
      <c r="F22" s="46">
        <v>0.56333333333333302</v>
      </c>
      <c r="G22" s="44">
        <v>12</v>
      </c>
      <c r="H22" s="46">
        <v>3.3829638550307399E-2</v>
      </c>
      <c r="I22" s="43">
        <v>8.3616666666666699</v>
      </c>
      <c r="J22" s="44">
        <v>12</v>
      </c>
      <c r="K22" s="45">
        <v>0.50865364970039795</v>
      </c>
      <c r="L22" s="45">
        <v>2.0649999999999999</v>
      </c>
      <c r="M22" s="44">
        <v>12</v>
      </c>
      <c r="N22" s="46">
        <v>0.390833414098331</v>
      </c>
      <c r="O22" s="46">
        <v>0.38083333333333302</v>
      </c>
      <c r="P22" s="44">
        <v>12</v>
      </c>
      <c r="Q22" s="46">
        <v>8.3143344030449304E-2</v>
      </c>
      <c r="R22" s="46">
        <v>0.34916666666666701</v>
      </c>
      <c r="S22" s="44">
        <v>12</v>
      </c>
      <c r="T22" s="46">
        <v>4.6765992781166103E-2</v>
      </c>
      <c r="U22" s="46">
        <v>0.61583333333333301</v>
      </c>
      <c r="V22" s="44">
        <v>12</v>
      </c>
      <c r="W22" s="46">
        <v>0.184104953323869</v>
      </c>
      <c r="X22" s="47">
        <v>5.5452903285280799</v>
      </c>
      <c r="Y22" s="44">
        <v>12</v>
      </c>
      <c r="Z22" s="47">
        <v>2.6356435497485098</v>
      </c>
      <c r="AA22" s="46">
        <v>5.2359999999999998</v>
      </c>
      <c r="AB22" s="44">
        <v>20</v>
      </c>
      <c r="AC22" s="46">
        <v>5.6412018129771702E-2</v>
      </c>
      <c r="AD22" s="43">
        <v>32.895000000000003</v>
      </c>
      <c r="AE22" s="44">
        <v>20</v>
      </c>
      <c r="AF22" s="43">
        <v>2.3849801389441199</v>
      </c>
      <c r="AG22" s="17"/>
    </row>
    <row r="23" spans="1:33" x14ac:dyDescent="0.15">
      <c r="A23" s="12">
        <v>2008</v>
      </c>
      <c r="B23" s="12" t="s">
        <v>32</v>
      </c>
      <c r="C23" s="43">
        <v>0.69799999999999995</v>
      </c>
      <c r="D23" s="44">
        <v>5</v>
      </c>
      <c r="E23" s="45">
        <v>0.156057681643679</v>
      </c>
      <c r="F23" s="46">
        <v>0.49</v>
      </c>
      <c r="G23" s="44">
        <v>5</v>
      </c>
      <c r="H23" s="46">
        <v>4.6690470119715E-2</v>
      </c>
      <c r="I23" s="43">
        <v>9.3819999999999997</v>
      </c>
      <c r="J23" s="44">
        <v>5</v>
      </c>
      <c r="K23" s="45">
        <v>1.0485866678534499</v>
      </c>
      <c r="L23" s="45">
        <v>1.5680000000000001</v>
      </c>
      <c r="M23" s="44">
        <v>5</v>
      </c>
      <c r="N23" s="46">
        <v>0.533417285059268</v>
      </c>
      <c r="O23" s="46">
        <v>0.26400000000000001</v>
      </c>
      <c r="P23" s="44">
        <v>5</v>
      </c>
      <c r="Q23" s="46">
        <v>8.0224684480526304E-2</v>
      </c>
      <c r="R23" s="46">
        <v>0.36599999999999999</v>
      </c>
      <c r="S23" s="44">
        <v>5</v>
      </c>
      <c r="T23" s="46">
        <v>9.0531762382050199E-2</v>
      </c>
      <c r="U23" s="46">
        <v>0.24199999999999999</v>
      </c>
      <c r="V23" s="44">
        <v>5</v>
      </c>
      <c r="W23" s="46">
        <v>5.2478567053607698E-2</v>
      </c>
      <c r="X23" s="47">
        <v>1.5471557798336599</v>
      </c>
      <c r="Y23" s="44">
        <v>5</v>
      </c>
      <c r="Z23" s="47">
        <v>0.439927071716394</v>
      </c>
      <c r="AA23" s="46">
        <v>5.2157142857142897</v>
      </c>
      <c r="AB23" s="44">
        <v>14</v>
      </c>
      <c r="AC23" s="46">
        <v>0.107241712637184</v>
      </c>
      <c r="AD23" s="43">
        <v>34.107142857142897</v>
      </c>
      <c r="AE23" s="44">
        <v>14</v>
      </c>
      <c r="AF23" s="43">
        <v>5.9721741608246299</v>
      </c>
      <c r="AG23" s="17"/>
    </row>
    <row r="24" spans="1:33" x14ac:dyDescent="0.15">
      <c r="A24" s="12">
        <v>2009</v>
      </c>
      <c r="B24" s="12" t="s">
        <v>32</v>
      </c>
      <c r="C24" s="43">
        <v>0.75333333333333297</v>
      </c>
      <c r="D24" s="44">
        <v>3</v>
      </c>
      <c r="E24" s="45">
        <v>0.32116108799859999</v>
      </c>
      <c r="F24" s="46">
        <v>0.45</v>
      </c>
      <c r="G24" s="44">
        <v>3</v>
      </c>
      <c r="H24" s="46">
        <v>4.0414518843273801E-2</v>
      </c>
      <c r="I24" s="43">
        <v>8.5866666666666696</v>
      </c>
      <c r="J24" s="44">
        <v>3</v>
      </c>
      <c r="K24" s="45">
        <v>0.27654615849398001</v>
      </c>
      <c r="L24" s="45">
        <v>1.59666666666667</v>
      </c>
      <c r="M24" s="44">
        <v>3</v>
      </c>
      <c r="N24" s="46">
        <v>0.55756414678293098</v>
      </c>
      <c r="O24" s="46">
        <v>0.34</v>
      </c>
      <c r="P24" s="44">
        <v>3</v>
      </c>
      <c r="Q24" s="46">
        <v>6.1101009266077901E-2</v>
      </c>
      <c r="R24" s="46">
        <v>0.27</v>
      </c>
      <c r="S24" s="44">
        <v>3</v>
      </c>
      <c r="T24" s="46">
        <v>3.0550504633038902E-2</v>
      </c>
      <c r="U24" s="46">
        <v>0.28999999999999998</v>
      </c>
      <c r="V24" s="44">
        <v>3</v>
      </c>
      <c r="W24" s="46">
        <v>6.0277137733417099E-2</v>
      </c>
      <c r="X24" s="47">
        <v>1.6854297693920299</v>
      </c>
      <c r="Y24" s="44">
        <v>3</v>
      </c>
      <c r="Z24" s="47">
        <v>0.77490279785745197</v>
      </c>
      <c r="AA24" s="46">
        <v>5.3159999999999998</v>
      </c>
      <c r="AB24" s="44">
        <v>5</v>
      </c>
      <c r="AC24" s="46">
        <v>0.20282011734539501</v>
      </c>
      <c r="AD24" s="43">
        <v>28.58</v>
      </c>
      <c r="AE24" s="44">
        <v>5</v>
      </c>
      <c r="AF24" s="43">
        <v>2.9754663500029701</v>
      </c>
      <c r="AG24" s="17"/>
    </row>
    <row r="25" spans="1:33" x14ac:dyDescent="0.15">
      <c r="A25" s="12">
        <v>2010</v>
      </c>
      <c r="B25" s="12" t="s">
        <v>32</v>
      </c>
      <c r="C25" s="43">
        <v>3.5449999999999999</v>
      </c>
      <c r="D25" s="44">
        <v>2</v>
      </c>
      <c r="E25" s="45">
        <v>2.4350000000000001</v>
      </c>
      <c r="F25" s="46">
        <v>1.145</v>
      </c>
      <c r="G25" s="44">
        <v>2</v>
      </c>
      <c r="H25" s="46">
        <v>0.42499999999999999</v>
      </c>
      <c r="I25" s="43">
        <v>8.85</v>
      </c>
      <c r="J25" s="44">
        <v>2</v>
      </c>
      <c r="K25" s="45">
        <v>0.56999999999999995</v>
      </c>
      <c r="L25" s="45">
        <v>2.5550000000000002</v>
      </c>
      <c r="M25" s="44">
        <v>2</v>
      </c>
      <c r="N25" s="46">
        <v>9.4999999999999807E-2</v>
      </c>
      <c r="O25" s="46">
        <v>0.56000000000000005</v>
      </c>
      <c r="P25" s="44">
        <v>2</v>
      </c>
      <c r="Q25" s="46">
        <v>0.11</v>
      </c>
      <c r="R25" s="46">
        <v>0.31</v>
      </c>
      <c r="S25" s="44">
        <v>2</v>
      </c>
      <c r="T25" s="46">
        <v>0.04</v>
      </c>
      <c r="U25" s="46">
        <v>0.92500000000000004</v>
      </c>
      <c r="V25" s="44">
        <v>2</v>
      </c>
      <c r="W25" s="46">
        <v>0.495</v>
      </c>
      <c r="X25" s="47">
        <v>4.5062809624911502</v>
      </c>
      <c r="Y25" s="44">
        <v>2</v>
      </c>
      <c r="Z25" s="47">
        <v>3.7992745930643999</v>
      </c>
      <c r="AA25" s="46">
        <v>5.71</v>
      </c>
      <c r="AB25" s="44">
        <v>2</v>
      </c>
      <c r="AC25" s="46">
        <v>5.9999999999999602E-2</v>
      </c>
      <c r="AD25" s="43">
        <v>35.25</v>
      </c>
      <c r="AE25" s="44">
        <v>2</v>
      </c>
      <c r="AF25" s="43">
        <v>5.05</v>
      </c>
      <c r="AG25" s="17"/>
    </row>
    <row r="26" spans="1:33" x14ac:dyDescent="0.15">
      <c r="A26" s="12">
        <v>2011</v>
      </c>
      <c r="B26" s="12" t="s">
        <v>32</v>
      </c>
      <c r="C26" s="43"/>
      <c r="D26" s="44">
        <v>0</v>
      </c>
      <c r="E26" s="45"/>
      <c r="F26" s="46"/>
      <c r="G26" s="44">
        <v>0</v>
      </c>
      <c r="H26" s="46"/>
      <c r="I26" s="43"/>
      <c r="J26" s="44">
        <v>0</v>
      </c>
      <c r="K26" s="45"/>
      <c r="L26" s="45"/>
      <c r="M26" s="44">
        <v>0</v>
      </c>
      <c r="N26" s="46"/>
      <c r="O26" s="46"/>
      <c r="P26" s="44">
        <v>0</v>
      </c>
      <c r="Q26" s="46"/>
      <c r="R26" s="46"/>
      <c r="S26" s="44">
        <v>0</v>
      </c>
      <c r="T26" s="46"/>
      <c r="U26" s="46"/>
      <c r="V26" s="44">
        <v>0</v>
      </c>
      <c r="W26" s="46"/>
      <c r="X26" s="47"/>
      <c r="Y26" s="44">
        <v>0</v>
      </c>
      <c r="Z26" s="47"/>
      <c r="AA26" s="46">
        <v>5.43333333333333</v>
      </c>
      <c r="AB26" s="44">
        <v>3</v>
      </c>
      <c r="AC26" s="46">
        <v>0.37426965917340699</v>
      </c>
      <c r="AD26" s="43">
        <v>24.3333333333333</v>
      </c>
      <c r="AE26" s="44">
        <v>3</v>
      </c>
      <c r="AF26" s="43">
        <v>2.2666666666666702</v>
      </c>
      <c r="AG26" s="17"/>
    </row>
    <row r="27" spans="1:33" x14ac:dyDescent="0.15">
      <c r="A27" s="12">
        <v>2012</v>
      </c>
      <c r="B27" s="12" t="s">
        <v>32</v>
      </c>
      <c r="C27" s="43">
        <v>3.36</v>
      </c>
      <c r="D27" s="44">
        <v>2</v>
      </c>
      <c r="E27" s="45">
        <v>3.32</v>
      </c>
      <c r="F27" s="46">
        <v>0.59</v>
      </c>
      <c r="G27" s="44">
        <v>2</v>
      </c>
      <c r="H27" s="46">
        <v>0.28999999999999998</v>
      </c>
      <c r="I27" s="43">
        <v>7.51</v>
      </c>
      <c r="J27" s="44">
        <v>2</v>
      </c>
      <c r="K27" s="45">
        <v>1.45</v>
      </c>
      <c r="L27" s="45">
        <v>2.3250000000000002</v>
      </c>
      <c r="M27" s="44">
        <v>2</v>
      </c>
      <c r="N27" s="46">
        <v>1.1950000000000001</v>
      </c>
      <c r="O27" s="46">
        <v>0.36499999999999999</v>
      </c>
      <c r="P27" s="44">
        <v>2</v>
      </c>
      <c r="Q27" s="46">
        <v>0.115</v>
      </c>
      <c r="R27" s="46">
        <v>0.34</v>
      </c>
      <c r="S27" s="44">
        <v>2</v>
      </c>
      <c r="T27" s="46"/>
      <c r="U27" s="46">
        <v>0.255</v>
      </c>
      <c r="V27" s="44">
        <v>2</v>
      </c>
      <c r="W27" s="46">
        <v>6.5000000000000002E-2</v>
      </c>
      <c r="X27" s="47">
        <v>3.86</v>
      </c>
      <c r="Y27" s="44">
        <v>2</v>
      </c>
      <c r="Z27" s="47">
        <v>3.73</v>
      </c>
      <c r="AA27" s="46">
        <v>5.2333333333333298</v>
      </c>
      <c r="AB27" s="44">
        <v>3</v>
      </c>
      <c r="AC27" s="46">
        <v>0.188885620886763</v>
      </c>
      <c r="AD27" s="43">
        <v>29.066666666666698</v>
      </c>
      <c r="AE27" s="44">
        <v>3</v>
      </c>
      <c r="AF27" s="43">
        <v>2.6890725373464899</v>
      </c>
      <c r="AG27" s="17"/>
    </row>
    <row r="28" spans="1:33" x14ac:dyDescent="0.15">
      <c r="A28" s="12">
        <v>2013</v>
      </c>
      <c r="B28" s="12" t="s">
        <v>32</v>
      </c>
      <c r="C28" s="43">
        <v>0.18</v>
      </c>
      <c r="D28" s="44">
        <v>1</v>
      </c>
      <c r="E28" s="45"/>
      <c r="F28" s="46">
        <v>0.54</v>
      </c>
      <c r="G28" s="44">
        <v>1</v>
      </c>
      <c r="H28" s="46"/>
      <c r="I28" s="43">
        <v>6.83</v>
      </c>
      <c r="J28" s="44">
        <v>1</v>
      </c>
      <c r="K28" s="45"/>
      <c r="L28" s="45">
        <v>2.2999999999999998</v>
      </c>
      <c r="M28" s="44">
        <v>1</v>
      </c>
      <c r="N28" s="46"/>
      <c r="O28" s="46">
        <v>0.36</v>
      </c>
      <c r="P28" s="44">
        <v>1</v>
      </c>
      <c r="Q28" s="46"/>
      <c r="R28" s="46">
        <v>0.32</v>
      </c>
      <c r="S28" s="44">
        <v>1</v>
      </c>
      <c r="T28" s="46"/>
      <c r="U28" s="46">
        <v>0.28000000000000003</v>
      </c>
      <c r="V28" s="44">
        <v>1</v>
      </c>
      <c r="W28" s="46"/>
      <c r="X28" s="47">
        <v>0.33</v>
      </c>
      <c r="Y28" s="44">
        <v>1</v>
      </c>
      <c r="Z28" s="47"/>
      <c r="AA28" s="46">
        <v>4.76</v>
      </c>
      <c r="AB28" s="44">
        <v>1</v>
      </c>
      <c r="AC28" s="46"/>
      <c r="AD28" s="43"/>
      <c r="AE28" s="44">
        <v>0</v>
      </c>
      <c r="AF28" s="43"/>
      <c r="AG28" s="17"/>
    </row>
    <row r="29" spans="1:33" x14ac:dyDescent="0.15">
      <c r="A29" s="12">
        <v>2014</v>
      </c>
      <c r="B29" s="12" t="s">
        <v>32</v>
      </c>
      <c r="C29" s="43">
        <v>1.20625</v>
      </c>
      <c r="D29" s="44">
        <v>8</v>
      </c>
      <c r="E29" s="45">
        <v>0.34851694722064802</v>
      </c>
      <c r="F29" s="46">
        <v>0.75875000000000004</v>
      </c>
      <c r="G29" s="44">
        <v>8</v>
      </c>
      <c r="H29" s="46">
        <v>0.13872425758625301</v>
      </c>
      <c r="I29" s="43">
        <v>5.9325000000000001</v>
      </c>
      <c r="J29" s="44">
        <v>8</v>
      </c>
      <c r="K29" s="45">
        <v>0.86825306959269799</v>
      </c>
      <c r="L29" s="45">
        <v>1.2324999999999999</v>
      </c>
      <c r="M29" s="44">
        <v>8</v>
      </c>
      <c r="N29" s="46">
        <v>0.32625992048409203</v>
      </c>
      <c r="O29" s="46">
        <v>0.33624999999999999</v>
      </c>
      <c r="P29" s="44">
        <v>8</v>
      </c>
      <c r="Q29" s="46">
        <v>6.4168792481793094E-2</v>
      </c>
      <c r="R29" s="46">
        <v>0.36</v>
      </c>
      <c r="S29" s="44">
        <v>8</v>
      </c>
      <c r="T29" s="46">
        <v>5.3785287420047699E-2</v>
      </c>
      <c r="U29" s="46">
        <v>0.28125</v>
      </c>
      <c r="V29" s="44">
        <v>8</v>
      </c>
      <c r="W29" s="46">
        <v>4.4778721828245903E-2</v>
      </c>
      <c r="X29" s="47">
        <v>1.6157142857142901</v>
      </c>
      <c r="Y29" s="44">
        <v>7</v>
      </c>
      <c r="Z29" s="47">
        <v>0.47925466509321102</v>
      </c>
      <c r="AA29" s="46">
        <v>5.3419999999999996</v>
      </c>
      <c r="AB29" s="44">
        <v>10</v>
      </c>
      <c r="AC29" s="46">
        <v>0.16461267670909599</v>
      </c>
      <c r="AD29" s="43"/>
      <c r="AE29" s="44">
        <v>0</v>
      </c>
      <c r="AF29" s="43"/>
      <c r="AG29" s="17"/>
    </row>
    <row r="30" spans="1:33" x14ac:dyDescent="0.15">
      <c r="A30" s="12">
        <v>2015</v>
      </c>
      <c r="B30" s="12" t="s">
        <v>32</v>
      </c>
      <c r="C30" s="43">
        <v>1.37230769230769</v>
      </c>
      <c r="D30" s="44">
        <v>13</v>
      </c>
      <c r="E30" s="45">
        <v>0.54790060141738395</v>
      </c>
      <c r="F30" s="46">
        <v>0.53923076923076896</v>
      </c>
      <c r="G30" s="44">
        <v>13</v>
      </c>
      <c r="H30" s="46">
        <v>4.1686583011273801E-2</v>
      </c>
      <c r="I30" s="43">
        <v>7.0292307692307698</v>
      </c>
      <c r="J30" s="44">
        <v>13</v>
      </c>
      <c r="K30" s="45">
        <v>0.482729235486002</v>
      </c>
      <c r="L30" s="45">
        <v>1.34076923076923</v>
      </c>
      <c r="M30" s="44">
        <v>13</v>
      </c>
      <c r="N30" s="46">
        <v>0.27536097878794202</v>
      </c>
      <c r="O30" s="46">
        <v>0.32461538461538503</v>
      </c>
      <c r="P30" s="44">
        <v>13</v>
      </c>
      <c r="Q30" s="46">
        <v>4.8166583061972301E-2</v>
      </c>
      <c r="R30" s="46">
        <v>0.37461538461538502</v>
      </c>
      <c r="S30" s="44">
        <v>13</v>
      </c>
      <c r="T30" s="46">
        <v>1.7996273995247801E-2</v>
      </c>
      <c r="U30" s="46">
        <v>0.30076923076923101</v>
      </c>
      <c r="V30" s="44">
        <v>13</v>
      </c>
      <c r="W30" s="46">
        <v>4.6457335520546601E-2</v>
      </c>
      <c r="X30" s="47">
        <v>2.5923076923076902</v>
      </c>
      <c r="Y30" s="44">
        <v>13</v>
      </c>
      <c r="Z30" s="47">
        <v>1.0694715648430699</v>
      </c>
      <c r="AA30" s="46">
        <v>5.35230769230769</v>
      </c>
      <c r="AB30" s="44">
        <v>13</v>
      </c>
      <c r="AC30" s="46">
        <v>0.160488652231455</v>
      </c>
      <c r="AD30" s="43"/>
      <c r="AE30" s="44">
        <v>0</v>
      </c>
      <c r="AF30" s="43"/>
      <c r="AG30" s="17"/>
    </row>
    <row r="31" spans="1:33" x14ac:dyDescent="0.15">
      <c r="A31" s="12">
        <v>2016</v>
      </c>
      <c r="B31" s="12" t="s">
        <v>32</v>
      </c>
      <c r="C31" s="43">
        <v>1.94461538461538</v>
      </c>
      <c r="D31" s="44">
        <v>13</v>
      </c>
      <c r="E31" s="45">
        <v>0.74179582458038396</v>
      </c>
      <c r="F31" s="46">
        <v>0.51384615384615395</v>
      </c>
      <c r="G31" s="44">
        <v>13</v>
      </c>
      <c r="H31" s="46">
        <v>3.8439737411028102E-2</v>
      </c>
      <c r="I31" s="43">
        <v>7.2369230769230803</v>
      </c>
      <c r="J31" s="44">
        <v>13</v>
      </c>
      <c r="K31" s="45">
        <v>0.43280893015246802</v>
      </c>
      <c r="L31" s="45">
        <v>1.28076923076923</v>
      </c>
      <c r="M31" s="44">
        <v>13</v>
      </c>
      <c r="N31" s="46">
        <v>0.29591332224162997</v>
      </c>
      <c r="O31" s="46">
        <v>0.30846153846153901</v>
      </c>
      <c r="P31" s="44">
        <v>13</v>
      </c>
      <c r="Q31" s="46">
        <v>3.6599813538935003E-2</v>
      </c>
      <c r="R31" s="46">
        <v>0.36</v>
      </c>
      <c r="S31" s="44">
        <v>13</v>
      </c>
      <c r="T31" s="46">
        <v>1.5689290811054701E-2</v>
      </c>
      <c r="U31" s="46">
        <v>0.35230769230769199</v>
      </c>
      <c r="V31" s="44">
        <v>13</v>
      </c>
      <c r="W31" s="46">
        <v>4.3986505013176101E-2</v>
      </c>
      <c r="X31" s="47">
        <v>3.6969230769230799</v>
      </c>
      <c r="Y31" s="44">
        <v>13</v>
      </c>
      <c r="Z31" s="47">
        <v>1.40527549293559</v>
      </c>
      <c r="AA31" s="46">
        <v>5.2014285714285702</v>
      </c>
      <c r="AB31" s="44">
        <v>14</v>
      </c>
      <c r="AC31" s="46">
        <v>0.111773206125329</v>
      </c>
      <c r="AD31" s="43"/>
      <c r="AE31" s="44">
        <v>0</v>
      </c>
      <c r="AF31" s="43"/>
      <c r="AG31" s="17"/>
    </row>
    <row r="32" spans="1:33" x14ac:dyDescent="0.15">
      <c r="A32" s="12">
        <v>2017</v>
      </c>
      <c r="B32" s="12" t="s">
        <v>32</v>
      </c>
      <c r="C32" s="43">
        <v>1.335</v>
      </c>
      <c r="D32" s="44">
        <v>18</v>
      </c>
      <c r="E32" s="45">
        <v>0.355783449228738</v>
      </c>
      <c r="F32" s="46">
        <v>0.460555555555556</v>
      </c>
      <c r="G32" s="44">
        <v>18</v>
      </c>
      <c r="H32" s="46">
        <v>3.94444444444444E-2</v>
      </c>
      <c r="I32" s="43">
        <v>6.4861111111111098</v>
      </c>
      <c r="J32" s="44">
        <v>18</v>
      </c>
      <c r="K32" s="45">
        <v>0.52018921826888698</v>
      </c>
      <c r="L32" s="45">
        <v>1.17444444444444</v>
      </c>
      <c r="M32" s="44">
        <v>18</v>
      </c>
      <c r="N32" s="46">
        <v>0.19983199188779699</v>
      </c>
      <c r="O32" s="46">
        <v>0.27055555555555599</v>
      </c>
      <c r="P32" s="44">
        <v>18</v>
      </c>
      <c r="Q32" s="46">
        <v>2.8713962605521001E-2</v>
      </c>
      <c r="R32" s="46">
        <v>0.36944444444444402</v>
      </c>
      <c r="S32" s="44">
        <v>18</v>
      </c>
      <c r="T32" s="46">
        <v>1.0047996653390699E-2</v>
      </c>
      <c r="U32" s="46">
        <v>0.23444444444444401</v>
      </c>
      <c r="V32" s="44">
        <v>18</v>
      </c>
      <c r="W32" s="46">
        <v>2.545304817862E-2</v>
      </c>
      <c r="X32" s="47">
        <v>3.0377777777777801</v>
      </c>
      <c r="Y32" s="44">
        <v>18</v>
      </c>
      <c r="Z32" s="47">
        <v>0.87058223908119703</v>
      </c>
      <c r="AA32" s="46">
        <v>5.1016666666666701</v>
      </c>
      <c r="AB32" s="44">
        <v>18</v>
      </c>
      <c r="AC32" s="46">
        <v>7.8462555075778706E-2</v>
      </c>
      <c r="AD32" s="43"/>
      <c r="AE32" s="44">
        <v>0</v>
      </c>
      <c r="AF32" s="43"/>
      <c r="AG32" s="17"/>
    </row>
    <row r="33" spans="1:33" x14ac:dyDescent="0.15">
      <c r="A33" s="12">
        <v>2018</v>
      </c>
      <c r="B33" s="12" t="s">
        <v>32</v>
      </c>
      <c r="C33" s="43">
        <v>2.0168750000000002</v>
      </c>
      <c r="D33" s="44">
        <v>16</v>
      </c>
      <c r="E33" s="45">
        <v>0.61572363845992895</v>
      </c>
      <c r="F33" s="46">
        <v>0.43874999999999997</v>
      </c>
      <c r="G33" s="44">
        <v>16</v>
      </c>
      <c r="H33" s="46">
        <v>3.2414952825303697E-2</v>
      </c>
      <c r="I33" s="43">
        <v>6.5106666666666699</v>
      </c>
      <c r="J33" s="44">
        <v>15</v>
      </c>
      <c r="K33" s="45">
        <v>0.49671728728932302</v>
      </c>
      <c r="L33" s="45">
        <v>0.96625000000000005</v>
      </c>
      <c r="M33" s="44">
        <v>16</v>
      </c>
      <c r="N33" s="46">
        <v>0.19235356984816601</v>
      </c>
      <c r="O33" s="46">
        <v>0.28249999999999997</v>
      </c>
      <c r="P33" s="44">
        <v>16</v>
      </c>
      <c r="Q33" s="46">
        <v>2.9332859844663401E-2</v>
      </c>
      <c r="R33" s="46">
        <v>0.33</v>
      </c>
      <c r="S33" s="44">
        <v>16</v>
      </c>
      <c r="T33" s="46">
        <v>1.3632070031118999E-2</v>
      </c>
      <c r="U33" s="46">
        <v>0.24124999999999999</v>
      </c>
      <c r="V33" s="44">
        <v>16</v>
      </c>
      <c r="W33" s="46">
        <v>2.0225293570180901E-2</v>
      </c>
      <c r="X33" s="47">
        <v>6.2731250000000003</v>
      </c>
      <c r="Y33" s="44">
        <v>16</v>
      </c>
      <c r="Z33" s="47">
        <v>2.6394178207119201</v>
      </c>
      <c r="AA33" s="46">
        <v>5.0350000000000001</v>
      </c>
      <c r="AB33" s="44">
        <v>16</v>
      </c>
      <c r="AC33" s="46">
        <v>7.7931593935536406E-2</v>
      </c>
      <c r="AD33" s="43"/>
      <c r="AE33" s="44">
        <v>0</v>
      </c>
      <c r="AF33" s="43"/>
      <c r="AG33" s="17"/>
    </row>
    <row r="34" spans="1:33" x14ac:dyDescent="0.15">
      <c r="A34" s="12">
        <v>2019</v>
      </c>
      <c r="B34" s="12" t="s">
        <v>32</v>
      </c>
      <c r="C34" s="43">
        <v>3.48</v>
      </c>
      <c r="D34" s="44">
        <v>7</v>
      </c>
      <c r="E34" s="45">
        <v>1.63059439936426</v>
      </c>
      <c r="F34" s="46">
        <v>0.34428571428571397</v>
      </c>
      <c r="G34" s="44">
        <v>7</v>
      </c>
      <c r="H34" s="46">
        <v>7.1476174613747806E-2</v>
      </c>
      <c r="I34" s="43">
        <v>4.79285714285714</v>
      </c>
      <c r="J34" s="44">
        <v>7</v>
      </c>
      <c r="K34" s="45">
        <v>0.688475591038478</v>
      </c>
      <c r="L34" s="45">
        <v>1.5628571428571401</v>
      </c>
      <c r="M34" s="44">
        <v>7</v>
      </c>
      <c r="N34" s="46">
        <v>0.55332636664739798</v>
      </c>
      <c r="O34" s="46">
        <v>0.33285714285714302</v>
      </c>
      <c r="P34" s="44">
        <v>7</v>
      </c>
      <c r="Q34" s="46">
        <v>8.2857142857142893E-2</v>
      </c>
      <c r="R34" s="46">
        <v>0.30571428571428599</v>
      </c>
      <c r="S34" s="44">
        <v>7</v>
      </c>
      <c r="T34" s="46">
        <v>2.35894591933349E-2</v>
      </c>
      <c r="U34" s="46">
        <v>0.218571428571429</v>
      </c>
      <c r="V34" s="44">
        <v>7</v>
      </c>
      <c r="W34" s="46">
        <v>3.7507368890505197E-2</v>
      </c>
      <c r="X34" s="47">
        <v>11.47</v>
      </c>
      <c r="Y34" s="44">
        <v>7</v>
      </c>
      <c r="Z34" s="47">
        <v>4.2140891802437697</v>
      </c>
      <c r="AA34" s="46">
        <v>5.16</v>
      </c>
      <c r="AB34" s="44">
        <v>7</v>
      </c>
      <c r="AC34" s="46">
        <v>0.11880355935023899</v>
      </c>
      <c r="AD34" s="43"/>
      <c r="AE34" s="44">
        <v>0</v>
      </c>
      <c r="AF34" s="43"/>
      <c r="AG34" s="17"/>
    </row>
    <row r="35" spans="1:33" x14ac:dyDescent="0.15">
      <c r="A35" s="12">
        <v>2020</v>
      </c>
      <c r="B35" s="12" t="s">
        <v>32</v>
      </c>
      <c r="C35" s="43">
        <v>1.7090909090909101</v>
      </c>
      <c r="D35" s="44">
        <v>11</v>
      </c>
      <c r="E35" s="45">
        <v>0.66941284251126298</v>
      </c>
      <c r="F35" s="46">
        <v>0.399166666666667</v>
      </c>
      <c r="G35" s="44">
        <v>12</v>
      </c>
      <c r="H35" s="46">
        <v>4.7680412300773099E-2</v>
      </c>
      <c r="I35" s="43">
        <v>5.9054545454545497</v>
      </c>
      <c r="J35" s="44">
        <v>11</v>
      </c>
      <c r="K35" s="45">
        <v>0.37680803802554602</v>
      </c>
      <c r="L35" s="45">
        <v>1.0049999999999999</v>
      </c>
      <c r="M35" s="44">
        <v>12</v>
      </c>
      <c r="N35" s="46">
        <v>0.258959163739862</v>
      </c>
      <c r="O35" s="46">
        <v>0.255</v>
      </c>
      <c r="P35" s="44">
        <v>12</v>
      </c>
      <c r="Q35" s="46">
        <v>3.56859194709181E-2</v>
      </c>
      <c r="R35" s="46">
        <v>0.30333333333333301</v>
      </c>
      <c r="S35" s="44">
        <v>12</v>
      </c>
      <c r="T35" s="46">
        <v>1.49409612552982E-2</v>
      </c>
      <c r="U35" s="46">
        <v>0.255</v>
      </c>
      <c r="V35" s="44">
        <v>12</v>
      </c>
      <c r="W35" s="46">
        <v>4.8827153399424297E-2</v>
      </c>
      <c r="X35" s="47">
        <v>4.7166666666666703</v>
      </c>
      <c r="Y35" s="44">
        <v>12</v>
      </c>
      <c r="Z35" s="47">
        <v>2.0022696717435</v>
      </c>
      <c r="AA35" s="46">
        <v>5.0350000000000001</v>
      </c>
      <c r="AB35" s="44">
        <v>12</v>
      </c>
      <c r="AC35" s="46">
        <v>6.6940724570776794E-2</v>
      </c>
      <c r="AD35" s="43"/>
      <c r="AE35" s="44">
        <v>0</v>
      </c>
      <c r="AF35" s="43"/>
      <c r="AG35" s="17"/>
    </row>
    <row r="36" spans="1:33" x14ac:dyDescent="0.15">
      <c r="A36" s="12">
        <v>1996</v>
      </c>
      <c r="B36" s="12" t="s">
        <v>31</v>
      </c>
      <c r="C36" s="43">
        <v>4.5987179487179501</v>
      </c>
      <c r="D36" s="44">
        <v>78</v>
      </c>
      <c r="E36" s="45">
        <v>0.44282064297406898</v>
      </c>
      <c r="F36" s="46">
        <v>3.2427777777777802</v>
      </c>
      <c r="G36" s="44">
        <v>72</v>
      </c>
      <c r="H36" s="46">
        <v>0.23307490905818501</v>
      </c>
      <c r="I36" s="43">
        <v>5.3459493670886102</v>
      </c>
      <c r="J36" s="44">
        <v>79</v>
      </c>
      <c r="K36" s="45">
        <v>0.51264489466194696</v>
      </c>
      <c r="L36" s="45">
        <v>2.8106249999999999</v>
      </c>
      <c r="M36" s="44">
        <v>80</v>
      </c>
      <c r="N36" s="46">
        <v>0.45696104533550103</v>
      </c>
      <c r="O36" s="46">
        <v>0.76587499999999997</v>
      </c>
      <c r="P36" s="44">
        <v>80</v>
      </c>
      <c r="Q36" s="46">
        <v>9.5441130001095803E-2</v>
      </c>
      <c r="R36" s="46">
        <v>0.72462499999999996</v>
      </c>
      <c r="S36" s="44">
        <v>80</v>
      </c>
      <c r="T36" s="46">
        <v>2.7523835326421199E-2</v>
      </c>
      <c r="U36" s="46">
        <v>1.9722500000000001</v>
      </c>
      <c r="V36" s="44">
        <v>80</v>
      </c>
      <c r="W36" s="46">
        <v>0.104562829364981</v>
      </c>
      <c r="X36" s="47">
        <v>1.77924321716381</v>
      </c>
      <c r="Y36" s="44">
        <v>71</v>
      </c>
      <c r="Z36" s="47">
        <v>0.18166062241471301</v>
      </c>
      <c r="AA36" s="46">
        <v>5.3982222222222198</v>
      </c>
      <c r="AB36" s="44">
        <v>45</v>
      </c>
      <c r="AC36" s="46">
        <v>5.4053180779793403E-2</v>
      </c>
      <c r="AD36" s="43">
        <v>41.286666666666697</v>
      </c>
      <c r="AE36" s="44">
        <v>45</v>
      </c>
      <c r="AF36" s="43">
        <v>5.1309258423797202</v>
      </c>
      <c r="AG36" s="17"/>
    </row>
    <row r="37" spans="1:33" x14ac:dyDescent="0.15">
      <c r="A37" s="12">
        <v>1997</v>
      </c>
      <c r="B37" s="12" t="s">
        <v>31</v>
      </c>
      <c r="C37" s="43">
        <v>22.0092307692308</v>
      </c>
      <c r="D37" s="44">
        <v>13</v>
      </c>
      <c r="E37" s="45">
        <v>4.6775691502978898</v>
      </c>
      <c r="F37" s="46">
        <v>1.29692307692308</v>
      </c>
      <c r="G37" s="44">
        <v>13</v>
      </c>
      <c r="H37" s="46">
        <v>0.25624103390288899</v>
      </c>
      <c r="I37" s="43">
        <v>6.18</v>
      </c>
      <c r="J37" s="44">
        <v>13</v>
      </c>
      <c r="K37" s="45">
        <v>0.75647715914473701</v>
      </c>
      <c r="L37" s="45">
        <v>4.8484615384615397</v>
      </c>
      <c r="M37" s="44">
        <v>13</v>
      </c>
      <c r="N37" s="46">
        <v>1.3289671361306099</v>
      </c>
      <c r="O37" s="46">
        <v>1.2061538461538499</v>
      </c>
      <c r="P37" s="44">
        <v>13</v>
      </c>
      <c r="Q37" s="46">
        <v>0.21534569245374399</v>
      </c>
      <c r="R37" s="46">
        <v>1.43307692307692</v>
      </c>
      <c r="S37" s="44">
        <v>13</v>
      </c>
      <c r="T37" s="46">
        <v>0.179112429293492</v>
      </c>
      <c r="U37" s="46">
        <v>1.10692307692308</v>
      </c>
      <c r="V37" s="44">
        <v>13</v>
      </c>
      <c r="W37" s="46">
        <v>0.17051349527531801</v>
      </c>
      <c r="X37" s="47">
        <v>21.138278566437201</v>
      </c>
      <c r="Y37" s="44">
        <v>13</v>
      </c>
      <c r="Z37" s="47">
        <v>6.0192359201135899</v>
      </c>
      <c r="AA37" s="46">
        <v>5.5705882352941201</v>
      </c>
      <c r="AB37" s="44">
        <v>17</v>
      </c>
      <c r="AC37" s="46">
        <v>0.13124536571156001</v>
      </c>
      <c r="AD37" s="43">
        <v>76.2470588235294</v>
      </c>
      <c r="AE37" s="44">
        <v>17</v>
      </c>
      <c r="AF37" s="43">
        <v>12.8647035288736</v>
      </c>
      <c r="AG37" s="17"/>
    </row>
    <row r="38" spans="1:33" x14ac:dyDescent="0.15">
      <c r="A38" s="12">
        <v>1998</v>
      </c>
      <c r="B38" s="12" t="s">
        <v>31</v>
      </c>
      <c r="C38" s="43">
        <v>13.064615384615401</v>
      </c>
      <c r="D38" s="44">
        <v>13</v>
      </c>
      <c r="E38" s="45">
        <v>3.5606927472384799</v>
      </c>
      <c r="F38" s="46">
        <v>1.0030769230769201</v>
      </c>
      <c r="G38" s="44">
        <v>13</v>
      </c>
      <c r="H38" s="46">
        <v>0.25360069717859102</v>
      </c>
      <c r="I38" s="43">
        <v>6.1561538461538499</v>
      </c>
      <c r="J38" s="44">
        <v>13</v>
      </c>
      <c r="K38" s="45">
        <v>0.59313977517901195</v>
      </c>
      <c r="L38" s="45">
        <v>1.99384615384615</v>
      </c>
      <c r="M38" s="44">
        <v>13</v>
      </c>
      <c r="N38" s="46">
        <v>0.28063467095217198</v>
      </c>
      <c r="O38" s="46">
        <v>0.653076923076923</v>
      </c>
      <c r="P38" s="44">
        <v>13</v>
      </c>
      <c r="Q38" s="46">
        <v>0.10793744992655201</v>
      </c>
      <c r="R38" s="46">
        <v>0.58615384615384603</v>
      </c>
      <c r="S38" s="44">
        <v>13</v>
      </c>
      <c r="T38" s="46">
        <v>4.1579988738705199E-2</v>
      </c>
      <c r="U38" s="46">
        <v>0.61384615384615404</v>
      </c>
      <c r="V38" s="44">
        <v>13</v>
      </c>
      <c r="W38" s="46">
        <v>6.1764009741987098E-2</v>
      </c>
      <c r="X38" s="47">
        <v>16.6948790362202</v>
      </c>
      <c r="Y38" s="44">
        <v>13</v>
      </c>
      <c r="Z38" s="47">
        <v>4.8392585153742296</v>
      </c>
      <c r="AA38" s="46">
        <v>5.2334782608695596</v>
      </c>
      <c r="AB38" s="44">
        <v>23</v>
      </c>
      <c r="AC38" s="46">
        <v>8.1066528809016894E-2</v>
      </c>
      <c r="AD38" s="43">
        <v>49.526086956521702</v>
      </c>
      <c r="AE38" s="44">
        <v>23</v>
      </c>
      <c r="AF38" s="43">
        <v>4.4520955557580901</v>
      </c>
      <c r="AG38" s="17"/>
    </row>
    <row r="39" spans="1:33" x14ac:dyDescent="0.15">
      <c r="A39" s="12">
        <v>1999</v>
      </c>
      <c r="B39" s="12" t="s">
        <v>31</v>
      </c>
      <c r="C39" s="43">
        <v>0.31</v>
      </c>
      <c r="D39" s="44">
        <v>1</v>
      </c>
      <c r="E39" s="45"/>
      <c r="F39" s="46">
        <v>0.34</v>
      </c>
      <c r="G39" s="44">
        <v>1</v>
      </c>
      <c r="H39" s="46"/>
      <c r="I39" s="43">
        <v>6.78</v>
      </c>
      <c r="J39" s="44">
        <v>1</v>
      </c>
      <c r="K39" s="45"/>
      <c r="L39" s="45">
        <v>1.1299999999999999</v>
      </c>
      <c r="M39" s="44">
        <v>1</v>
      </c>
      <c r="N39" s="46"/>
      <c r="O39" s="46">
        <v>0.25</v>
      </c>
      <c r="P39" s="44">
        <v>1</v>
      </c>
      <c r="Q39" s="46"/>
      <c r="R39" s="46">
        <v>0.42</v>
      </c>
      <c r="S39" s="44">
        <v>1</v>
      </c>
      <c r="T39" s="46"/>
      <c r="U39" s="46">
        <v>0.46</v>
      </c>
      <c r="V39" s="44">
        <v>1</v>
      </c>
      <c r="W39" s="46"/>
      <c r="X39" s="47">
        <v>0.91176470588235303</v>
      </c>
      <c r="Y39" s="44">
        <v>1</v>
      </c>
      <c r="Z39" s="47"/>
      <c r="AA39" s="46">
        <v>5.6372727272727303</v>
      </c>
      <c r="AB39" s="44">
        <v>11</v>
      </c>
      <c r="AC39" s="46">
        <v>0.14088093560354101</v>
      </c>
      <c r="AD39" s="43">
        <v>23.954545454545499</v>
      </c>
      <c r="AE39" s="44">
        <v>11</v>
      </c>
      <c r="AF39" s="43">
        <v>1.18431903229152</v>
      </c>
      <c r="AG39" s="17"/>
    </row>
    <row r="40" spans="1:33" x14ac:dyDescent="0.15">
      <c r="A40" s="12">
        <v>2000</v>
      </c>
      <c r="B40" s="12" t="s">
        <v>31</v>
      </c>
      <c r="C40" s="43">
        <v>0.22857142857142901</v>
      </c>
      <c r="D40" s="44">
        <v>7</v>
      </c>
      <c r="E40" s="45">
        <v>5.4529527668549502E-2</v>
      </c>
      <c r="F40" s="46">
        <v>0.438571428571429</v>
      </c>
      <c r="G40" s="44">
        <v>7</v>
      </c>
      <c r="H40" s="46">
        <v>5.1474846905508902E-2</v>
      </c>
      <c r="I40" s="43">
        <v>6.9171428571428599</v>
      </c>
      <c r="J40" s="44">
        <v>7</v>
      </c>
      <c r="K40" s="45">
        <v>0.26551579888169002</v>
      </c>
      <c r="L40" s="45">
        <v>1.4028571428571399</v>
      </c>
      <c r="M40" s="44">
        <v>7</v>
      </c>
      <c r="N40" s="46">
        <v>0.122079487877957</v>
      </c>
      <c r="O40" s="46">
        <v>0.28571428571428598</v>
      </c>
      <c r="P40" s="44">
        <v>7</v>
      </c>
      <c r="Q40" s="46">
        <v>1.9130770882476798E-2</v>
      </c>
      <c r="R40" s="46">
        <v>0.40285714285714302</v>
      </c>
      <c r="S40" s="44">
        <v>7</v>
      </c>
      <c r="T40" s="46">
        <v>3.6756229515053203E-2</v>
      </c>
      <c r="U40" s="46">
        <v>0.33714285714285702</v>
      </c>
      <c r="V40" s="44">
        <v>7</v>
      </c>
      <c r="W40" s="46">
        <v>4.2297939030861799E-2</v>
      </c>
      <c r="X40" s="47">
        <v>0.49167696958394602</v>
      </c>
      <c r="Y40" s="44">
        <v>7</v>
      </c>
      <c r="Z40" s="47">
        <v>8.7425824668507707E-2</v>
      </c>
      <c r="AA40" s="46">
        <v>5.4266666666666703</v>
      </c>
      <c r="AB40" s="44">
        <v>18</v>
      </c>
      <c r="AC40" s="46">
        <v>8.9105944139803397E-2</v>
      </c>
      <c r="AD40" s="43">
        <v>26.2</v>
      </c>
      <c r="AE40" s="44">
        <v>18</v>
      </c>
      <c r="AF40" s="43">
        <v>1.5957254993516401</v>
      </c>
      <c r="AG40" s="17"/>
    </row>
    <row r="41" spans="1:33" x14ac:dyDescent="0.15">
      <c r="A41" s="12">
        <v>2001</v>
      </c>
      <c r="B41" s="12" t="s">
        <v>31</v>
      </c>
      <c r="C41" s="43">
        <v>1.7509523809523799</v>
      </c>
      <c r="D41" s="44">
        <v>21</v>
      </c>
      <c r="E41" s="45">
        <v>0.99699092625232999</v>
      </c>
      <c r="F41" s="46">
        <v>0.396666666666667</v>
      </c>
      <c r="G41" s="44">
        <v>21</v>
      </c>
      <c r="H41" s="46">
        <v>2.2321603173920301E-2</v>
      </c>
      <c r="I41" s="43">
        <v>6.2490476190476203</v>
      </c>
      <c r="J41" s="44">
        <v>21</v>
      </c>
      <c r="K41" s="45">
        <v>0.19322686488993401</v>
      </c>
      <c r="L41" s="45">
        <v>1.74590909090909</v>
      </c>
      <c r="M41" s="44">
        <v>22</v>
      </c>
      <c r="N41" s="46">
        <v>0.19266827590841001</v>
      </c>
      <c r="O41" s="46">
        <v>0.38090909090909097</v>
      </c>
      <c r="P41" s="44">
        <v>22</v>
      </c>
      <c r="Q41" s="46">
        <v>3.4231887433746097E-2</v>
      </c>
      <c r="R41" s="46">
        <v>0.508636363636364</v>
      </c>
      <c r="S41" s="44">
        <v>22</v>
      </c>
      <c r="T41" s="46">
        <v>5.7178597146700802E-2</v>
      </c>
      <c r="U41" s="46">
        <v>0.44227272727272698</v>
      </c>
      <c r="V41" s="44">
        <v>22</v>
      </c>
      <c r="W41" s="46">
        <v>5.71431400032354E-2</v>
      </c>
      <c r="X41" s="47">
        <v>3.6734963110532401</v>
      </c>
      <c r="Y41" s="44">
        <v>21</v>
      </c>
      <c r="Z41" s="47">
        <v>1.6917012336563799</v>
      </c>
      <c r="AA41" s="46">
        <v>5.4106249999999996</v>
      </c>
      <c r="AB41" s="44">
        <v>32</v>
      </c>
      <c r="AC41" s="46">
        <v>4.8839222529213799E-2</v>
      </c>
      <c r="AD41" s="43">
        <v>25.162500000000001</v>
      </c>
      <c r="AE41" s="44">
        <v>32</v>
      </c>
      <c r="AF41" s="43">
        <v>1.17082089688417</v>
      </c>
      <c r="AG41" s="17"/>
    </row>
    <row r="42" spans="1:33" x14ac:dyDescent="0.15">
      <c r="A42" s="12">
        <v>2002</v>
      </c>
      <c r="B42" s="12" t="s">
        <v>31</v>
      </c>
      <c r="C42" s="43">
        <v>0.60933333333333295</v>
      </c>
      <c r="D42" s="44">
        <v>30</v>
      </c>
      <c r="E42" s="45">
        <v>0.17007025818850999</v>
      </c>
      <c r="F42" s="46">
        <v>0.43166666666666698</v>
      </c>
      <c r="G42" s="44">
        <v>30</v>
      </c>
      <c r="H42" s="46">
        <v>2.03649650322873E-2</v>
      </c>
      <c r="I42" s="43">
        <v>6.3593333333333302</v>
      </c>
      <c r="J42" s="44">
        <v>30</v>
      </c>
      <c r="K42" s="45">
        <v>0.15331204249986</v>
      </c>
      <c r="L42" s="45">
        <v>1.673</v>
      </c>
      <c r="M42" s="44">
        <v>30</v>
      </c>
      <c r="N42" s="46">
        <v>0.13251514769193801</v>
      </c>
      <c r="O42" s="46">
        <v>0.34366666666666701</v>
      </c>
      <c r="P42" s="44">
        <v>30</v>
      </c>
      <c r="Q42" s="46">
        <v>2.5154617653067798E-2</v>
      </c>
      <c r="R42" s="46">
        <v>0.56299999999999994</v>
      </c>
      <c r="S42" s="44">
        <v>30</v>
      </c>
      <c r="T42" s="46">
        <v>4.37157747903116E-2</v>
      </c>
      <c r="U42" s="46">
        <v>0.36766666666666697</v>
      </c>
      <c r="V42" s="44">
        <v>30</v>
      </c>
      <c r="W42" s="46">
        <v>2.6329841176856099E-2</v>
      </c>
      <c r="X42" s="47">
        <v>1.6154745158848101</v>
      </c>
      <c r="Y42" s="44">
        <v>30</v>
      </c>
      <c r="Z42" s="47">
        <v>0.464375603355001</v>
      </c>
      <c r="AA42" s="46">
        <v>5.4042857142857104</v>
      </c>
      <c r="AB42" s="44">
        <v>42</v>
      </c>
      <c r="AC42" s="46">
        <v>6.3097681455111895E-2</v>
      </c>
      <c r="AD42" s="43">
        <v>27.602380952380901</v>
      </c>
      <c r="AE42" s="44">
        <v>42</v>
      </c>
      <c r="AF42" s="43">
        <v>2.5867941407800399</v>
      </c>
      <c r="AG42" s="17"/>
    </row>
    <row r="43" spans="1:33" x14ac:dyDescent="0.15">
      <c r="A43" s="12">
        <v>2003</v>
      </c>
      <c r="B43" s="12" t="s">
        <v>31</v>
      </c>
      <c r="C43" s="43">
        <v>0.46224999999999999</v>
      </c>
      <c r="D43" s="44">
        <v>40</v>
      </c>
      <c r="E43" s="45">
        <v>5.8008053706979298E-2</v>
      </c>
      <c r="F43" s="46">
        <v>0.41025</v>
      </c>
      <c r="G43" s="44">
        <v>40</v>
      </c>
      <c r="H43" s="46">
        <v>2.62543952364317E-2</v>
      </c>
      <c r="I43" s="43">
        <v>6.8607500000000003</v>
      </c>
      <c r="J43" s="44">
        <v>40</v>
      </c>
      <c r="K43" s="45">
        <v>0.171787505702204</v>
      </c>
      <c r="L43" s="45">
        <v>1.58525</v>
      </c>
      <c r="M43" s="44">
        <v>40</v>
      </c>
      <c r="N43" s="46">
        <v>6.09444760964164E-2</v>
      </c>
      <c r="O43" s="46">
        <v>0.29275000000000001</v>
      </c>
      <c r="P43" s="44">
        <v>40</v>
      </c>
      <c r="Q43" s="46">
        <v>2.1006676289169302E-2</v>
      </c>
      <c r="R43" s="46">
        <v>0.50324999999999998</v>
      </c>
      <c r="S43" s="44">
        <v>40</v>
      </c>
      <c r="T43" s="46">
        <v>3.5453811592130097E-2</v>
      </c>
      <c r="U43" s="46">
        <v>0.30225000000000002</v>
      </c>
      <c r="V43" s="44">
        <v>40</v>
      </c>
      <c r="W43" s="46">
        <v>2.3559764430061698E-2</v>
      </c>
      <c r="X43" s="47">
        <v>1.3089247832092501</v>
      </c>
      <c r="Y43" s="44">
        <v>40</v>
      </c>
      <c r="Z43" s="47">
        <v>0.20836966428710799</v>
      </c>
      <c r="AA43" s="46">
        <v>5.3615217391304304</v>
      </c>
      <c r="AB43" s="44">
        <v>46</v>
      </c>
      <c r="AC43" s="46">
        <v>4.5732859455127499E-2</v>
      </c>
      <c r="AD43" s="43">
        <v>24.121739130434801</v>
      </c>
      <c r="AE43" s="44">
        <v>46</v>
      </c>
      <c r="AF43" s="43">
        <v>0.41790728976118502</v>
      </c>
      <c r="AG43" s="17"/>
    </row>
    <row r="44" spans="1:33" x14ac:dyDescent="0.15">
      <c r="A44" s="12">
        <v>2004</v>
      </c>
      <c r="B44" s="12" t="s">
        <v>31</v>
      </c>
      <c r="C44" s="43">
        <v>1.31516129032258</v>
      </c>
      <c r="D44" s="44">
        <v>31</v>
      </c>
      <c r="E44" s="45">
        <v>0.33548932998039899</v>
      </c>
      <c r="F44" s="46">
        <v>0.60129032258064496</v>
      </c>
      <c r="G44" s="44">
        <v>31</v>
      </c>
      <c r="H44" s="46">
        <v>6.0306995859240299E-2</v>
      </c>
      <c r="I44" s="43">
        <v>8.1538709677419394</v>
      </c>
      <c r="J44" s="44">
        <v>31</v>
      </c>
      <c r="K44" s="45">
        <v>0.738896252909231</v>
      </c>
      <c r="L44" s="45">
        <v>2.06903225806452</v>
      </c>
      <c r="M44" s="44">
        <v>31</v>
      </c>
      <c r="N44" s="46">
        <v>0.104082633464809</v>
      </c>
      <c r="O44" s="46">
        <v>0.46838709677419399</v>
      </c>
      <c r="P44" s="44">
        <v>31</v>
      </c>
      <c r="Q44" s="46">
        <v>5.4305184556532403E-2</v>
      </c>
      <c r="R44" s="46">
        <v>0.47741935483871001</v>
      </c>
      <c r="S44" s="44">
        <v>31</v>
      </c>
      <c r="T44" s="46">
        <v>4.3087726820601399E-2</v>
      </c>
      <c r="U44" s="46">
        <v>0.39580645161290301</v>
      </c>
      <c r="V44" s="44">
        <v>31</v>
      </c>
      <c r="W44" s="46">
        <v>4.9421979772506702E-2</v>
      </c>
      <c r="X44" s="47">
        <v>2.7122810529442698</v>
      </c>
      <c r="Y44" s="44">
        <v>31</v>
      </c>
      <c r="Z44" s="47">
        <v>0.82302789410902299</v>
      </c>
      <c r="AA44" s="46">
        <v>5.45352941176471</v>
      </c>
      <c r="AB44" s="44">
        <v>51</v>
      </c>
      <c r="AC44" s="46">
        <v>4.3531213529218397E-2</v>
      </c>
      <c r="AD44" s="43">
        <v>32.045098039215702</v>
      </c>
      <c r="AE44" s="44">
        <v>51</v>
      </c>
      <c r="AF44" s="43">
        <v>1.81157349810143</v>
      </c>
      <c r="AG44" s="17"/>
    </row>
    <row r="45" spans="1:33" x14ac:dyDescent="0.15">
      <c r="A45" s="12">
        <v>2005</v>
      </c>
      <c r="B45" s="12" t="s">
        <v>31</v>
      </c>
      <c r="C45" s="43">
        <v>2.7290000000000001</v>
      </c>
      <c r="D45" s="44">
        <v>20</v>
      </c>
      <c r="E45" s="45">
        <v>1.00655585250423</v>
      </c>
      <c r="F45" s="46">
        <v>0.628</v>
      </c>
      <c r="G45" s="44">
        <v>20</v>
      </c>
      <c r="H45" s="46">
        <v>5.36538613904467E-2</v>
      </c>
      <c r="I45" s="43">
        <v>6.5155000000000003</v>
      </c>
      <c r="J45" s="44">
        <v>20</v>
      </c>
      <c r="K45" s="45">
        <v>0.222264038097887</v>
      </c>
      <c r="L45" s="45">
        <v>1.6125</v>
      </c>
      <c r="M45" s="44">
        <v>20</v>
      </c>
      <c r="N45" s="46">
        <v>8.0029188754051295E-2</v>
      </c>
      <c r="O45" s="46">
        <v>0.32050000000000001</v>
      </c>
      <c r="P45" s="44">
        <v>20</v>
      </c>
      <c r="Q45" s="46">
        <v>2.5541246311758099E-2</v>
      </c>
      <c r="R45" s="46">
        <v>0.36149999999999999</v>
      </c>
      <c r="S45" s="44">
        <v>20</v>
      </c>
      <c r="T45" s="46">
        <v>2.9613963633820801E-2</v>
      </c>
      <c r="U45" s="46">
        <v>0.48899999999999999</v>
      </c>
      <c r="V45" s="44">
        <v>20</v>
      </c>
      <c r="W45" s="46">
        <v>0.10214514956152999</v>
      </c>
      <c r="X45" s="47">
        <v>4.3528301531430298</v>
      </c>
      <c r="Y45" s="44">
        <v>20</v>
      </c>
      <c r="Z45" s="47">
        <v>1.4886659353075899</v>
      </c>
      <c r="AA45" s="46">
        <v>5.1292499999999999</v>
      </c>
      <c r="AB45" s="44">
        <v>40</v>
      </c>
      <c r="AC45" s="46">
        <v>3.5230718494532999E-2</v>
      </c>
      <c r="AD45" s="43">
        <v>28.112500000000001</v>
      </c>
      <c r="AE45" s="44">
        <v>40</v>
      </c>
      <c r="AF45" s="43">
        <v>1.15880789485552</v>
      </c>
      <c r="AG45" s="17"/>
    </row>
    <row r="46" spans="1:33" x14ac:dyDescent="0.15">
      <c r="A46" s="12">
        <v>2006</v>
      </c>
      <c r="B46" s="12" t="s">
        <v>31</v>
      </c>
      <c r="C46" s="43">
        <v>1.7956164383561699</v>
      </c>
      <c r="D46" s="44">
        <v>73</v>
      </c>
      <c r="E46" s="45">
        <v>0.67548147849459605</v>
      </c>
      <c r="F46" s="46">
        <v>0.55082191780821999</v>
      </c>
      <c r="G46" s="44">
        <v>73</v>
      </c>
      <c r="H46" s="46">
        <v>2.16348145082726E-2</v>
      </c>
      <c r="I46" s="43">
        <v>7.3234246575342503</v>
      </c>
      <c r="J46" s="44">
        <v>73</v>
      </c>
      <c r="K46" s="45">
        <v>0.76916943629757295</v>
      </c>
      <c r="L46" s="45">
        <v>1.6398630136986301</v>
      </c>
      <c r="M46" s="44">
        <v>73</v>
      </c>
      <c r="N46" s="46">
        <v>7.5270059991688607E-2</v>
      </c>
      <c r="O46" s="46">
        <v>0.258630136986301</v>
      </c>
      <c r="P46" s="44">
        <v>73</v>
      </c>
      <c r="Q46" s="46">
        <v>1.82535781489402E-2</v>
      </c>
      <c r="R46" s="46">
        <v>0.35109589041095901</v>
      </c>
      <c r="S46" s="44">
        <v>73</v>
      </c>
      <c r="T46" s="46">
        <v>1.8866834514310999E-2</v>
      </c>
      <c r="U46" s="46">
        <v>0.46835616438356198</v>
      </c>
      <c r="V46" s="44">
        <v>73</v>
      </c>
      <c r="W46" s="46">
        <v>4.2532561480553198E-2</v>
      </c>
      <c r="X46" s="47">
        <v>2.7403096358983299</v>
      </c>
      <c r="Y46" s="44">
        <v>73</v>
      </c>
      <c r="Z46" s="47">
        <v>0.84901551538755404</v>
      </c>
      <c r="AA46" s="46">
        <v>5.3574736842105297</v>
      </c>
      <c r="AB46" s="44">
        <v>95</v>
      </c>
      <c r="AC46" s="46">
        <v>3.4127410446861801E-2</v>
      </c>
      <c r="AD46" s="43">
        <v>25.807368421052601</v>
      </c>
      <c r="AE46" s="44">
        <v>95</v>
      </c>
      <c r="AF46" s="43">
        <v>1.3208537078696401</v>
      </c>
      <c r="AG46" s="17"/>
    </row>
    <row r="47" spans="1:33" x14ac:dyDescent="0.15">
      <c r="A47" s="12">
        <v>2007</v>
      </c>
      <c r="B47" s="12" t="s">
        <v>31</v>
      </c>
      <c r="C47" s="43">
        <v>2.7721621621621599</v>
      </c>
      <c r="D47" s="44">
        <v>37</v>
      </c>
      <c r="E47" s="45">
        <v>0.55875359134963598</v>
      </c>
      <c r="F47" s="46">
        <v>0.61756756756756803</v>
      </c>
      <c r="G47" s="44">
        <v>37</v>
      </c>
      <c r="H47" s="46">
        <v>4.3040251789283203E-2</v>
      </c>
      <c r="I47" s="43">
        <v>5.6018918918918903</v>
      </c>
      <c r="J47" s="44">
        <v>37</v>
      </c>
      <c r="K47" s="45">
        <v>0.194025182507639</v>
      </c>
      <c r="L47" s="45">
        <v>1.54567567567568</v>
      </c>
      <c r="M47" s="44">
        <v>37</v>
      </c>
      <c r="N47" s="46">
        <v>9.3050198390447203E-2</v>
      </c>
      <c r="O47" s="46">
        <v>0.252972972972973</v>
      </c>
      <c r="P47" s="44">
        <v>37</v>
      </c>
      <c r="Q47" s="46">
        <v>2.9715530324599702E-2</v>
      </c>
      <c r="R47" s="46">
        <v>0.34378378378378399</v>
      </c>
      <c r="S47" s="44">
        <v>37</v>
      </c>
      <c r="T47" s="46">
        <v>1.7716279780811101E-2</v>
      </c>
      <c r="U47" s="46">
        <v>0.31810810810810802</v>
      </c>
      <c r="V47" s="44">
        <v>37</v>
      </c>
      <c r="W47" s="46">
        <v>3.0816803063048299E-2</v>
      </c>
      <c r="X47" s="47">
        <v>3.69612309855883</v>
      </c>
      <c r="Y47" s="44">
        <v>37</v>
      </c>
      <c r="Z47" s="47">
        <v>0.54042708335063805</v>
      </c>
      <c r="AA47" s="46">
        <v>5.2140476190476202</v>
      </c>
      <c r="AB47" s="44">
        <v>42</v>
      </c>
      <c r="AC47" s="46">
        <v>4.3459647301052597E-2</v>
      </c>
      <c r="AD47" s="43">
        <v>26.3095238095238</v>
      </c>
      <c r="AE47" s="44">
        <v>42</v>
      </c>
      <c r="AF47" s="43">
        <v>1.0173455561076801</v>
      </c>
      <c r="AG47" s="17"/>
    </row>
    <row r="48" spans="1:33" x14ac:dyDescent="0.15">
      <c r="A48" s="12">
        <v>2008</v>
      </c>
      <c r="B48" s="12" t="s">
        <v>31</v>
      </c>
      <c r="C48" s="43">
        <v>1.6711111111111101</v>
      </c>
      <c r="D48" s="44">
        <v>18</v>
      </c>
      <c r="E48" s="45">
        <v>0.64148769538165795</v>
      </c>
      <c r="F48" s="46">
        <v>0.49222222222222201</v>
      </c>
      <c r="G48" s="44">
        <v>18</v>
      </c>
      <c r="H48" s="46">
        <v>3.69468400618942E-2</v>
      </c>
      <c r="I48" s="43">
        <v>6.4138888888888896</v>
      </c>
      <c r="J48" s="44">
        <v>18</v>
      </c>
      <c r="K48" s="45">
        <v>0.325522344332005</v>
      </c>
      <c r="L48" s="45">
        <v>1.4511111111111099</v>
      </c>
      <c r="M48" s="44">
        <v>18</v>
      </c>
      <c r="N48" s="46">
        <v>0.11836823260262801</v>
      </c>
      <c r="O48" s="46">
        <v>0.23444444444444401</v>
      </c>
      <c r="P48" s="44">
        <v>18</v>
      </c>
      <c r="Q48" s="46">
        <v>4.3740337661103301E-2</v>
      </c>
      <c r="R48" s="46">
        <v>0.32944444444444398</v>
      </c>
      <c r="S48" s="44">
        <v>18</v>
      </c>
      <c r="T48" s="46">
        <v>2.7528621139544698E-2</v>
      </c>
      <c r="U48" s="46">
        <v>0.323888888888889</v>
      </c>
      <c r="V48" s="44">
        <v>18</v>
      </c>
      <c r="W48" s="46">
        <v>4.31075481985706E-2</v>
      </c>
      <c r="X48" s="47">
        <v>2.9749531874496302</v>
      </c>
      <c r="Y48" s="44">
        <v>18</v>
      </c>
      <c r="Z48" s="47">
        <v>0.83870665816387402</v>
      </c>
      <c r="AA48" s="46">
        <v>5.14</v>
      </c>
      <c r="AB48" s="44">
        <v>27</v>
      </c>
      <c r="AC48" s="46">
        <v>3.2229589490814899E-2</v>
      </c>
      <c r="AD48" s="43">
        <v>24.4703703703704</v>
      </c>
      <c r="AE48" s="44">
        <v>27</v>
      </c>
      <c r="AF48" s="43">
        <v>0.878969462871942</v>
      </c>
      <c r="AG48" s="17"/>
    </row>
    <row r="49" spans="1:33" x14ac:dyDescent="0.15">
      <c r="A49" s="12">
        <v>2009</v>
      </c>
      <c r="B49" s="12" t="s">
        <v>31</v>
      </c>
      <c r="C49" s="43">
        <v>0.81133333333333302</v>
      </c>
      <c r="D49" s="44">
        <v>15</v>
      </c>
      <c r="E49" s="45">
        <v>0.269235012699857</v>
      </c>
      <c r="F49" s="46">
        <v>0.63733333333333297</v>
      </c>
      <c r="G49" s="44">
        <v>15</v>
      </c>
      <c r="H49" s="46">
        <v>0.10280108701790799</v>
      </c>
      <c r="I49" s="43">
        <v>6.0353333333333303</v>
      </c>
      <c r="J49" s="44">
        <v>15</v>
      </c>
      <c r="K49" s="45">
        <v>0.29126304044653301</v>
      </c>
      <c r="L49" s="45">
        <v>1.0920000000000001</v>
      </c>
      <c r="M49" s="44">
        <v>15</v>
      </c>
      <c r="N49" s="46">
        <v>9.2480113692466004E-2</v>
      </c>
      <c r="O49" s="46">
        <v>0.18466666666666701</v>
      </c>
      <c r="P49" s="44">
        <v>15</v>
      </c>
      <c r="Q49" s="46">
        <v>2.8799250431162701E-2</v>
      </c>
      <c r="R49" s="46">
        <v>0.26733333333333298</v>
      </c>
      <c r="S49" s="44">
        <v>15</v>
      </c>
      <c r="T49" s="46">
        <v>2.1788303254961301E-2</v>
      </c>
      <c r="U49" s="46">
        <v>0.353333333333333</v>
      </c>
      <c r="V49" s="44">
        <v>15</v>
      </c>
      <c r="W49" s="46">
        <v>5.4271510255352401E-2</v>
      </c>
      <c r="X49" s="47">
        <v>1.78261166824994</v>
      </c>
      <c r="Y49" s="44">
        <v>15</v>
      </c>
      <c r="Z49" s="47">
        <v>0.63383035376670704</v>
      </c>
      <c r="AA49" s="46">
        <v>5.15</v>
      </c>
      <c r="AB49" s="44">
        <v>23</v>
      </c>
      <c r="AC49" s="46">
        <v>6.2154976524163998E-2</v>
      </c>
      <c r="AD49" s="43">
        <v>23.086956521739101</v>
      </c>
      <c r="AE49" s="44">
        <v>23</v>
      </c>
      <c r="AF49" s="43">
        <v>1.11432115402223</v>
      </c>
      <c r="AG49" s="17"/>
    </row>
    <row r="50" spans="1:33" x14ac:dyDescent="0.15">
      <c r="A50" s="12">
        <v>2010</v>
      </c>
      <c r="B50" s="12" t="s">
        <v>31</v>
      </c>
      <c r="C50" s="43">
        <v>1.2533333333333301</v>
      </c>
      <c r="D50" s="44">
        <v>6</v>
      </c>
      <c r="E50" s="45">
        <v>0.93570175685299295</v>
      </c>
      <c r="F50" s="46">
        <v>0.52</v>
      </c>
      <c r="G50" s="44">
        <v>6</v>
      </c>
      <c r="H50" s="46">
        <v>5.8137767414994601E-2</v>
      </c>
      <c r="I50" s="43">
        <v>5.9950000000000001</v>
      </c>
      <c r="J50" s="44">
        <v>6</v>
      </c>
      <c r="K50" s="45">
        <v>0.34593592855710498</v>
      </c>
      <c r="L50" s="45">
        <v>1.1850000000000001</v>
      </c>
      <c r="M50" s="44">
        <v>6</v>
      </c>
      <c r="N50" s="46">
        <v>0.21846052274953501</v>
      </c>
      <c r="O50" s="46">
        <v>0.20166666666666699</v>
      </c>
      <c r="P50" s="44">
        <v>6</v>
      </c>
      <c r="Q50" s="46">
        <v>5.7469798831888901E-2</v>
      </c>
      <c r="R50" s="46">
        <v>0.33</v>
      </c>
      <c r="S50" s="44">
        <v>6</v>
      </c>
      <c r="T50" s="46">
        <v>3.4058772731852802E-2</v>
      </c>
      <c r="U50" s="46">
        <v>0.29166666666666702</v>
      </c>
      <c r="V50" s="44">
        <v>6</v>
      </c>
      <c r="W50" s="46">
        <v>3.6001543176801598E-2</v>
      </c>
      <c r="X50" s="47">
        <v>2.1495835371723802</v>
      </c>
      <c r="Y50" s="44">
        <v>6</v>
      </c>
      <c r="Z50" s="47">
        <v>1.4843599003825101</v>
      </c>
      <c r="AA50" s="46">
        <v>5.4811111111111099</v>
      </c>
      <c r="AB50" s="44">
        <v>9</v>
      </c>
      <c r="AC50" s="46">
        <v>0.16831224657070901</v>
      </c>
      <c r="AD50" s="43">
        <v>25.4</v>
      </c>
      <c r="AE50" s="44">
        <v>9</v>
      </c>
      <c r="AF50" s="43">
        <v>3.0192898355592002</v>
      </c>
      <c r="AG50" s="17"/>
    </row>
    <row r="51" spans="1:33" x14ac:dyDescent="0.15">
      <c r="A51" s="12">
        <v>2011</v>
      </c>
      <c r="B51" s="12" t="s">
        <v>31</v>
      </c>
      <c r="C51" s="43"/>
      <c r="D51" s="44">
        <v>0</v>
      </c>
      <c r="E51" s="45"/>
      <c r="F51" s="46"/>
      <c r="G51" s="44">
        <v>0</v>
      </c>
      <c r="H51" s="46"/>
      <c r="I51" s="43"/>
      <c r="J51" s="44">
        <v>0</v>
      </c>
      <c r="K51" s="45"/>
      <c r="L51" s="45"/>
      <c r="M51" s="44">
        <v>0</v>
      </c>
      <c r="N51" s="46"/>
      <c r="O51" s="46"/>
      <c r="P51" s="44">
        <v>0</v>
      </c>
      <c r="Q51" s="46"/>
      <c r="R51" s="46"/>
      <c r="S51" s="44">
        <v>0</v>
      </c>
      <c r="T51" s="46"/>
      <c r="U51" s="46"/>
      <c r="V51" s="44">
        <v>0</v>
      </c>
      <c r="W51" s="46"/>
      <c r="X51" s="47"/>
      <c r="Y51" s="44">
        <v>0</v>
      </c>
      <c r="Z51" s="47"/>
      <c r="AA51" s="46">
        <v>5.54</v>
      </c>
      <c r="AB51" s="44">
        <v>4</v>
      </c>
      <c r="AC51" s="46">
        <v>0.219393102292058</v>
      </c>
      <c r="AD51" s="43">
        <v>22.85</v>
      </c>
      <c r="AE51" s="44">
        <v>4</v>
      </c>
      <c r="AF51" s="43">
        <v>1.23389626792531</v>
      </c>
      <c r="AG51" s="17"/>
    </row>
    <row r="52" spans="1:33" x14ac:dyDescent="0.15">
      <c r="A52" s="12">
        <v>2012</v>
      </c>
      <c r="B52" s="12" t="s">
        <v>31</v>
      </c>
      <c r="C52" s="43">
        <v>3.4353846153846201</v>
      </c>
      <c r="D52" s="44">
        <v>13</v>
      </c>
      <c r="E52" s="45">
        <v>1.24590180262136</v>
      </c>
      <c r="F52" s="46">
        <v>0.51769230769230801</v>
      </c>
      <c r="G52" s="44">
        <v>13</v>
      </c>
      <c r="H52" s="46">
        <v>5.50891334409443E-2</v>
      </c>
      <c r="I52" s="43">
        <v>5.8623076923076898</v>
      </c>
      <c r="J52" s="44">
        <v>13</v>
      </c>
      <c r="K52" s="45">
        <v>0.26583963222057699</v>
      </c>
      <c r="L52" s="45">
        <v>1.4930769230769201</v>
      </c>
      <c r="M52" s="44">
        <v>13</v>
      </c>
      <c r="N52" s="46">
        <v>0.16624967559399501</v>
      </c>
      <c r="O52" s="46">
        <v>0.32153846153846199</v>
      </c>
      <c r="P52" s="44">
        <v>13</v>
      </c>
      <c r="Q52" s="46">
        <v>3.85447817121677E-2</v>
      </c>
      <c r="R52" s="46">
        <v>0.339230769230769</v>
      </c>
      <c r="S52" s="44">
        <v>13</v>
      </c>
      <c r="T52" s="46">
        <v>4.1315880389828197E-2</v>
      </c>
      <c r="U52" s="46">
        <v>0.23615384615384599</v>
      </c>
      <c r="V52" s="44">
        <v>13</v>
      </c>
      <c r="W52" s="46">
        <v>3.12257795685663E-2</v>
      </c>
      <c r="X52" s="47">
        <v>6.5392307692307696</v>
      </c>
      <c r="Y52" s="44">
        <v>13</v>
      </c>
      <c r="Z52" s="47">
        <v>2.4257196821420601</v>
      </c>
      <c r="AA52" s="46">
        <v>5.2331250000000002</v>
      </c>
      <c r="AB52" s="44">
        <v>16</v>
      </c>
      <c r="AC52" s="46">
        <v>0.12757585570292401</v>
      </c>
      <c r="AD52" s="43">
        <v>27.55</v>
      </c>
      <c r="AE52" s="44">
        <v>16</v>
      </c>
      <c r="AF52" s="43">
        <v>1.97287860751745</v>
      </c>
      <c r="AG52" s="17"/>
    </row>
    <row r="53" spans="1:33" x14ac:dyDescent="0.15">
      <c r="A53" s="12">
        <v>2013</v>
      </c>
      <c r="B53" s="12" t="s">
        <v>31</v>
      </c>
      <c r="C53" s="43">
        <v>3.3772727272727301</v>
      </c>
      <c r="D53" s="44">
        <v>11</v>
      </c>
      <c r="E53" s="45">
        <v>0.64618332736305095</v>
      </c>
      <c r="F53" s="46">
        <v>1.0463636363636399</v>
      </c>
      <c r="G53" s="44">
        <v>11</v>
      </c>
      <c r="H53" s="46">
        <v>0.11898260168668499</v>
      </c>
      <c r="I53" s="43">
        <v>5.3218181818181796</v>
      </c>
      <c r="J53" s="44">
        <v>11</v>
      </c>
      <c r="K53" s="45">
        <v>0.32134891312550301</v>
      </c>
      <c r="L53" s="45">
        <v>1.6518181818181801</v>
      </c>
      <c r="M53" s="44">
        <v>11</v>
      </c>
      <c r="N53" s="46">
        <v>0.23518587690211101</v>
      </c>
      <c r="O53" s="46">
        <v>0.44727272727272699</v>
      </c>
      <c r="P53" s="44">
        <v>11</v>
      </c>
      <c r="Q53" s="46">
        <v>5.4206522738855102E-2</v>
      </c>
      <c r="R53" s="46">
        <v>0.32090909090909098</v>
      </c>
      <c r="S53" s="44">
        <v>11</v>
      </c>
      <c r="T53" s="46">
        <v>2.12968006754128E-2</v>
      </c>
      <c r="U53" s="46">
        <v>0.33818181818181797</v>
      </c>
      <c r="V53" s="44">
        <v>11</v>
      </c>
      <c r="W53" s="46">
        <v>3.5619662134536198E-2</v>
      </c>
      <c r="X53" s="47">
        <v>3.5545454545454498</v>
      </c>
      <c r="Y53" s="44">
        <v>11</v>
      </c>
      <c r="Z53" s="47">
        <v>0.63423018998175895</v>
      </c>
      <c r="AA53" s="46">
        <v>5.30181818181818</v>
      </c>
      <c r="AB53" s="44">
        <v>11</v>
      </c>
      <c r="AC53" s="46">
        <v>9.2812794786242006E-2</v>
      </c>
      <c r="AD53" s="43">
        <v>28.4</v>
      </c>
      <c r="AE53" s="44">
        <v>2</v>
      </c>
      <c r="AF53" s="43">
        <v>2.6</v>
      </c>
      <c r="AG53" s="17"/>
    </row>
    <row r="54" spans="1:33" x14ac:dyDescent="0.15">
      <c r="A54" s="12">
        <v>2014</v>
      </c>
      <c r="B54" s="12" t="s">
        <v>31</v>
      </c>
      <c r="C54" s="43">
        <v>3.2406250000000001</v>
      </c>
      <c r="D54" s="44">
        <v>16</v>
      </c>
      <c r="E54" s="45">
        <v>1.2591761422818</v>
      </c>
      <c r="F54" s="46">
        <v>0.71125000000000005</v>
      </c>
      <c r="G54" s="44">
        <v>16</v>
      </c>
      <c r="H54" s="46">
        <v>8.4803080722341703E-2</v>
      </c>
      <c r="I54" s="43">
        <v>5.31</v>
      </c>
      <c r="J54" s="44">
        <v>16</v>
      </c>
      <c r="K54" s="45">
        <v>0.20852457888699799</v>
      </c>
      <c r="L54" s="45">
        <v>1.2250000000000001</v>
      </c>
      <c r="M54" s="44">
        <v>16</v>
      </c>
      <c r="N54" s="46">
        <v>0.14216481046072299</v>
      </c>
      <c r="O54" s="46">
        <v>0.32</v>
      </c>
      <c r="P54" s="44">
        <v>16</v>
      </c>
      <c r="Q54" s="46">
        <v>3.0795021242618601E-2</v>
      </c>
      <c r="R54" s="46">
        <v>0.354375</v>
      </c>
      <c r="S54" s="44">
        <v>16</v>
      </c>
      <c r="T54" s="46">
        <v>2.1832100792182101E-2</v>
      </c>
      <c r="U54" s="46">
        <v>0.296875</v>
      </c>
      <c r="V54" s="44">
        <v>16</v>
      </c>
      <c r="W54" s="46">
        <v>2.89787098574108E-2</v>
      </c>
      <c r="X54" s="47">
        <v>4.8956249999999999</v>
      </c>
      <c r="Y54" s="44">
        <v>16</v>
      </c>
      <c r="Z54" s="47">
        <v>1.8621219904430699</v>
      </c>
      <c r="AA54" s="46">
        <v>5.3276190476190504</v>
      </c>
      <c r="AB54" s="44">
        <v>21</v>
      </c>
      <c r="AC54" s="46">
        <v>0.10372790587903501</v>
      </c>
      <c r="AD54" s="43"/>
      <c r="AE54" s="44">
        <v>0</v>
      </c>
      <c r="AF54" s="43"/>
      <c r="AG54" s="17"/>
    </row>
    <row r="55" spans="1:33" x14ac:dyDescent="0.15">
      <c r="A55" s="12">
        <v>2015</v>
      </c>
      <c r="B55" s="12" t="s">
        <v>31</v>
      </c>
      <c r="C55" s="43">
        <v>2.2468750000000002</v>
      </c>
      <c r="D55" s="44">
        <v>16</v>
      </c>
      <c r="E55" s="45">
        <v>0.95572691303094903</v>
      </c>
      <c r="F55" s="46">
        <v>0.546875</v>
      </c>
      <c r="G55" s="44">
        <v>16</v>
      </c>
      <c r="H55" s="46">
        <v>0.100327458645843</v>
      </c>
      <c r="I55" s="43">
        <v>5.3493750000000002</v>
      </c>
      <c r="J55" s="44">
        <v>16</v>
      </c>
      <c r="K55" s="45">
        <v>0.177222714754627</v>
      </c>
      <c r="L55" s="45">
        <v>1.254375</v>
      </c>
      <c r="M55" s="44">
        <v>16</v>
      </c>
      <c r="N55" s="46">
        <v>0.108826960316213</v>
      </c>
      <c r="O55" s="46">
        <v>0.26124999999999998</v>
      </c>
      <c r="P55" s="44">
        <v>16</v>
      </c>
      <c r="Q55" s="46">
        <v>2.04913599678824E-2</v>
      </c>
      <c r="R55" s="46">
        <v>0.32750000000000001</v>
      </c>
      <c r="S55" s="44">
        <v>16</v>
      </c>
      <c r="T55" s="46">
        <v>2.1005951537600001E-2</v>
      </c>
      <c r="U55" s="46">
        <v>0.33562500000000001</v>
      </c>
      <c r="V55" s="44">
        <v>16</v>
      </c>
      <c r="W55" s="46">
        <v>3.2028226483317303E-2</v>
      </c>
      <c r="X55" s="47">
        <v>4.8156249999999998</v>
      </c>
      <c r="Y55" s="44">
        <v>16</v>
      </c>
      <c r="Z55" s="47">
        <v>1.8259079861697101</v>
      </c>
      <c r="AA55" s="46">
        <v>5.3272222222222201</v>
      </c>
      <c r="AB55" s="44">
        <v>18</v>
      </c>
      <c r="AC55" s="46">
        <v>0.10819917954685</v>
      </c>
      <c r="AD55" s="43"/>
      <c r="AE55" s="44">
        <v>0</v>
      </c>
      <c r="AF55" s="43"/>
      <c r="AG55" s="17"/>
    </row>
    <row r="56" spans="1:33" x14ac:dyDescent="0.15">
      <c r="A56" s="12">
        <v>2016</v>
      </c>
      <c r="B56" s="12" t="s">
        <v>31</v>
      </c>
      <c r="C56" s="43">
        <v>1.9866666666666699</v>
      </c>
      <c r="D56" s="44">
        <v>15</v>
      </c>
      <c r="E56" s="45">
        <v>0.83328818925339798</v>
      </c>
      <c r="F56" s="46">
        <v>0.39800000000000002</v>
      </c>
      <c r="G56" s="44">
        <v>15</v>
      </c>
      <c r="H56" s="46">
        <v>3.9619619959235901E-2</v>
      </c>
      <c r="I56" s="43">
        <v>5.226</v>
      </c>
      <c r="J56" s="44">
        <v>15</v>
      </c>
      <c r="K56" s="45">
        <v>0.22075153022173599</v>
      </c>
      <c r="L56" s="45">
        <v>1.1214285714285701</v>
      </c>
      <c r="M56" s="44">
        <v>14</v>
      </c>
      <c r="N56" s="46">
        <v>0.155633611524332</v>
      </c>
      <c r="O56" s="46">
        <v>0.21214285714285699</v>
      </c>
      <c r="P56" s="44">
        <v>14</v>
      </c>
      <c r="Q56" s="46">
        <v>1.9700464975506999E-2</v>
      </c>
      <c r="R56" s="46">
        <v>0.3</v>
      </c>
      <c r="S56" s="44">
        <v>14</v>
      </c>
      <c r="T56" s="46">
        <v>1.0792752961293801E-2</v>
      </c>
      <c r="U56" s="46">
        <v>0.312857142857143</v>
      </c>
      <c r="V56" s="44">
        <v>14</v>
      </c>
      <c r="W56" s="46">
        <v>4.4824794103319902E-2</v>
      </c>
      <c r="X56" s="47">
        <v>4.4264285714285698</v>
      </c>
      <c r="Y56" s="44">
        <v>14</v>
      </c>
      <c r="Z56" s="47">
        <v>1.3920226437872101</v>
      </c>
      <c r="AA56" s="46">
        <v>5.2350000000000003</v>
      </c>
      <c r="AB56" s="44">
        <v>16</v>
      </c>
      <c r="AC56" s="46">
        <v>0.108366661540039</v>
      </c>
      <c r="AD56" s="43"/>
      <c r="AE56" s="44">
        <v>0</v>
      </c>
      <c r="AF56" s="43"/>
      <c r="AG56" s="17"/>
    </row>
    <row r="57" spans="1:33" x14ac:dyDescent="0.15">
      <c r="A57" s="12">
        <v>2017</v>
      </c>
      <c r="B57" s="12" t="s">
        <v>31</v>
      </c>
      <c r="C57" s="43">
        <v>2.86421052631579</v>
      </c>
      <c r="D57" s="44">
        <v>19</v>
      </c>
      <c r="E57" s="45">
        <v>0.867479819536908</v>
      </c>
      <c r="F57" s="46">
        <v>0.40157894736842098</v>
      </c>
      <c r="G57" s="44">
        <v>19</v>
      </c>
      <c r="H57" s="46">
        <v>4.5827436034603701E-2</v>
      </c>
      <c r="I57" s="43">
        <v>5.2747368421052601</v>
      </c>
      <c r="J57" s="44">
        <v>19</v>
      </c>
      <c r="K57" s="45">
        <v>0.48593273691698602</v>
      </c>
      <c r="L57" s="45">
        <v>1.11210526315789</v>
      </c>
      <c r="M57" s="44">
        <v>19</v>
      </c>
      <c r="N57" s="46">
        <v>9.6240983316911805E-2</v>
      </c>
      <c r="O57" s="46">
        <v>0.23894736842105299</v>
      </c>
      <c r="P57" s="44">
        <v>19</v>
      </c>
      <c r="Q57" s="46">
        <v>1.9253536727465201E-2</v>
      </c>
      <c r="R57" s="46">
        <v>0.30684210526315803</v>
      </c>
      <c r="S57" s="44">
        <v>19</v>
      </c>
      <c r="T57" s="46">
        <v>1.10037907232047E-2</v>
      </c>
      <c r="U57" s="46">
        <v>0.29631578947368398</v>
      </c>
      <c r="V57" s="44">
        <v>19</v>
      </c>
      <c r="W57" s="46">
        <v>2.97377477479439E-2</v>
      </c>
      <c r="X57" s="47">
        <v>8.3568421052631603</v>
      </c>
      <c r="Y57" s="44">
        <v>19</v>
      </c>
      <c r="Z57" s="47">
        <v>2.0027358557662298</v>
      </c>
      <c r="AA57" s="46">
        <v>5.0810526315789497</v>
      </c>
      <c r="AB57" s="44">
        <v>19</v>
      </c>
      <c r="AC57" s="46">
        <v>7.35160989523439E-2</v>
      </c>
      <c r="AD57" s="43"/>
      <c r="AE57" s="44">
        <v>0</v>
      </c>
      <c r="AF57" s="43"/>
      <c r="AG57" s="17"/>
    </row>
    <row r="58" spans="1:33" x14ac:dyDescent="0.15">
      <c r="A58" s="12">
        <v>2018</v>
      </c>
      <c r="B58" s="12" t="s">
        <v>31</v>
      </c>
      <c r="C58" s="43">
        <v>2.8106666666666702</v>
      </c>
      <c r="D58" s="44">
        <v>15</v>
      </c>
      <c r="E58" s="45">
        <v>0.65912891048331401</v>
      </c>
      <c r="F58" s="46">
        <v>0.34866666666666701</v>
      </c>
      <c r="G58" s="44">
        <v>15</v>
      </c>
      <c r="H58" s="46">
        <v>2.7148036264449601E-2</v>
      </c>
      <c r="I58" s="43">
        <v>4.6446666666666703</v>
      </c>
      <c r="J58" s="44">
        <v>15</v>
      </c>
      <c r="K58" s="45">
        <v>0.27130525185211501</v>
      </c>
      <c r="L58" s="45">
        <v>1.11466666666667</v>
      </c>
      <c r="M58" s="44">
        <v>15</v>
      </c>
      <c r="N58" s="46">
        <v>0.14057320298273601</v>
      </c>
      <c r="O58" s="46">
        <v>0.24333333333333301</v>
      </c>
      <c r="P58" s="44">
        <v>15</v>
      </c>
      <c r="Q58" s="46">
        <v>3.3843711755610198E-2</v>
      </c>
      <c r="R58" s="46">
        <v>0.25866666666666699</v>
      </c>
      <c r="S58" s="44">
        <v>15</v>
      </c>
      <c r="T58" s="46">
        <v>1.03218061665429E-2</v>
      </c>
      <c r="U58" s="46">
        <v>0.289333333333333</v>
      </c>
      <c r="V58" s="44">
        <v>15</v>
      </c>
      <c r="W58" s="46">
        <v>2.1257305000235E-2</v>
      </c>
      <c r="X58" s="47">
        <v>9.4986666666666704</v>
      </c>
      <c r="Y58" s="44">
        <v>15</v>
      </c>
      <c r="Z58" s="47">
        <v>2.3127023703815102</v>
      </c>
      <c r="AA58" s="46">
        <v>4.9939999999999998</v>
      </c>
      <c r="AB58" s="44">
        <v>15</v>
      </c>
      <c r="AC58" s="46">
        <v>5.0735542158286198E-2</v>
      </c>
      <c r="AD58" s="43"/>
      <c r="AE58" s="44">
        <v>0</v>
      </c>
      <c r="AF58" s="43"/>
      <c r="AG58" s="17"/>
    </row>
    <row r="59" spans="1:33" x14ac:dyDescent="0.15">
      <c r="A59" s="12">
        <v>2019</v>
      </c>
      <c r="B59" s="12" t="s">
        <v>31</v>
      </c>
      <c r="C59" s="43">
        <v>4.5380000000000003</v>
      </c>
      <c r="D59" s="44">
        <v>10</v>
      </c>
      <c r="E59" s="45">
        <v>1.5981015125593401</v>
      </c>
      <c r="F59" s="46">
        <v>0.34499999999999997</v>
      </c>
      <c r="G59" s="44">
        <v>10</v>
      </c>
      <c r="H59" s="46">
        <v>3.6765019606504599E-2</v>
      </c>
      <c r="I59" s="43">
        <v>4.9119999999999999</v>
      </c>
      <c r="J59" s="44">
        <v>10</v>
      </c>
      <c r="K59" s="45">
        <v>0.53016517342344505</v>
      </c>
      <c r="L59" s="45">
        <v>1.09222222222222</v>
      </c>
      <c r="M59" s="44">
        <v>9</v>
      </c>
      <c r="N59" s="46">
        <v>0.28170994626949297</v>
      </c>
      <c r="O59" s="46">
        <v>0.25666666666666699</v>
      </c>
      <c r="P59" s="44">
        <v>9</v>
      </c>
      <c r="Q59" s="46">
        <v>6.2627647426853103E-2</v>
      </c>
      <c r="R59" s="46">
        <v>0.25444444444444397</v>
      </c>
      <c r="S59" s="44">
        <v>9</v>
      </c>
      <c r="T59" s="46">
        <v>1.71683746004027E-2</v>
      </c>
      <c r="U59" s="46">
        <v>0.23555555555555599</v>
      </c>
      <c r="V59" s="44">
        <v>9</v>
      </c>
      <c r="W59" s="46">
        <v>5.6325224049243998E-2</v>
      </c>
      <c r="X59" s="47">
        <v>18.407</v>
      </c>
      <c r="Y59" s="44">
        <v>10</v>
      </c>
      <c r="Z59" s="47">
        <v>7.4537859209636199</v>
      </c>
      <c r="AA59" s="46">
        <v>4.9720000000000004</v>
      </c>
      <c r="AB59" s="44">
        <v>10</v>
      </c>
      <c r="AC59" s="46">
        <v>8.8791891521692395E-2</v>
      </c>
      <c r="AD59" s="43"/>
      <c r="AE59" s="44">
        <v>0</v>
      </c>
      <c r="AF59" s="43"/>
      <c r="AG59" s="17"/>
    </row>
    <row r="60" spans="1:33" x14ac:dyDescent="0.15">
      <c r="A60" s="12">
        <v>2020</v>
      </c>
      <c r="B60" s="12" t="s">
        <v>31</v>
      </c>
      <c r="C60" s="43">
        <v>4.5553846153846198</v>
      </c>
      <c r="D60" s="44">
        <v>13</v>
      </c>
      <c r="E60" s="45">
        <v>1.32835044002655</v>
      </c>
      <c r="F60" s="46">
        <v>0.25846153846153802</v>
      </c>
      <c r="G60" s="44">
        <v>13</v>
      </c>
      <c r="H60" s="46">
        <v>1.89075400048111E-2</v>
      </c>
      <c r="I60" s="43">
        <v>4.9269230769230798</v>
      </c>
      <c r="J60" s="44">
        <v>13</v>
      </c>
      <c r="K60" s="45">
        <v>0.33698014971474999</v>
      </c>
      <c r="L60" s="45">
        <v>0.85307692307692295</v>
      </c>
      <c r="M60" s="44">
        <v>13</v>
      </c>
      <c r="N60" s="46">
        <v>0.131648252276345</v>
      </c>
      <c r="O60" s="46">
        <v>0.19923076923076899</v>
      </c>
      <c r="P60" s="44">
        <v>13</v>
      </c>
      <c r="Q60" s="46">
        <v>2.6805604524521499E-2</v>
      </c>
      <c r="R60" s="46">
        <v>0.25615384615384601</v>
      </c>
      <c r="S60" s="44">
        <v>13</v>
      </c>
      <c r="T60" s="46">
        <v>1.1521354840339001E-2</v>
      </c>
      <c r="U60" s="46">
        <v>0.21</v>
      </c>
      <c r="V60" s="44">
        <v>13</v>
      </c>
      <c r="W60" s="46">
        <v>4.74881901648E-2</v>
      </c>
      <c r="X60" s="47">
        <v>18.996153846153799</v>
      </c>
      <c r="Y60" s="44">
        <v>13</v>
      </c>
      <c r="Z60" s="47">
        <v>5.8045062665163503</v>
      </c>
      <c r="AA60" s="46">
        <v>4.9966666666666697</v>
      </c>
      <c r="AB60" s="44">
        <v>15</v>
      </c>
      <c r="AC60" s="46">
        <v>7.7788888095351505E-2</v>
      </c>
      <c r="AD60" s="43"/>
      <c r="AE60" s="44">
        <v>0</v>
      </c>
      <c r="AF60" s="43"/>
      <c r="AG60" s="17"/>
    </row>
    <row r="61" spans="1:33" x14ac:dyDescent="0.15">
      <c r="A61" s="12">
        <v>1996</v>
      </c>
      <c r="B61" s="12" t="s">
        <v>29</v>
      </c>
      <c r="C61" s="43">
        <v>5.9445652173913004</v>
      </c>
      <c r="D61" s="44">
        <v>46</v>
      </c>
      <c r="E61" s="45">
        <v>0.73446202379580905</v>
      </c>
      <c r="F61" s="46">
        <v>2.79840909090909</v>
      </c>
      <c r="G61" s="44">
        <v>44</v>
      </c>
      <c r="H61" s="46">
        <v>0.30052331790887299</v>
      </c>
      <c r="I61" s="43">
        <v>7.7589130434782598</v>
      </c>
      <c r="J61" s="44">
        <v>46</v>
      </c>
      <c r="K61" s="45">
        <v>0.48387148733634699</v>
      </c>
      <c r="L61" s="45">
        <v>2.70326086956522</v>
      </c>
      <c r="M61" s="44">
        <v>46</v>
      </c>
      <c r="N61" s="46">
        <v>0.138631355017517</v>
      </c>
      <c r="O61" s="46">
        <v>0.56891304347826099</v>
      </c>
      <c r="P61" s="44">
        <v>46</v>
      </c>
      <c r="Q61" s="46">
        <v>2.3971053922824798E-2</v>
      </c>
      <c r="R61" s="46">
        <v>0.68608695652173901</v>
      </c>
      <c r="S61" s="44">
        <v>46</v>
      </c>
      <c r="T61" s="46">
        <v>4.2141329112970402E-2</v>
      </c>
      <c r="U61" s="46">
        <v>2.5741304347826102</v>
      </c>
      <c r="V61" s="44">
        <v>46</v>
      </c>
      <c r="W61" s="46">
        <v>0.20943346079639499</v>
      </c>
      <c r="X61" s="47">
        <v>2.41397498166803</v>
      </c>
      <c r="Y61" s="44">
        <v>44</v>
      </c>
      <c r="Z61" s="47">
        <v>0.31520257469086099</v>
      </c>
      <c r="AA61" s="46">
        <v>5.5385</v>
      </c>
      <c r="AB61" s="44">
        <v>20</v>
      </c>
      <c r="AC61" s="46">
        <v>6.26572757987955E-2</v>
      </c>
      <c r="AD61" s="43">
        <v>38.71</v>
      </c>
      <c r="AE61" s="44">
        <v>20</v>
      </c>
      <c r="AF61" s="43">
        <v>2.9985514046478801</v>
      </c>
      <c r="AG61" s="17"/>
    </row>
    <row r="62" spans="1:33" x14ac:dyDescent="0.15">
      <c r="A62" s="12">
        <v>1997</v>
      </c>
      <c r="B62" s="12" t="s">
        <v>29</v>
      </c>
      <c r="C62" s="43">
        <v>14.672857142857101</v>
      </c>
      <c r="D62" s="44">
        <v>14</v>
      </c>
      <c r="E62" s="45">
        <v>9.4180422727431701</v>
      </c>
      <c r="F62" s="46">
        <v>1.37357142857143</v>
      </c>
      <c r="G62" s="44">
        <v>14</v>
      </c>
      <c r="H62" s="46">
        <v>0.304236762816879</v>
      </c>
      <c r="I62" s="43">
        <v>47.535714285714299</v>
      </c>
      <c r="J62" s="44">
        <v>14</v>
      </c>
      <c r="K62" s="45">
        <v>22.145334430725299</v>
      </c>
      <c r="L62" s="45">
        <v>11.09</v>
      </c>
      <c r="M62" s="44">
        <v>14</v>
      </c>
      <c r="N62" s="46">
        <v>7.9962946089127698</v>
      </c>
      <c r="O62" s="46">
        <v>1.93214285714286</v>
      </c>
      <c r="P62" s="44">
        <v>14</v>
      </c>
      <c r="Q62" s="46">
        <v>1.03680043464848</v>
      </c>
      <c r="R62" s="46">
        <v>1.1614285714285699</v>
      </c>
      <c r="S62" s="44">
        <v>14</v>
      </c>
      <c r="T62" s="46">
        <v>0.100563561130837</v>
      </c>
      <c r="U62" s="46">
        <v>6.9407142857142796</v>
      </c>
      <c r="V62" s="44">
        <v>14</v>
      </c>
      <c r="W62" s="46">
        <v>4.6524752320597402</v>
      </c>
      <c r="X62" s="47">
        <v>11.257694249536399</v>
      </c>
      <c r="Y62" s="44">
        <v>13</v>
      </c>
      <c r="Z62" s="47">
        <v>6.9294002287499499</v>
      </c>
      <c r="AA62" s="46">
        <v>5.657</v>
      </c>
      <c r="AB62" s="44">
        <v>20</v>
      </c>
      <c r="AC62" s="46">
        <v>0.159799380803754</v>
      </c>
      <c r="AD62" s="43">
        <v>193.08500000000001</v>
      </c>
      <c r="AE62" s="44">
        <v>20</v>
      </c>
      <c r="AF62" s="43">
        <v>57.126821645491397</v>
      </c>
      <c r="AG62" s="23"/>
    </row>
    <row r="63" spans="1:33" x14ac:dyDescent="0.15">
      <c r="A63" s="12">
        <v>1998</v>
      </c>
      <c r="B63" s="12" t="s">
        <v>29</v>
      </c>
      <c r="C63" s="43">
        <v>47.404000000000003</v>
      </c>
      <c r="D63" s="44">
        <v>5</v>
      </c>
      <c r="E63" s="45">
        <v>16.658201763695899</v>
      </c>
      <c r="F63" s="46">
        <v>1.1100000000000001</v>
      </c>
      <c r="G63" s="44">
        <v>6</v>
      </c>
      <c r="H63" s="46">
        <v>0.256891676263232</v>
      </c>
      <c r="I63" s="43">
        <v>13.0766666666667</v>
      </c>
      <c r="J63" s="44">
        <v>6</v>
      </c>
      <c r="K63" s="45">
        <v>4.1110369062372101</v>
      </c>
      <c r="L63" s="45">
        <v>2.915</v>
      </c>
      <c r="M63" s="44">
        <v>6</v>
      </c>
      <c r="N63" s="46">
        <v>1.5565340771513301</v>
      </c>
      <c r="O63" s="46">
        <v>0.95833333333333304</v>
      </c>
      <c r="P63" s="44">
        <v>6</v>
      </c>
      <c r="Q63" s="46">
        <v>0.41727222662323299</v>
      </c>
      <c r="R63" s="46">
        <v>0.36166666666666702</v>
      </c>
      <c r="S63" s="44">
        <v>6</v>
      </c>
      <c r="T63" s="46">
        <v>4.9153953158531501E-2</v>
      </c>
      <c r="U63" s="46">
        <v>1.42</v>
      </c>
      <c r="V63" s="44">
        <v>6</v>
      </c>
      <c r="W63" s="46">
        <v>0.58452829985667398</v>
      </c>
      <c r="X63" s="47">
        <v>42.495055174196999</v>
      </c>
      <c r="Y63" s="44">
        <v>6</v>
      </c>
      <c r="Z63" s="47">
        <v>11.6395263533887</v>
      </c>
      <c r="AA63" s="46">
        <v>5.0387500000000003</v>
      </c>
      <c r="AB63" s="44">
        <v>16</v>
      </c>
      <c r="AC63" s="46">
        <v>0.113757325771427</v>
      </c>
      <c r="AD63" s="43">
        <v>85.8</v>
      </c>
      <c r="AE63" s="44">
        <v>16</v>
      </c>
      <c r="AF63" s="43">
        <v>13.045765596545101</v>
      </c>
      <c r="AG63" s="17"/>
    </row>
    <row r="64" spans="1:33" x14ac:dyDescent="0.15">
      <c r="A64" s="12">
        <v>1999</v>
      </c>
      <c r="B64" s="12" t="s">
        <v>29</v>
      </c>
      <c r="C64" s="43"/>
      <c r="D64" s="44">
        <v>0</v>
      </c>
      <c r="E64" s="45"/>
      <c r="F64" s="46"/>
      <c r="G64" s="44">
        <v>0</v>
      </c>
      <c r="H64" s="46"/>
      <c r="I64" s="43"/>
      <c r="J64" s="44">
        <v>0</v>
      </c>
      <c r="K64" s="45"/>
      <c r="L64" s="45"/>
      <c r="M64" s="44">
        <v>0</v>
      </c>
      <c r="N64" s="46"/>
      <c r="O64" s="46"/>
      <c r="P64" s="44">
        <v>0</v>
      </c>
      <c r="Q64" s="46"/>
      <c r="R64" s="46"/>
      <c r="S64" s="44">
        <v>0</v>
      </c>
      <c r="T64" s="46"/>
      <c r="U64" s="46"/>
      <c r="V64" s="44">
        <v>0</v>
      </c>
      <c r="W64" s="46"/>
      <c r="X64" s="47"/>
      <c r="Y64" s="44">
        <v>0</v>
      </c>
      <c r="Z64" s="47"/>
      <c r="AA64" s="46">
        <v>5</v>
      </c>
      <c r="AB64" s="44">
        <v>4</v>
      </c>
      <c r="AC64" s="46">
        <v>0.164062996030996</v>
      </c>
      <c r="AD64" s="43">
        <v>66.8</v>
      </c>
      <c r="AE64" s="44">
        <v>4</v>
      </c>
      <c r="AF64" s="43">
        <v>10.197058399362</v>
      </c>
      <c r="AG64" s="17"/>
    </row>
    <row r="65" spans="1:33" x14ac:dyDescent="0.15">
      <c r="A65" s="12">
        <v>2000</v>
      </c>
      <c r="B65" s="12" t="s">
        <v>29</v>
      </c>
      <c r="C65" s="43"/>
      <c r="D65" s="44">
        <v>0</v>
      </c>
      <c r="E65" s="45"/>
      <c r="F65" s="46"/>
      <c r="G65" s="44">
        <v>0</v>
      </c>
      <c r="H65" s="46"/>
      <c r="I65" s="43"/>
      <c r="J65" s="44">
        <v>0</v>
      </c>
      <c r="K65" s="45"/>
      <c r="L65" s="45"/>
      <c r="M65" s="44">
        <v>0</v>
      </c>
      <c r="N65" s="46"/>
      <c r="O65" s="46"/>
      <c r="P65" s="44">
        <v>0</v>
      </c>
      <c r="Q65" s="46"/>
      <c r="R65" s="46"/>
      <c r="S65" s="44">
        <v>0</v>
      </c>
      <c r="T65" s="46"/>
      <c r="U65" s="46"/>
      <c r="V65" s="44">
        <v>0</v>
      </c>
      <c r="W65" s="46"/>
      <c r="X65" s="47"/>
      <c r="Y65" s="44">
        <v>0</v>
      </c>
      <c r="Z65" s="47"/>
      <c r="AA65" s="46">
        <v>5.1224999999999996</v>
      </c>
      <c r="AB65" s="44">
        <v>4</v>
      </c>
      <c r="AC65" s="46">
        <v>0.37743376902444797</v>
      </c>
      <c r="AD65" s="43">
        <v>76.95</v>
      </c>
      <c r="AE65" s="44">
        <v>4</v>
      </c>
      <c r="AF65" s="43">
        <v>30.952153936896401</v>
      </c>
      <c r="AG65" s="17"/>
    </row>
    <row r="66" spans="1:33" x14ac:dyDescent="0.15">
      <c r="A66" s="12">
        <v>2001</v>
      </c>
      <c r="B66" s="12" t="s">
        <v>29</v>
      </c>
      <c r="C66" s="43">
        <v>84.02</v>
      </c>
      <c r="D66" s="44">
        <v>9</v>
      </c>
      <c r="E66" s="45">
        <v>24.090078467193798</v>
      </c>
      <c r="F66" s="46">
        <v>1.17333333333333</v>
      </c>
      <c r="G66" s="44">
        <v>9</v>
      </c>
      <c r="H66" s="46">
        <v>0.30364452901377897</v>
      </c>
      <c r="I66" s="43">
        <v>14.814444444444399</v>
      </c>
      <c r="J66" s="44">
        <v>9</v>
      </c>
      <c r="K66" s="45">
        <v>4.2088340002874096</v>
      </c>
      <c r="L66" s="45">
        <v>19.046666666666699</v>
      </c>
      <c r="M66" s="44">
        <v>9</v>
      </c>
      <c r="N66" s="46">
        <v>3.93178006053803</v>
      </c>
      <c r="O66" s="46">
        <v>3.1722222222222198</v>
      </c>
      <c r="P66" s="44">
        <v>9</v>
      </c>
      <c r="Q66" s="46">
        <v>0.74398845902372301</v>
      </c>
      <c r="R66" s="46">
        <v>0.61888888888888904</v>
      </c>
      <c r="S66" s="44">
        <v>9</v>
      </c>
      <c r="T66" s="46">
        <v>8.1316330949031096E-2</v>
      </c>
      <c r="U66" s="46">
        <v>1.33</v>
      </c>
      <c r="V66" s="44">
        <v>9</v>
      </c>
      <c r="W66" s="46">
        <v>0.66846008773066501</v>
      </c>
      <c r="X66" s="47">
        <v>66.0032823862486</v>
      </c>
      <c r="Y66" s="44">
        <v>9</v>
      </c>
      <c r="Z66" s="47">
        <v>17.383550697751598</v>
      </c>
      <c r="AA66" s="46">
        <v>4.7221428571428596</v>
      </c>
      <c r="AB66" s="44">
        <v>14</v>
      </c>
      <c r="AC66" s="46">
        <v>8.2089327995791495E-2</v>
      </c>
      <c r="AD66" s="43">
        <v>174.828571428571</v>
      </c>
      <c r="AE66" s="44">
        <v>14</v>
      </c>
      <c r="AF66" s="43">
        <v>25.792795289654102</v>
      </c>
      <c r="AG66" s="17"/>
    </row>
    <row r="67" spans="1:33" x14ac:dyDescent="0.15">
      <c r="A67" s="12">
        <v>2002</v>
      </c>
      <c r="B67" s="12" t="s">
        <v>29</v>
      </c>
      <c r="C67" s="43">
        <v>57.9828571428571</v>
      </c>
      <c r="D67" s="44">
        <v>7</v>
      </c>
      <c r="E67" s="45">
        <v>19.6343920461115</v>
      </c>
      <c r="F67" s="46">
        <v>0.99</v>
      </c>
      <c r="G67" s="44">
        <v>7</v>
      </c>
      <c r="H67" s="46">
        <v>0.141168592217148</v>
      </c>
      <c r="I67" s="43">
        <v>24.7985714285714</v>
      </c>
      <c r="J67" s="44">
        <v>7</v>
      </c>
      <c r="K67" s="45">
        <v>7.6545079866054602</v>
      </c>
      <c r="L67" s="45">
        <v>14.314285714285701</v>
      </c>
      <c r="M67" s="44">
        <v>7</v>
      </c>
      <c r="N67" s="46">
        <v>3.5794884292264402</v>
      </c>
      <c r="O67" s="46">
        <v>2.1971428571428602</v>
      </c>
      <c r="P67" s="44">
        <v>7</v>
      </c>
      <c r="Q67" s="46">
        <v>0.73559083568993699</v>
      </c>
      <c r="R67" s="46">
        <v>0.68714285714285706</v>
      </c>
      <c r="S67" s="44">
        <v>7</v>
      </c>
      <c r="T67" s="46">
        <v>7.9483879339334804E-2</v>
      </c>
      <c r="U67" s="46">
        <v>1.6671428571428599</v>
      </c>
      <c r="V67" s="44">
        <v>7</v>
      </c>
      <c r="W67" s="46">
        <v>0.50568536371426598</v>
      </c>
      <c r="X67" s="47">
        <v>53.334884362056997</v>
      </c>
      <c r="Y67" s="44">
        <v>7</v>
      </c>
      <c r="Z67" s="47">
        <v>14.5450611786636</v>
      </c>
      <c r="AA67" s="46">
        <v>4.82</v>
      </c>
      <c r="AB67" s="44">
        <v>9</v>
      </c>
      <c r="AC67" s="46">
        <v>0.16236105170610099</v>
      </c>
      <c r="AD67" s="43">
        <v>171.42222222222199</v>
      </c>
      <c r="AE67" s="44">
        <v>9</v>
      </c>
      <c r="AF67" s="43">
        <v>35.222928051112198</v>
      </c>
      <c r="AG67" s="17"/>
    </row>
    <row r="68" spans="1:33" x14ac:dyDescent="0.15">
      <c r="A68" s="12">
        <v>2003</v>
      </c>
      <c r="B68" s="12" t="s">
        <v>29</v>
      </c>
      <c r="C68" s="43">
        <v>28.511428571428599</v>
      </c>
      <c r="D68" s="44">
        <v>7</v>
      </c>
      <c r="E68" s="45">
        <v>9.5347173725365195</v>
      </c>
      <c r="F68" s="46">
        <v>0.624285714285714</v>
      </c>
      <c r="G68" s="44">
        <v>7</v>
      </c>
      <c r="H68" s="46">
        <v>0.127463480163968</v>
      </c>
      <c r="I68" s="43">
        <v>45.968571428571401</v>
      </c>
      <c r="J68" s="44">
        <v>7</v>
      </c>
      <c r="K68" s="45">
        <v>13.2291610482606</v>
      </c>
      <c r="L68" s="45">
        <v>6.7257142857142904</v>
      </c>
      <c r="M68" s="44">
        <v>7</v>
      </c>
      <c r="N68" s="46">
        <v>1.7662077442697299</v>
      </c>
      <c r="O68" s="46">
        <v>0.81428571428571395</v>
      </c>
      <c r="P68" s="44">
        <v>7</v>
      </c>
      <c r="Q68" s="46">
        <v>0.31993940752866901</v>
      </c>
      <c r="R68" s="46">
        <v>0.495714285714286</v>
      </c>
      <c r="S68" s="44">
        <v>7</v>
      </c>
      <c r="T68" s="46">
        <v>9.7440021670406302E-2</v>
      </c>
      <c r="U68" s="46">
        <v>1.04857142857143</v>
      </c>
      <c r="V68" s="44">
        <v>7</v>
      </c>
      <c r="W68" s="46">
        <v>0.297532939924534</v>
      </c>
      <c r="X68" s="47">
        <v>40.032553582123199</v>
      </c>
      <c r="Y68" s="44">
        <v>7</v>
      </c>
      <c r="Z68" s="47">
        <v>10.3868207749232</v>
      </c>
      <c r="AA68" s="46">
        <v>4.6205555555555602</v>
      </c>
      <c r="AB68" s="44">
        <v>18</v>
      </c>
      <c r="AC68" s="46">
        <v>0.1027767178889</v>
      </c>
      <c r="AD68" s="43">
        <v>149.78333333333299</v>
      </c>
      <c r="AE68" s="44">
        <v>18</v>
      </c>
      <c r="AF68" s="43">
        <v>19.4529669931505</v>
      </c>
      <c r="AG68" s="17"/>
    </row>
    <row r="69" spans="1:33" x14ac:dyDescent="0.15">
      <c r="A69" s="12">
        <v>2004</v>
      </c>
      <c r="B69" s="12" t="s">
        <v>29</v>
      </c>
      <c r="C69" s="43">
        <v>25.221739130434798</v>
      </c>
      <c r="D69" s="44">
        <v>23</v>
      </c>
      <c r="E69" s="45">
        <v>4.1944485074311801</v>
      </c>
      <c r="F69" s="46">
        <v>0.59565217391304404</v>
      </c>
      <c r="G69" s="44">
        <v>23</v>
      </c>
      <c r="H69" s="46">
        <v>7.7805438115713194E-2</v>
      </c>
      <c r="I69" s="43">
        <v>37.241739130434802</v>
      </c>
      <c r="J69" s="44">
        <v>23</v>
      </c>
      <c r="K69" s="45">
        <v>4.1384420056418403</v>
      </c>
      <c r="L69" s="45">
        <v>4.7269565217391296</v>
      </c>
      <c r="M69" s="44">
        <v>23</v>
      </c>
      <c r="N69" s="46">
        <v>0.675716698939968</v>
      </c>
      <c r="O69" s="46">
        <v>0.65608695652173898</v>
      </c>
      <c r="P69" s="44">
        <v>23</v>
      </c>
      <c r="Q69" s="46">
        <v>0.15969924689449799</v>
      </c>
      <c r="R69" s="46">
        <v>0.55956521739130405</v>
      </c>
      <c r="S69" s="44">
        <v>23</v>
      </c>
      <c r="T69" s="46">
        <v>0.14370792494515799</v>
      </c>
      <c r="U69" s="46">
        <v>0.82217391304347798</v>
      </c>
      <c r="V69" s="44">
        <v>23</v>
      </c>
      <c r="W69" s="46">
        <v>0.11354676653437</v>
      </c>
      <c r="X69" s="47">
        <v>42.849484096037699</v>
      </c>
      <c r="Y69" s="44">
        <v>23</v>
      </c>
      <c r="Z69" s="47">
        <v>6.8443371579291199</v>
      </c>
      <c r="AA69" s="46">
        <v>4.4592682926829301</v>
      </c>
      <c r="AB69" s="44">
        <v>41</v>
      </c>
      <c r="AC69" s="46">
        <v>4.4508686797926397E-2</v>
      </c>
      <c r="AD69" s="43">
        <v>165.09268292682901</v>
      </c>
      <c r="AE69" s="44">
        <v>41</v>
      </c>
      <c r="AF69" s="43">
        <v>8.7401368732960893</v>
      </c>
      <c r="AG69" s="17"/>
    </row>
    <row r="70" spans="1:33" x14ac:dyDescent="0.15">
      <c r="A70" s="12">
        <v>2005</v>
      </c>
      <c r="B70" s="12" t="s">
        <v>29</v>
      </c>
      <c r="C70" s="43">
        <v>49.502857142857103</v>
      </c>
      <c r="D70" s="44">
        <v>21</v>
      </c>
      <c r="E70" s="45">
        <v>8.62699363136697</v>
      </c>
      <c r="F70" s="46">
        <v>0.49761904761904802</v>
      </c>
      <c r="G70" s="44">
        <v>21</v>
      </c>
      <c r="H70" s="46">
        <v>6.9326366735294506E-2</v>
      </c>
      <c r="I70" s="43">
        <v>43.6095238095238</v>
      </c>
      <c r="J70" s="44">
        <v>21</v>
      </c>
      <c r="K70" s="45">
        <v>4.5127214086925003</v>
      </c>
      <c r="L70" s="45">
        <v>6.3233333333333297</v>
      </c>
      <c r="M70" s="44">
        <v>21</v>
      </c>
      <c r="N70" s="46">
        <v>1.77449863252283</v>
      </c>
      <c r="O70" s="46">
        <v>0.78857142857142903</v>
      </c>
      <c r="P70" s="44">
        <v>21</v>
      </c>
      <c r="Q70" s="46">
        <v>0.29426121026045099</v>
      </c>
      <c r="R70" s="46">
        <v>0.31380952380952398</v>
      </c>
      <c r="S70" s="44">
        <v>21</v>
      </c>
      <c r="T70" s="46">
        <v>1.4166966783535699E-2</v>
      </c>
      <c r="U70" s="46">
        <v>1.21333333333333</v>
      </c>
      <c r="V70" s="44">
        <v>21</v>
      </c>
      <c r="W70" s="46">
        <v>0.22411448321628299</v>
      </c>
      <c r="X70" s="47">
        <v>83.188569911571506</v>
      </c>
      <c r="Y70" s="44">
        <v>17</v>
      </c>
      <c r="Z70" s="47">
        <v>13.8950405433876</v>
      </c>
      <c r="AA70" s="46">
        <v>4.33418604651163</v>
      </c>
      <c r="AB70" s="44">
        <v>43</v>
      </c>
      <c r="AC70" s="46">
        <v>2.8896716367923701E-2</v>
      </c>
      <c r="AD70" s="43">
        <v>193.988372093023</v>
      </c>
      <c r="AE70" s="44">
        <v>43</v>
      </c>
      <c r="AF70" s="43">
        <v>10.595860058526201</v>
      </c>
      <c r="AG70" s="17"/>
    </row>
    <row r="71" spans="1:33" x14ac:dyDescent="0.15">
      <c r="A71" s="12">
        <v>2006</v>
      </c>
      <c r="B71" s="12" t="s">
        <v>29</v>
      </c>
      <c r="C71" s="43">
        <v>40.852978723404199</v>
      </c>
      <c r="D71" s="44">
        <v>47</v>
      </c>
      <c r="E71" s="45">
        <v>5.1392090490513596</v>
      </c>
      <c r="F71" s="46">
        <v>0.708936170212766</v>
      </c>
      <c r="G71" s="44">
        <v>47</v>
      </c>
      <c r="H71" s="46">
        <v>9.3725065900401E-2</v>
      </c>
      <c r="I71" s="43">
        <v>42.802553191489402</v>
      </c>
      <c r="J71" s="44">
        <v>47</v>
      </c>
      <c r="K71" s="45">
        <v>3.9291423396540699</v>
      </c>
      <c r="L71" s="45">
        <v>5.07872340425532</v>
      </c>
      <c r="M71" s="44">
        <v>47</v>
      </c>
      <c r="N71" s="46">
        <v>0.78138054828717196</v>
      </c>
      <c r="O71" s="46">
        <v>0.55744680851063799</v>
      </c>
      <c r="P71" s="44">
        <v>47</v>
      </c>
      <c r="Q71" s="46">
        <v>0.100887123379285</v>
      </c>
      <c r="R71" s="46">
        <v>0.35319148936170203</v>
      </c>
      <c r="S71" s="44">
        <v>47</v>
      </c>
      <c r="T71" s="46">
        <v>1.11216733137073E-2</v>
      </c>
      <c r="U71" s="46">
        <v>1.93787234042553</v>
      </c>
      <c r="V71" s="44">
        <v>47</v>
      </c>
      <c r="W71" s="46">
        <v>0.207530062280747</v>
      </c>
      <c r="X71" s="47">
        <v>59.409474300106297</v>
      </c>
      <c r="Y71" s="44">
        <v>47</v>
      </c>
      <c r="Z71" s="47">
        <v>6.32490870898532</v>
      </c>
      <c r="AA71" s="46">
        <v>4.3911290322580596</v>
      </c>
      <c r="AB71" s="44">
        <v>62</v>
      </c>
      <c r="AC71" s="46">
        <v>2.83077303207574E-2</v>
      </c>
      <c r="AD71" s="43">
        <v>173.55322580645199</v>
      </c>
      <c r="AE71" s="44">
        <v>62</v>
      </c>
      <c r="AF71" s="43">
        <v>11.233129713529699</v>
      </c>
      <c r="AG71" s="17"/>
    </row>
    <row r="72" spans="1:33" x14ac:dyDescent="0.15">
      <c r="A72" s="12">
        <v>2007</v>
      </c>
      <c r="B72" s="12" t="s">
        <v>29</v>
      </c>
      <c r="C72" s="43">
        <v>63.01</v>
      </c>
      <c r="D72" s="44">
        <v>30</v>
      </c>
      <c r="E72" s="45">
        <v>10.060627879677</v>
      </c>
      <c r="F72" s="46">
        <v>0.91700000000000004</v>
      </c>
      <c r="G72" s="44">
        <v>30</v>
      </c>
      <c r="H72" s="46">
        <v>8.0957133541550097E-2</v>
      </c>
      <c r="I72" s="43">
        <v>49.899333333333303</v>
      </c>
      <c r="J72" s="44">
        <v>30</v>
      </c>
      <c r="K72" s="45">
        <v>5.4587521190577997</v>
      </c>
      <c r="L72" s="45">
        <v>4.6436666666666699</v>
      </c>
      <c r="M72" s="44">
        <v>30</v>
      </c>
      <c r="N72" s="46">
        <v>0.99130883914115597</v>
      </c>
      <c r="O72" s="46">
        <v>0.51500000000000001</v>
      </c>
      <c r="P72" s="44">
        <v>30</v>
      </c>
      <c r="Q72" s="46">
        <v>0.14242219089653901</v>
      </c>
      <c r="R72" s="46">
        <v>0.34799999999999998</v>
      </c>
      <c r="S72" s="44">
        <v>30</v>
      </c>
      <c r="T72" s="46">
        <v>1.4920478868158799E-2</v>
      </c>
      <c r="U72" s="46">
        <v>1.5206666666666699</v>
      </c>
      <c r="V72" s="44">
        <v>30</v>
      </c>
      <c r="W72" s="46">
        <v>0.13737935842988</v>
      </c>
      <c r="X72" s="47">
        <v>60.913685331208001</v>
      </c>
      <c r="Y72" s="44">
        <v>30</v>
      </c>
      <c r="Z72" s="47">
        <v>6.9242031846983396</v>
      </c>
      <c r="AA72" s="46">
        <v>4.2912121212121201</v>
      </c>
      <c r="AB72" s="44">
        <v>33</v>
      </c>
      <c r="AC72" s="46">
        <v>2.2633265172712701E-2</v>
      </c>
      <c r="AD72" s="43">
        <v>217.12727272727301</v>
      </c>
      <c r="AE72" s="44">
        <v>33</v>
      </c>
      <c r="AF72" s="43">
        <v>16.842194978103102</v>
      </c>
      <c r="AG72" s="17"/>
    </row>
    <row r="73" spans="1:33" x14ac:dyDescent="0.15">
      <c r="A73" s="12">
        <v>2008</v>
      </c>
      <c r="B73" s="12" t="s">
        <v>29</v>
      </c>
      <c r="C73" s="43">
        <v>24.979375000000001</v>
      </c>
      <c r="D73" s="44">
        <v>16</v>
      </c>
      <c r="E73" s="45">
        <v>3.6855765569706498</v>
      </c>
      <c r="F73" s="46">
        <v>0.66062500000000002</v>
      </c>
      <c r="G73" s="44">
        <v>16</v>
      </c>
      <c r="H73" s="46">
        <v>0.121320748259864</v>
      </c>
      <c r="I73" s="43">
        <v>50.153750000000002</v>
      </c>
      <c r="J73" s="44">
        <v>16</v>
      </c>
      <c r="K73" s="45">
        <v>7.3086637444314402</v>
      </c>
      <c r="L73" s="45">
        <v>3.1912500000000001</v>
      </c>
      <c r="M73" s="44">
        <v>16</v>
      </c>
      <c r="N73" s="46">
        <v>0.83503436805519204</v>
      </c>
      <c r="O73" s="46">
        <v>0.37687500000000002</v>
      </c>
      <c r="P73" s="44">
        <v>16</v>
      </c>
      <c r="Q73" s="46">
        <v>9.7782576626240902E-2</v>
      </c>
      <c r="R73" s="46">
        <v>0.29875000000000002</v>
      </c>
      <c r="S73" s="44">
        <v>16</v>
      </c>
      <c r="T73" s="46">
        <v>3.4891199941150398E-2</v>
      </c>
      <c r="U73" s="46">
        <v>1.255625</v>
      </c>
      <c r="V73" s="44">
        <v>16</v>
      </c>
      <c r="W73" s="46">
        <v>0.16585126054691299</v>
      </c>
      <c r="X73" s="47">
        <v>52.034495159191401</v>
      </c>
      <c r="Y73" s="44">
        <v>16</v>
      </c>
      <c r="Z73" s="47">
        <v>7.0860583237282402</v>
      </c>
      <c r="AA73" s="46">
        <v>4.3562500000000002</v>
      </c>
      <c r="AB73" s="44">
        <v>24</v>
      </c>
      <c r="AC73" s="46">
        <v>2.7011890162388301E-2</v>
      </c>
      <c r="AD73" s="43">
        <v>148.3125</v>
      </c>
      <c r="AE73" s="44">
        <v>24</v>
      </c>
      <c r="AF73" s="43">
        <v>9.8640162038740495</v>
      </c>
      <c r="AG73" s="17"/>
    </row>
    <row r="74" spans="1:33" x14ac:dyDescent="0.15">
      <c r="A74" s="12">
        <v>2009</v>
      </c>
      <c r="B74" s="12" t="s">
        <v>29</v>
      </c>
      <c r="C74" s="43">
        <v>32.954000000000001</v>
      </c>
      <c r="D74" s="44">
        <v>5</v>
      </c>
      <c r="E74" s="45">
        <v>12.9611070514829</v>
      </c>
      <c r="F74" s="46">
        <v>0.83599999999999997</v>
      </c>
      <c r="G74" s="44">
        <v>5</v>
      </c>
      <c r="H74" s="46">
        <v>0.201905918684916</v>
      </c>
      <c r="I74" s="43">
        <v>44.064</v>
      </c>
      <c r="J74" s="44">
        <v>5</v>
      </c>
      <c r="K74" s="45">
        <v>7.5474960086110698</v>
      </c>
      <c r="L74" s="45">
        <v>1.47</v>
      </c>
      <c r="M74" s="44">
        <v>5</v>
      </c>
      <c r="N74" s="46">
        <v>0.26048032555262202</v>
      </c>
      <c r="O74" s="46">
        <v>0.22800000000000001</v>
      </c>
      <c r="P74" s="44">
        <v>5</v>
      </c>
      <c r="Q74" s="46">
        <v>6.2080592780675001E-2</v>
      </c>
      <c r="R74" s="46">
        <v>0.28000000000000003</v>
      </c>
      <c r="S74" s="44">
        <v>5</v>
      </c>
      <c r="T74" s="46">
        <v>2.70185121722126E-2</v>
      </c>
      <c r="U74" s="46">
        <v>1.036</v>
      </c>
      <c r="V74" s="44">
        <v>5</v>
      </c>
      <c r="W74" s="46">
        <v>0.25943399931389099</v>
      </c>
      <c r="X74" s="47">
        <v>36.764204965014898</v>
      </c>
      <c r="Y74" s="44">
        <v>5</v>
      </c>
      <c r="Z74" s="47">
        <v>9.1423456670031893</v>
      </c>
      <c r="AA74" s="46">
        <v>4.4560000000000004</v>
      </c>
      <c r="AB74" s="44">
        <v>10</v>
      </c>
      <c r="AC74" s="46">
        <v>0.12467914376064999</v>
      </c>
      <c r="AD74" s="43">
        <v>150.24</v>
      </c>
      <c r="AE74" s="44">
        <v>10</v>
      </c>
      <c r="AF74" s="43">
        <v>21.417978948122599</v>
      </c>
      <c r="AG74" s="17"/>
    </row>
    <row r="75" spans="1:33" x14ac:dyDescent="0.15">
      <c r="A75" s="12">
        <v>2010</v>
      </c>
      <c r="B75" s="12" t="s">
        <v>29</v>
      </c>
      <c r="C75" s="43">
        <v>32.281999999999996</v>
      </c>
      <c r="D75" s="44">
        <v>5</v>
      </c>
      <c r="E75" s="45">
        <v>7.2472142234102597</v>
      </c>
      <c r="F75" s="46">
        <v>0.74399999999999999</v>
      </c>
      <c r="G75" s="44">
        <v>5</v>
      </c>
      <c r="H75" s="46">
        <v>0.16705089044958699</v>
      </c>
      <c r="I75" s="43">
        <v>27.702000000000002</v>
      </c>
      <c r="J75" s="44">
        <v>5</v>
      </c>
      <c r="K75" s="45">
        <v>3.5891007230224101</v>
      </c>
      <c r="L75" s="45">
        <v>2.512</v>
      </c>
      <c r="M75" s="44">
        <v>5</v>
      </c>
      <c r="N75" s="46">
        <v>1.29943603151521</v>
      </c>
      <c r="O75" s="46">
        <v>0.28999999999999998</v>
      </c>
      <c r="P75" s="44">
        <v>5</v>
      </c>
      <c r="Q75" s="46">
        <v>0.13118688958886099</v>
      </c>
      <c r="R75" s="46">
        <v>0.34799999999999998</v>
      </c>
      <c r="S75" s="44">
        <v>5</v>
      </c>
      <c r="T75" s="46">
        <v>5.1127292124656901E-2</v>
      </c>
      <c r="U75" s="46">
        <v>2.3359999999999999</v>
      </c>
      <c r="V75" s="44">
        <v>5</v>
      </c>
      <c r="W75" s="46">
        <v>0.97139899114627504</v>
      </c>
      <c r="X75" s="47">
        <v>43.324762100358598</v>
      </c>
      <c r="Y75" s="44">
        <v>5</v>
      </c>
      <c r="Z75" s="47">
        <v>7.2981413732293996</v>
      </c>
      <c r="AA75" s="46">
        <v>4.3987499999999997</v>
      </c>
      <c r="AB75" s="44">
        <v>8</v>
      </c>
      <c r="AC75" s="46">
        <v>6.5121795232362195E-2</v>
      </c>
      <c r="AD75" s="43">
        <v>126.45</v>
      </c>
      <c r="AE75" s="44">
        <v>8</v>
      </c>
      <c r="AF75" s="43">
        <v>9.4134971488511408</v>
      </c>
      <c r="AG75" s="17"/>
    </row>
    <row r="76" spans="1:33" x14ac:dyDescent="0.15">
      <c r="A76" s="12">
        <v>2011</v>
      </c>
      <c r="B76" s="12" t="s">
        <v>29</v>
      </c>
      <c r="C76" s="43"/>
      <c r="D76" s="44">
        <v>0</v>
      </c>
      <c r="E76" s="45"/>
      <c r="F76" s="46"/>
      <c r="G76" s="44">
        <v>0</v>
      </c>
      <c r="H76" s="46"/>
      <c r="I76" s="43"/>
      <c r="J76" s="44">
        <v>0</v>
      </c>
      <c r="K76" s="45"/>
      <c r="L76" s="45"/>
      <c r="M76" s="44">
        <v>0</v>
      </c>
      <c r="N76" s="46"/>
      <c r="O76" s="46"/>
      <c r="P76" s="44">
        <v>0</v>
      </c>
      <c r="Q76" s="46"/>
      <c r="R76" s="46"/>
      <c r="S76" s="44">
        <v>0</v>
      </c>
      <c r="T76" s="46"/>
      <c r="U76" s="46"/>
      <c r="V76" s="44">
        <v>0</v>
      </c>
      <c r="W76" s="46"/>
      <c r="X76" s="47"/>
      <c r="Y76" s="44">
        <v>0</v>
      </c>
      <c r="Z76" s="47"/>
      <c r="AA76" s="46">
        <v>4.4366666666666701</v>
      </c>
      <c r="AB76" s="44">
        <v>3</v>
      </c>
      <c r="AC76" s="46">
        <v>5.4873592110514499E-2</v>
      </c>
      <c r="AD76" s="43">
        <v>201.333333333333</v>
      </c>
      <c r="AE76" s="44">
        <v>3</v>
      </c>
      <c r="AF76" s="43">
        <v>45.505799386207698</v>
      </c>
      <c r="AG76" s="17"/>
    </row>
    <row r="77" spans="1:33" x14ac:dyDescent="0.15">
      <c r="A77" s="12">
        <v>2012</v>
      </c>
      <c r="B77" s="12" t="s">
        <v>29</v>
      </c>
      <c r="C77" s="43">
        <v>48.807499999999997</v>
      </c>
      <c r="D77" s="44">
        <v>4</v>
      </c>
      <c r="E77" s="45">
        <v>15.194314383457201</v>
      </c>
      <c r="F77" s="46">
        <v>0.66249999999999998</v>
      </c>
      <c r="G77" s="44">
        <v>4</v>
      </c>
      <c r="H77" s="46">
        <v>0.32645507603139901</v>
      </c>
      <c r="I77" s="43">
        <v>65.125</v>
      </c>
      <c r="J77" s="44">
        <v>4</v>
      </c>
      <c r="K77" s="45">
        <v>22.208946207928602</v>
      </c>
      <c r="L77" s="45">
        <v>1.8574999999999999</v>
      </c>
      <c r="M77" s="44">
        <v>4</v>
      </c>
      <c r="N77" s="46">
        <v>0.28252949698512297</v>
      </c>
      <c r="O77" s="46">
        <v>0.25750000000000001</v>
      </c>
      <c r="P77" s="44">
        <v>4</v>
      </c>
      <c r="Q77" s="46">
        <v>3.7052890125692899E-2</v>
      </c>
      <c r="R77" s="46">
        <v>0.39</v>
      </c>
      <c r="S77" s="44">
        <v>4</v>
      </c>
      <c r="T77" s="46">
        <v>6.0138728508895699E-2</v>
      </c>
      <c r="U77" s="46">
        <v>1.0125</v>
      </c>
      <c r="V77" s="44">
        <v>4</v>
      </c>
      <c r="W77" s="46">
        <v>0.40623012771908801</v>
      </c>
      <c r="X77" s="47">
        <v>104.94750000000001</v>
      </c>
      <c r="Y77" s="44">
        <v>4</v>
      </c>
      <c r="Z77" s="47">
        <v>32.410633125308301</v>
      </c>
      <c r="AA77" s="46">
        <v>4.34</v>
      </c>
      <c r="AB77" s="44">
        <v>6</v>
      </c>
      <c r="AC77" s="46">
        <v>6.11555394056826E-2</v>
      </c>
      <c r="AD77" s="43">
        <v>196.1</v>
      </c>
      <c r="AE77" s="44">
        <v>6</v>
      </c>
      <c r="AF77" s="43">
        <v>33.131002600786701</v>
      </c>
      <c r="AG77" s="17"/>
    </row>
    <row r="78" spans="1:33" x14ac:dyDescent="0.15">
      <c r="A78" s="12">
        <v>2013</v>
      </c>
      <c r="B78" s="12" t="s">
        <v>29</v>
      </c>
      <c r="C78" s="43">
        <v>65.926000000000002</v>
      </c>
      <c r="D78" s="44">
        <v>5</v>
      </c>
      <c r="E78" s="45">
        <v>18.3617767658797</v>
      </c>
      <c r="F78" s="46">
        <v>0.28399999999999997</v>
      </c>
      <c r="G78" s="44">
        <v>5</v>
      </c>
      <c r="H78" s="46">
        <v>9.9428366173843999E-2</v>
      </c>
      <c r="I78" s="43">
        <v>68.88</v>
      </c>
      <c r="J78" s="44">
        <v>5</v>
      </c>
      <c r="K78" s="45">
        <v>8.0775243732222801</v>
      </c>
      <c r="L78" s="45">
        <v>3.4980000000000002</v>
      </c>
      <c r="M78" s="44">
        <v>5</v>
      </c>
      <c r="N78" s="46">
        <v>1.57805703318987</v>
      </c>
      <c r="O78" s="46">
        <v>0.71399999999999997</v>
      </c>
      <c r="P78" s="44">
        <v>5</v>
      </c>
      <c r="Q78" s="46">
        <v>0.149016777578902</v>
      </c>
      <c r="R78" s="46">
        <v>0.38800000000000001</v>
      </c>
      <c r="S78" s="44">
        <v>5</v>
      </c>
      <c r="T78" s="46">
        <v>4.85180378828328E-2</v>
      </c>
      <c r="U78" s="46">
        <v>1.6279999999999999</v>
      </c>
      <c r="V78" s="44">
        <v>5</v>
      </c>
      <c r="W78" s="46">
        <v>0.50864919148662802</v>
      </c>
      <c r="X78" s="47">
        <v>253.72749999999999</v>
      </c>
      <c r="Y78" s="44">
        <v>4</v>
      </c>
      <c r="Z78" s="47">
        <v>82.979201447812599</v>
      </c>
      <c r="AA78" s="46">
        <v>4.1783333333333301</v>
      </c>
      <c r="AB78" s="44">
        <v>6</v>
      </c>
      <c r="AC78" s="46">
        <v>5.5642709415619898E-2</v>
      </c>
      <c r="AD78" s="43">
        <v>264.05</v>
      </c>
      <c r="AE78" s="44">
        <v>2</v>
      </c>
      <c r="AF78" s="43">
        <v>142.94999999999999</v>
      </c>
      <c r="AG78" s="17"/>
    </row>
    <row r="79" spans="1:33" x14ac:dyDescent="0.15">
      <c r="A79" s="12">
        <v>2014</v>
      </c>
      <c r="B79" s="12" t="s">
        <v>29</v>
      </c>
      <c r="C79" s="43">
        <v>130.724285714286</v>
      </c>
      <c r="D79" s="44">
        <v>7</v>
      </c>
      <c r="E79" s="45">
        <v>39.663630867653097</v>
      </c>
      <c r="F79" s="46">
        <v>0.57142857142857095</v>
      </c>
      <c r="G79" s="44">
        <v>7</v>
      </c>
      <c r="H79" s="46">
        <v>0.19561172147453601</v>
      </c>
      <c r="I79" s="43">
        <v>85.957142857142898</v>
      </c>
      <c r="J79" s="44">
        <v>7</v>
      </c>
      <c r="K79" s="45">
        <v>18.860311782794501</v>
      </c>
      <c r="L79" s="45">
        <v>5.6</v>
      </c>
      <c r="M79" s="44">
        <v>7</v>
      </c>
      <c r="N79" s="46">
        <v>2.3197998682152399</v>
      </c>
      <c r="O79" s="46">
        <v>1.1000000000000001</v>
      </c>
      <c r="P79" s="44">
        <v>7</v>
      </c>
      <c r="Q79" s="46">
        <v>0.13820274961085299</v>
      </c>
      <c r="R79" s="46">
        <v>0.51285714285714301</v>
      </c>
      <c r="S79" s="44">
        <v>7</v>
      </c>
      <c r="T79" s="46">
        <v>9.8215367959405206E-2</v>
      </c>
      <c r="U79" s="46">
        <v>1.96857142857143</v>
      </c>
      <c r="V79" s="44">
        <v>7</v>
      </c>
      <c r="W79" s="46">
        <v>0.44616582744337502</v>
      </c>
      <c r="X79" s="47">
        <v>1501.2166666666701</v>
      </c>
      <c r="Y79" s="44">
        <v>6</v>
      </c>
      <c r="Z79" s="47">
        <v>1218.6263205064599</v>
      </c>
      <c r="AA79" s="46">
        <v>4.2133333333333303</v>
      </c>
      <c r="AB79" s="44">
        <v>12</v>
      </c>
      <c r="AC79" s="46">
        <v>7.7911501206189102E-2</v>
      </c>
      <c r="AD79" s="43"/>
      <c r="AE79" s="44">
        <v>0</v>
      </c>
      <c r="AF79" s="43"/>
      <c r="AG79" s="17"/>
    </row>
    <row r="80" spans="1:33" x14ac:dyDescent="0.15">
      <c r="A80" s="12">
        <v>2015</v>
      </c>
      <c r="B80" s="12" t="s">
        <v>29</v>
      </c>
      <c r="C80" s="43">
        <v>54.798000000000002</v>
      </c>
      <c r="D80" s="44">
        <v>15</v>
      </c>
      <c r="E80" s="45">
        <v>7.8475481278580004</v>
      </c>
      <c r="F80" s="46">
        <v>0.57133333333333303</v>
      </c>
      <c r="G80" s="44">
        <v>15</v>
      </c>
      <c r="H80" s="46">
        <v>0.106774647725129</v>
      </c>
      <c r="I80" s="43">
        <v>99.736000000000004</v>
      </c>
      <c r="J80" s="44">
        <v>15</v>
      </c>
      <c r="K80" s="45">
        <v>10.442119963557801</v>
      </c>
      <c r="L80" s="45">
        <v>2.246</v>
      </c>
      <c r="M80" s="44">
        <v>15</v>
      </c>
      <c r="N80" s="46">
        <v>0.799365105210736</v>
      </c>
      <c r="O80" s="46">
        <v>0.60266666666666702</v>
      </c>
      <c r="P80" s="44">
        <v>15</v>
      </c>
      <c r="Q80" s="46">
        <v>8.2245084766531598E-2</v>
      </c>
      <c r="R80" s="46">
        <v>0.38066666666666699</v>
      </c>
      <c r="S80" s="44">
        <v>15</v>
      </c>
      <c r="T80" s="46">
        <v>2.7816861393366799E-2</v>
      </c>
      <c r="U80" s="46">
        <v>1.8133333333333299</v>
      </c>
      <c r="V80" s="44">
        <v>15</v>
      </c>
      <c r="W80" s="46">
        <v>0.26060674015817997</v>
      </c>
      <c r="X80" s="47">
        <v>104.42083333333299</v>
      </c>
      <c r="Y80" s="44">
        <v>12</v>
      </c>
      <c r="Z80" s="47">
        <v>30.589578302004199</v>
      </c>
      <c r="AA80" s="46">
        <v>4.1423529411764699</v>
      </c>
      <c r="AB80" s="44">
        <v>17</v>
      </c>
      <c r="AC80" s="46">
        <v>3.4337526759285301E-2</v>
      </c>
      <c r="AD80" s="43"/>
      <c r="AE80" s="44">
        <v>0</v>
      </c>
      <c r="AF80" s="43"/>
      <c r="AG80" s="17"/>
    </row>
    <row r="81" spans="1:33" x14ac:dyDescent="0.15">
      <c r="A81" s="12">
        <v>2016</v>
      </c>
      <c r="B81" s="12" t="s">
        <v>29</v>
      </c>
      <c r="C81" s="43">
        <v>58.187692307692302</v>
      </c>
      <c r="D81" s="44">
        <v>13</v>
      </c>
      <c r="E81" s="45">
        <v>10.7103648668873</v>
      </c>
      <c r="F81" s="46">
        <v>1.1915384615384601</v>
      </c>
      <c r="G81" s="44">
        <v>13</v>
      </c>
      <c r="H81" s="46">
        <v>0.36719282671657699</v>
      </c>
      <c r="I81" s="43">
        <v>99.143076923076904</v>
      </c>
      <c r="J81" s="44">
        <v>13</v>
      </c>
      <c r="K81" s="45">
        <v>22.357728325518899</v>
      </c>
      <c r="L81" s="45">
        <v>2.53538461538461</v>
      </c>
      <c r="M81" s="44">
        <v>13</v>
      </c>
      <c r="N81" s="46">
        <v>0.78149562016638996</v>
      </c>
      <c r="O81" s="46">
        <v>0.60538461538461497</v>
      </c>
      <c r="P81" s="44">
        <v>13</v>
      </c>
      <c r="Q81" s="46">
        <v>8.8734806461230498E-2</v>
      </c>
      <c r="R81" s="46">
        <v>0.50846153846153896</v>
      </c>
      <c r="S81" s="44">
        <v>13</v>
      </c>
      <c r="T81" s="46">
        <v>5.3742574368955999E-2</v>
      </c>
      <c r="U81" s="46">
        <v>1.43384615384615</v>
      </c>
      <c r="V81" s="44">
        <v>13</v>
      </c>
      <c r="W81" s="46">
        <v>0.21720408240230801</v>
      </c>
      <c r="X81" s="47">
        <v>65.039230769230798</v>
      </c>
      <c r="Y81" s="44">
        <v>13</v>
      </c>
      <c r="Z81" s="47">
        <v>9.4668488016204009</v>
      </c>
      <c r="AA81" s="46">
        <v>4.2300000000000004</v>
      </c>
      <c r="AB81" s="44">
        <v>14</v>
      </c>
      <c r="AC81" s="46">
        <v>5.2035490847039297E-2</v>
      </c>
      <c r="AD81" s="43"/>
      <c r="AE81" s="44">
        <v>0</v>
      </c>
      <c r="AF81" s="43"/>
      <c r="AG81" s="17"/>
    </row>
    <row r="82" spans="1:33" x14ac:dyDescent="0.15">
      <c r="A82" s="12">
        <v>2017</v>
      </c>
      <c r="B82" s="12" t="s">
        <v>29</v>
      </c>
      <c r="C82" s="43">
        <v>115.773333333333</v>
      </c>
      <c r="D82" s="44">
        <v>18</v>
      </c>
      <c r="E82" s="45">
        <v>19.322274254159101</v>
      </c>
      <c r="F82" s="46">
        <v>0.75</v>
      </c>
      <c r="G82" s="44">
        <v>18</v>
      </c>
      <c r="H82" s="46">
        <v>7.98159647895966E-2</v>
      </c>
      <c r="I82" s="43">
        <v>103.562222222222</v>
      </c>
      <c r="J82" s="44">
        <v>18</v>
      </c>
      <c r="K82" s="45">
        <v>16.0472615006517</v>
      </c>
      <c r="L82" s="45">
        <v>2.9394117647058802</v>
      </c>
      <c r="M82" s="44">
        <v>17</v>
      </c>
      <c r="N82" s="46">
        <v>0.58964313147135805</v>
      </c>
      <c r="O82" s="46">
        <v>0.92117647058823504</v>
      </c>
      <c r="P82" s="44">
        <v>17</v>
      </c>
      <c r="Q82" s="46">
        <v>8.15515100346237E-2</v>
      </c>
      <c r="R82" s="46">
        <v>0.54235294117647004</v>
      </c>
      <c r="S82" s="44">
        <v>17</v>
      </c>
      <c r="T82" s="46">
        <v>4.8100151428805797E-2</v>
      </c>
      <c r="U82" s="46">
        <v>1.6694117647058799</v>
      </c>
      <c r="V82" s="44">
        <v>17</v>
      </c>
      <c r="W82" s="46">
        <v>0.31833721321089498</v>
      </c>
      <c r="X82" s="47">
        <v>151.62222222222201</v>
      </c>
      <c r="Y82" s="44">
        <v>18</v>
      </c>
      <c r="Z82" s="47">
        <v>21.3594821293424</v>
      </c>
      <c r="AA82" s="46">
        <v>4.0622222222222204</v>
      </c>
      <c r="AB82" s="44">
        <v>18</v>
      </c>
      <c r="AC82" s="46">
        <v>3.0631219449089399E-2</v>
      </c>
      <c r="AD82" s="43"/>
      <c r="AE82" s="44">
        <v>0</v>
      </c>
      <c r="AF82" s="43"/>
      <c r="AG82" s="17"/>
    </row>
    <row r="83" spans="1:33" x14ac:dyDescent="0.15">
      <c r="A83" s="12">
        <v>2018</v>
      </c>
      <c r="B83" s="12" t="s">
        <v>29</v>
      </c>
      <c r="C83" s="43">
        <v>111.812</v>
      </c>
      <c r="D83" s="44">
        <v>15</v>
      </c>
      <c r="E83" s="45">
        <v>20.8435688654227</v>
      </c>
      <c r="F83" s="46">
        <v>0.63666666666666705</v>
      </c>
      <c r="G83" s="44">
        <v>15</v>
      </c>
      <c r="H83" s="46">
        <v>0.100226727101092</v>
      </c>
      <c r="I83" s="43">
        <v>117.365333333333</v>
      </c>
      <c r="J83" s="44">
        <v>15</v>
      </c>
      <c r="K83" s="45">
        <v>18.2284473613731</v>
      </c>
      <c r="L83" s="45">
        <v>3.528</v>
      </c>
      <c r="M83" s="44">
        <v>15</v>
      </c>
      <c r="N83" s="46">
        <v>1.0258391222613299</v>
      </c>
      <c r="O83" s="46">
        <v>0.84266666666666701</v>
      </c>
      <c r="P83" s="44">
        <v>15</v>
      </c>
      <c r="Q83" s="46">
        <v>0.104528267612922</v>
      </c>
      <c r="R83" s="46">
        <v>0.45333333333333298</v>
      </c>
      <c r="S83" s="44">
        <v>15</v>
      </c>
      <c r="T83" s="46">
        <v>5.42276213809431E-2</v>
      </c>
      <c r="U83" s="46">
        <v>1.9359999999999999</v>
      </c>
      <c r="V83" s="44">
        <v>15</v>
      </c>
      <c r="W83" s="46">
        <v>0.55306746337821999</v>
      </c>
      <c r="X83" s="47">
        <v>183.19733333333301</v>
      </c>
      <c r="Y83" s="44">
        <v>15</v>
      </c>
      <c r="Z83" s="47">
        <v>17.3947132490269</v>
      </c>
      <c r="AA83" s="46">
        <v>4.0046666666666697</v>
      </c>
      <c r="AB83" s="44">
        <v>15</v>
      </c>
      <c r="AC83" s="46">
        <v>2.7183094653122901E-2</v>
      </c>
      <c r="AD83" s="43"/>
      <c r="AE83" s="44">
        <v>0</v>
      </c>
      <c r="AF83" s="43"/>
      <c r="AG83" s="17"/>
    </row>
    <row r="84" spans="1:33" x14ac:dyDescent="0.15">
      <c r="A84" s="12">
        <v>2019</v>
      </c>
      <c r="B84" s="12" t="s">
        <v>29</v>
      </c>
      <c r="C84" s="43">
        <v>106.278888888889</v>
      </c>
      <c r="D84" s="44">
        <v>9</v>
      </c>
      <c r="E84" s="45">
        <v>36.019467091670002</v>
      </c>
      <c r="F84" s="46">
        <v>1.2944444444444401</v>
      </c>
      <c r="G84" s="44">
        <v>9</v>
      </c>
      <c r="H84" s="46">
        <v>0.56916144729454399</v>
      </c>
      <c r="I84" s="43">
        <v>109.384444444444</v>
      </c>
      <c r="J84" s="44">
        <v>9</v>
      </c>
      <c r="K84" s="45">
        <v>22.304564250837799</v>
      </c>
      <c r="L84" s="45">
        <v>1.48888888888889</v>
      </c>
      <c r="M84" s="44">
        <v>9</v>
      </c>
      <c r="N84" s="46">
        <v>0.168287489173574</v>
      </c>
      <c r="O84" s="46">
        <v>0.72888888888888903</v>
      </c>
      <c r="P84" s="44">
        <v>9</v>
      </c>
      <c r="Q84" s="46">
        <v>8.9511706938323707E-2</v>
      </c>
      <c r="R84" s="46">
        <v>0.41555555555555601</v>
      </c>
      <c r="S84" s="44">
        <v>9</v>
      </c>
      <c r="T84" s="46">
        <v>6.5703693264853702E-2</v>
      </c>
      <c r="U84" s="46">
        <v>2.1055555555555601</v>
      </c>
      <c r="V84" s="44">
        <v>9</v>
      </c>
      <c r="W84" s="46">
        <v>0.38571402442998498</v>
      </c>
      <c r="X84" s="47">
        <v>130.80666666666701</v>
      </c>
      <c r="Y84" s="44">
        <v>9</v>
      </c>
      <c r="Z84" s="47">
        <v>30.9625679024061</v>
      </c>
      <c r="AA84" s="46">
        <v>4.0140000000000002</v>
      </c>
      <c r="AB84" s="44">
        <v>10</v>
      </c>
      <c r="AC84" s="46">
        <v>3.6974465663632099E-2</v>
      </c>
      <c r="AD84" s="43"/>
      <c r="AE84" s="44">
        <v>0</v>
      </c>
      <c r="AF84" s="43"/>
      <c r="AG84" s="17"/>
    </row>
    <row r="85" spans="1:33" x14ac:dyDescent="0.15">
      <c r="A85" s="12">
        <v>2020</v>
      </c>
      <c r="B85" s="12" t="s">
        <v>29</v>
      </c>
      <c r="C85" s="43">
        <v>161.494</v>
      </c>
      <c r="D85" s="44">
        <v>15</v>
      </c>
      <c r="E85" s="45">
        <v>33.134880784023203</v>
      </c>
      <c r="F85" s="46">
        <v>1.0313333333333301</v>
      </c>
      <c r="G85" s="44">
        <v>15</v>
      </c>
      <c r="H85" s="46">
        <v>0.15019944412637801</v>
      </c>
      <c r="I85" s="43">
        <v>159.91</v>
      </c>
      <c r="J85" s="44">
        <v>15</v>
      </c>
      <c r="K85" s="45">
        <v>24.3586986907093</v>
      </c>
      <c r="L85" s="45">
        <v>2.4846666666666701</v>
      </c>
      <c r="M85" s="44">
        <v>15</v>
      </c>
      <c r="N85" s="46">
        <v>0.50113572599946998</v>
      </c>
      <c r="O85" s="46">
        <v>1.008</v>
      </c>
      <c r="P85" s="44">
        <v>15</v>
      </c>
      <c r="Q85" s="46">
        <v>0.14222450394995101</v>
      </c>
      <c r="R85" s="46">
        <v>0.42799999999999999</v>
      </c>
      <c r="S85" s="44">
        <v>15</v>
      </c>
      <c r="T85" s="46">
        <v>4.5084048493579498E-2</v>
      </c>
      <c r="U85" s="46">
        <v>2.556</v>
      </c>
      <c r="V85" s="44">
        <v>15</v>
      </c>
      <c r="W85" s="46">
        <v>0.56081471348132705</v>
      </c>
      <c r="X85" s="47">
        <v>158.39400000000001</v>
      </c>
      <c r="Y85" s="44">
        <v>15</v>
      </c>
      <c r="Z85" s="47">
        <v>17.030487726147999</v>
      </c>
      <c r="AA85" s="46">
        <v>3.9526666666666701</v>
      </c>
      <c r="AB85" s="44">
        <v>15</v>
      </c>
      <c r="AC85" s="46">
        <v>3.3784564898734798E-2</v>
      </c>
      <c r="AD85" s="43"/>
      <c r="AE85" s="44">
        <v>0</v>
      </c>
      <c r="AF85" s="43"/>
      <c r="AG85" s="17"/>
    </row>
    <row r="86" spans="1:33" x14ac:dyDescent="0.15">
      <c r="A86" s="12">
        <v>1996</v>
      </c>
      <c r="B86" s="12" t="s">
        <v>30</v>
      </c>
      <c r="C86" s="43">
        <v>7.5289333333333301</v>
      </c>
      <c r="D86" s="44">
        <v>75</v>
      </c>
      <c r="E86" s="45">
        <v>1.07535382944336</v>
      </c>
      <c r="F86" s="46">
        <v>2.7930985915492998</v>
      </c>
      <c r="G86" s="44">
        <v>71</v>
      </c>
      <c r="H86" s="46">
        <v>0.23666424200252101</v>
      </c>
      <c r="I86" s="43">
        <v>10.490921052631601</v>
      </c>
      <c r="J86" s="44">
        <v>76</v>
      </c>
      <c r="K86" s="45">
        <v>0.81538433898853802</v>
      </c>
      <c r="L86" s="45">
        <v>2.8585714285714299</v>
      </c>
      <c r="M86" s="44">
        <v>77</v>
      </c>
      <c r="N86" s="46">
        <v>0.25125139395155899</v>
      </c>
      <c r="O86" s="46">
        <v>0.77987012987013005</v>
      </c>
      <c r="P86" s="44">
        <v>77</v>
      </c>
      <c r="Q86" s="46">
        <v>4.5291074078667698E-2</v>
      </c>
      <c r="R86" s="46">
        <v>0.737792207792208</v>
      </c>
      <c r="S86" s="44">
        <v>77</v>
      </c>
      <c r="T86" s="46">
        <v>3.8854330973882502E-2</v>
      </c>
      <c r="U86" s="46">
        <v>4.18077922077922</v>
      </c>
      <c r="V86" s="44">
        <v>77</v>
      </c>
      <c r="W86" s="46">
        <v>0.28349678916700799</v>
      </c>
      <c r="X86" s="47">
        <v>4.9650836082813399</v>
      </c>
      <c r="Y86" s="44">
        <v>71</v>
      </c>
      <c r="Z86" s="47">
        <v>0.94119280327479404</v>
      </c>
      <c r="AA86" s="46">
        <v>5.5376744186046496</v>
      </c>
      <c r="AB86" s="44">
        <v>43</v>
      </c>
      <c r="AC86" s="46">
        <v>6.9682746672001999E-2</v>
      </c>
      <c r="AD86" s="43">
        <v>69.344186046511595</v>
      </c>
      <c r="AE86" s="44">
        <v>43</v>
      </c>
      <c r="AF86" s="43">
        <v>3.97191734292405</v>
      </c>
      <c r="AG86" s="17"/>
    </row>
    <row r="87" spans="1:33" x14ac:dyDescent="0.15">
      <c r="A87" s="12">
        <v>1997</v>
      </c>
      <c r="B87" s="12" t="s">
        <v>30</v>
      </c>
      <c r="C87" s="43">
        <v>37.158749999999998</v>
      </c>
      <c r="D87" s="44">
        <v>8</v>
      </c>
      <c r="E87" s="45">
        <v>11.551187236059301</v>
      </c>
      <c r="F87" s="46">
        <v>2.0950000000000002</v>
      </c>
      <c r="G87" s="44">
        <v>8</v>
      </c>
      <c r="H87" s="46">
        <v>0.41849645842502098</v>
      </c>
      <c r="I87" s="43">
        <v>7.7350000000000003</v>
      </c>
      <c r="J87" s="44">
        <v>8</v>
      </c>
      <c r="K87" s="45">
        <v>1.56352851863067</v>
      </c>
      <c r="L87" s="45">
        <v>5.1937499999999996</v>
      </c>
      <c r="M87" s="44">
        <v>8</v>
      </c>
      <c r="N87" s="46">
        <v>1.5580962943605201</v>
      </c>
      <c r="O87" s="46">
        <v>2.3224999999999998</v>
      </c>
      <c r="P87" s="44">
        <v>8</v>
      </c>
      <c r="Q87" s="46">
        <v>0.77501555283933299</v>
      </c>
      <c r="R87" s="46">
        <v>0.94499999999999995</v>
      </c>
      <c r="S87" s="44">
        <v>8</v>
      </c>
      <c r="T87" s="46">
        <v>0.114174052593898</v>
      </c>
      <c r="U87" s="46">
        <v>1.93625</v>
      </c>
      <c r="V87" s="44">
        <v>8</v>
      </c>
      <c r="W87" s="46">
        <v>0.37559922362235298</v>
      </c>
      <c r="X87" s="47">
        <v>15.9442449826326</v>
      </c>
      <c r="Y87" s="44">
        <v>8</v>
      </c>
      <c r="Z87" s="47">
        <v>4.4647505799085998</v>
      </c>
      <c r="AA87" s="46">
        <v>5.5607142857142904</v>
      </c>
      <c r="AB87" s="44">
        <v>14</v>
      </c>
      <c r="AC87" s="46">
        <v>0.186855013094023</v>
      </c>
      <c r="AD87" s="43">
        <v>102.185714285714</v>
      </c>
      <c r="AE87" s="44">
        <v>14</v>
      </c>
      <c r="AF87" s="43">
        <v>17.725256262636599</v>
      </c>
      <c r="AG87" s="17"/>
    </row>
    <row r="88" spans="1:33" x14ac:dyDescent="0.15">
      <c r="A88" s="12">
        <v>1998</v>
      </c>
      <c r="B88" s="12" t="s">
        <v>30</v>
      </c>
      <c r="C88" s="43">
        <v>66.688000000000002</v>
      </c>
      <c r="D88" s="44">
        <v>10</v>
      </c>
      <c r="E88" s="45">
        <v>10.5239105321591</v>
      </c>
      <c r="F88" s="46">
        <v>1.2430000000000001</v>
      </c>
      <c r="G88" s="44">
        <v>10</v>
      </c>
      <c r="H88" s="46">
        <v>0.152220965120519</v>
      </c>
      <c r="I88" s="43">
        <v>4.2560000000000002</v>
      </c>
      <c r="J88" s="44">
        <v>10</v>
      </c>
      <c r="K88" s="45">
        <v>1.1115396729062099</v>
      </c>
      <c r="L88" s="45">
        <v>6.1310000000000002</v>
      </c>
      <c r="M88" s="44">
        <v>10</v>
      </c>
      <c r="N88" s="46">
        <v>1.8759290735230101</v>
      </c>
      <c r="O88" s="46">
        <v>3.4940000000000002</v>
      </c>
      <c r="P88" s="44">
        <v>10</v>
      </c>
      <c r="Q88" s="46">
        <v>1.61962698037405</v>
      </c>
      <c r="R88" s="46">
        <v>0.51400000000000001</v>
      </c>
      <c r="S88" s="44">
        <v>10</v>
      </c>
      <c r="T88" s="46">
        <v>0.111307382205015</v>
      </c>
      <c r="U88" s="46">
        <v>3.4209999999999998</v>
      </c>
      <c r="V88" s="44">
        <v>10</v>
      </c>
      <c r="W88" s="46">
        <v>1.13250896488971</v>
      </c>
      <c r="X88" s="47">
        <v>53.160995457306299</v>
      </c>
      <c r="Y88" s="44">
        <v>10</v>
      </c>
      <c r="Z88" s="47">
        <v>6.5887651238280602</v>
      </c>
      <c r="AA88" s="46">
        <v>5.3869230769230798</v>
      </c>
      <c r="AB88" s="44">
        <v>26</v>
      </c>
      <c r="AC88" s="46">
        <v>0.112774477787471</v>
      </c>
      <c r="AD88" s="43">
        <v>99.2</v>
      </c>
      <c r="AE88" s="44">
        <v>26</v>
      </c>
      <c r="AF88" s="43">
        <v>10.8545672769222</v>
      </c>
      <c r="AG88" s="17"/>
    </row>
    <row r="89" spans="1:33" x14ac:dyDescent="0.15">
      <c r="A89" s="12">
        <v>1999</v>
      </c>
      <c r="B89" s="12" t="s">
        <v>30</v>
      </c>
      <c r="C89" s="43">
        <v>0.53</v>
      </c>
      <c r="D89" s="44">
        <v>1</v>
      </c>
      <c r="E89" s="45"/>
      <c r="F89" s="46">
        <v>0.31</v>
      </c>
      <c r="G89" s="44">
        <v>1</v>
      </c>
      <c r="H89" s="46"/>
      <c r="I89" s="43">
        <v>5.56</v>
      </c>
      <c r="J89" s="44">
        <v>1</v>
      </c>
      <c r="K89" s="45"/>
      <c r="L89" s="45">
        <v>1.65</v>
      </c>
      <c r="M89" s="44">
        <v>1</v>
      </c>
      <c r="N89" s="46"/>
      <c r="O89" s="46">
        <v>0.33</v>
      </c>
      <c r="P89" s="44">
        <v>1</v>
      </c>
      <c r="Q89" s="46"/>
      <c r="R89" s="46">
        <v>0.32</v>
      </c>
      <c r="S89" s="44">
        <v>1</v>
      </c>
      <c r="T89" s="46"/>
      <c r="U89" s="46">
        <v>0.67</v>
      </c>
      <c r="V89" s="44">
        <v>1</v>
      </c>
      <c r="W89" s="46"/>
      <c r="X89" s="47">
        <v>1.7096774193548401</v>
      </c>
      <c r="Y89" s="44">
        <v>1</v>
      </c>
      <c r="Z89" s="47"/>
      <c r="AA89" s="46">
        <v>5.54285714285714</v>
      </c>
      <c r="AB89" s="44">
        <v>7</v>
      </c>
      <c r="AC89" s="46">
        <v>0.30962891988186603</v>
      </c>
      <c r="AD89" s="43">
        <v>87.585714285714303</v>
      </c>
      <c r="AE89" s="44">
        <v>7</v>
      </c>
      <c r="AF89" s="43">
        <v>35.9469677413258</v>
      </c>
      <c r="AG89" s="17"/>
    </row>
    <row r="90" spans="1:33" x14ac:dyDescent="0.15">
      <c r="A90" s="12">
        <v>2000</v>
      </c>
      <c r="B90" s="12" t="s">
        <v>30</v>
      </c>
      <c r="C90" s="43">
        <v>9.6666666666666696</v>
      </c>
      <c r="D90" s="44">
        <v>6</v>
      </c>
      <c r="E90" s="45">
        <v>7.8224121031246598</v>
      </c>
      <c r="F90" s="46">
        <v>0.57499999999999996</v>
      </c>
      <c r="G90" s="44">
        <v>6</v>
      </c>
      <c r="H90" s="46">
        <v>8.0736195930532495E-2</v>
      </c>
      <c r="I90" s="43">
        <v>13.3466666666667</v>
      </c>
      <c r="J90" s="44">
        <v>6</v>
      </c>
      <c r="K90" s="45">
        <v>2.9682740963582002</v>
      </c>
      <c r="L90" s="45">
        <v>2.0550000000000002</v>
      </c>
      <c r="M90" s="44">
        <v>6</v>
      </c>
      <c r="N90" s="46">
        <v>0.32535877632750798</v>
      </c>
      <c r="O90" s="46">
        <v>0.85666666666666702</v>
      </c>
      <c r="P90" s="44">
        <v>6</v>
      </c>
      <c r="Q90" s="46">
        <v>0.23890955982919099</v>
      </c>
      <c r="R90" s="46">
        <v>0.55833333333333302</v>
      </c>
      <c r="S90" s="44">
        <v>6</v>
      </c>
      <c r="T90" s="46">
        <v>0.12747330875302701</v>
      </c>
      <c r="U90" s="46">
        <v>1.0616666666666701</v>
      </c>
      <c r="V90" s="44">
        <v>6</v>
      </c>
      <c r="W90" s="46">
        <v>0.27331808900579202</v>
      </c>
      <c r="X90" s="47">
        <v>12.5524537830853</v>
      </c>
      <c r="Y90" s="44">
        <v>6</v>
      </c>
      <c r="Z90" s="47">
        <v>8.7416950430793694</v>
      </c>
      <c r="AA90" s="46">
        <v>5.03</v>
      </c>
      <c r="AB90" s="44">
        <v>8</v>
      </c>
      <c r="AC90" s="46">
        <v>0.20003571109750801</v>
      </c>
      <c r="AD90" s="43">
        <v>74.775000000000006</v>
      </c>
      <c r="AE90" s="44">
        <v>8</v>
      </c>
      <c r="AF90" s="43">
        <v>17.7843606053987</v>
      </c>
      <c r="AG90" s="17"/>
    </row>
    <row r="91" spans="1:33" x14ac:dyDescent="0.15">
      <c r="A91" s="12">
        <v>2001</v>
      </c>
      <c r="B91" s="12" t="s">
        <v>30</v>
      </c>
      <c r="C91" s="43">
        <v>27.7083333333333</v>
      </c>
      <c r="D91" s="44">
        <v>6</v>
      </c>
      <c r="E91" s="45">
        <v>8.5558893621749093</v>
      </c>
      <c r="F91" s="46">
        <v>0.69</v>
      </c>
      <c r="G91" s="44">
        <v>6</v>
      </c>
      <c r="H91" s="46">
        <v>0.12423096769056099</v>
      </c>
      <c r="I91" s="43">
        <v>11.84</v>
      </c>
      <c r="J91" s="44">
        <v>6</v>
      </c>
      <c r="K91" s="45">
        <v>2.3980644973255698</v>
      </c>
      <c r="L91" s="45">
        <v>4.5516666666666703</v>
      </c>
      <c r="M91" s="44">
        <v>6</v>
      </c>
      <c r="N91" s="46">
        <v>1.50410419999561</v>
      </c>
      <c r="O91" s="46">
        <v>1.33</v>
      </c>
      <c r="P91" s="44">
        <v>6</v>
      </c>
      <c r="Q91" s="46">
        <v>0.51282875634400005</v>
      </c>
      <c r="R91" s="46">
        <v>0.66666666666666696</v>
      </c>
      <c r="S91" s="44">
        <v>6</v>
      </c>
      <c r="T91" s="46">
        <v>0.21124498679127099</v>
      </c>
      <c r="U91" s="46">
        <v>1.5133333333333301</v>
      </c>
      <c r="V91" s="44">
        <v>6</v>
      </c>
      <c r="W91" s="46">
        <v>0.61683421147375095</v>
      </c>
      <c r="X91" s="47">
        <v>35.930820612071798</v>
      </c>
      <c r="Y91" s="44">
        <v>6</v>
      </c>
      <c r="Z91" s="47">
        <v>11.5839693508519</v>
      </c>
      <c r="AA91" s="46">
        <v>5.0149999999999997</v>
      </c>
      <c r="AB91" s="44">
        <v>14</v>
      </c>
      <c r="AC91" s="46">
        <v>0.127355822381647</v>
      </c>
      <c r="AD91" s="43">
        <v>103.328571428571</v>
      </c>
      <c r="AE91" s="44">
        <v>14</v>
      </c>
      <c r="AF91" s="43">
        <v>22.722198151895501</v>
      </c>
      <c r="AG91" s="17"/>
    </row>
    <row r="92" spans="1:33" x14ac:dyDescent="0.15">
      <c r="A92" s="12">
        <v>2002</v>
      </c>
      <c r="B92" s="12" t="s">
        <v>30</v>
      </c>
      <c r="C92" s="43">
        <v>58.009</v>
      </c>
      <c r="D92" s="44">
        <v>10</v>
      </c>
      <c r="E92" s="45">
        <v>14.479432343845501</v>
      </c>
      <c r="F92" s="46">
        <v>1.177</v>
      </c>
      <c r="G92" s="44">
        <v>10</v>
      </c>
      <c r="H92" s="46">
        <v>0.194958970042417</v>
      </c>
      <c r="I92" s="43">
        <v>34.003999999999998</v>
      </c>
      <c r="J92" s="44">
        <v>10</v>
      </c>
      <c r="K92" s="45">
        <v>14.687845254570901</v>
      </c>
      <c r="L92" s="45">
        <v>12.012</v>
      </c>
      <c r="M92" s="44">
        <v>10</v>
      </c>
      <c r="N92" s="46">
        <v>2.79723069401784</v>
      </c>
      <c r="O92" s="46">
        <v>3.8879999999999999</v>
      </c>
      <c r="P92" s="44">
        <v>10</v>
      </c>
      <c r="Q92" s="46">
        <v>0.60381527712446004</v>
      </c>
      <c r="R92" s="46">
        <v>0.80200000000000005</v>
      </c>
      <c r="S92" s="44">
        <v>10</v>
      </c>
      <c r="T92" s="46">
        <v>0.159609245067794</v>
      </c>
      <c r="U92" s="46">
        <v>1.958</v>
      </c>
      <c r="V92" s="44">
        <v>10</v>
      </c>
      <c r="W92" s="46">
        <v>0.79016988328108595</v>
      </c>
      <c r="X92" s="47">
        <v>47.551552020307</v>
      </c>
      <c r="Y92" s="44">
        <v>9</v>
      </c>
      <c r="Z92" s="47">
        <v>17.149414800394901</v>
      </c>
      <c r="AA92" s="46">
        <v>5.0993750000000002</v>
      </c>
      <c r="AB92" s="44">
        <v>16</v>
      </c>
      <c r="AC92" s="46">
        <v>0.221815367573274</v>
      </c>
      <c r="AD92" s="43">
        <v>199.88749999999999</v>
      </c>
      <c r="AE92" s="44">
        <v>16</v>
      </c>
      <c r="AF92" s="43">
        <v>31.3701780823231</v>
      </c>
      <c r="AG92" s="17"/>
    </row>
    <row r="93" spans="1:33" x14ac:dyDescent="0.15">
      <c r="A93" s="12">
        <v>2003</v>
      </c>
      <c r="B93" s="12" t="s">
        <v>30</v>
      </c>
      <c r="C93" s="43">
        <v>4.7718181818181797</v>
      </c>
      <c r="D93" s="44">
        <v>11</v>
      </c>
      <c r="E93" s="45">
        <v>2.9137766240527099</v>
      </c>
      <c r="F93" s="46">
        <v>0.383636363636364</v>
      </c>
      <c r="G93" s="44">
        <v>11</v>
      </c>
      <c r="H93" s="46">
        <v>3.0844853033815602E-2</v>
      </c>
      <c r="I93" s="43">
        <v>23.411818181818202</v>
      </c>
      <c r="J93" s="44">
        <v>11</v>
      </c>
      <c r="K93" s="45">
        <v>3.2919305797888199</v>
      </c>
      <c r="L93" s="45">
        <v>3.7154545454545498</v>
      </c>
      <c r="M93" s="44">
        <v>11</v>
      </c>
      <c r="N93" s="46">
        <v>0.43228013567879697</v>
      </c>
      <c r="O93" s="46">
        <v>1.5463636363636399</v>
      </c>
      <c r="P93" s="44">
        <v>11</v>
      </c>
      <c r="Q93" s="46">
        <v>0.29176663379324502</v>
      </c>
      <c r="R93" s="46">
        <v>0.43909090909090898</v>
      </c>
      <c r="S93" s="44">
        <v>11</v>
      </c>
      <c r="T93" s="46">
        <v>4.5195626205410303E-2</v>
      </c>
      <c r="U93" s="46">
        <v>0.69909090909090899</v>
      </c>
      <c r="V93" s="44">
        <v>11</v>
      </c>
      <c r="W93" s="46">
        <v>4.7260487926049401E-2</v>
      </c>
      <c r="X93" s="47">
        <v>11.764857265323499</v>
      </c>
      <c r="Y93" s="44">
        <v>11</v>
      </c>
      <c r="Z93" s="47">
        <v>6.1787938392853903</v>
      </c>
      <c r="AA93" s="46">
        <v>5.0449999999999999</v>
      </c>
      <c r="AB93" s="44">
        <v>18</v>
      </c>
      <c r="AC93" s="46">
        <v>0.134898291388764</v>
      </c>
      <c r="AD93" s="43">
        <v>115.505555555556</v>
      </c>
      <c r="AE93" s="44">
        <v>18</v>
      </c>
      <c r="AF93" s="43">
        <v>16.224667478434402</v>
      </c>
      <c r="AG93" s="17"/>
    </row>
    <row r="94" spans="1:33" x14ac:dyDescent="0.15">
      <c r="A94" s="12">
        <v>2004</v>
      </c>
      <c r="B94" s="12" t="s">
        <v>30</v>
      </c>
      <c r="C94" s="43">
        <v>30.338076923076901</v>
      </c>
      <c r="D94" s="44">
        <v>26</v>
      </c>
      <c r="E94" s="45">
        <v>6.5915387725881196</v>
      </c>
      <c r="F94" s="46">
        <v>0.50153846153846204</v>
      </c>
      <c r="G94" s="44">
        <v>26</v>
      </c>
      <c r="H94" s="46">
        <v>3.2885312633183998E-2</v>
      </c>
      <c r="I94" s="43">
        <v>33.1504166666667</v>
      </c>
      <c r="J94" s="44">
        <v>24</v>
      </c>
      <c r="K94" s="45">
        <v>3.4541138295551499</v>
      </c>
      <c r="L94" s="45">
        <v>4.7838461538461496</v>
      </c>
      <c r="M94" s="44">
        <v>26</v>
      </c>
      <c r="N94" s="46">
        <v>0.637265571237003</v>
      </c>
      <c r="O94" s="46">
        <v>1.8273076923076901</v>
      </c>
      <c r="P94" s="44">
        <v>26</v>
      </c>
      <c r="Q94" s="46">
        <v>0.37260148135149102</v>
      </c>
      <c r="R94" s="46">
        <v>0.42961538461538501</v>
      </c>
      <c r="S94" s="44">
        <v>26</v>
      </c>
      <c r="T94" s="46">
        <v>6.8161529346400601E-2</v>
      </c>
      <c r="U94" s="46">
        <v>1.22730769230769</v>
      </c>
      <c r="V94" s="44">
        <v>26</v>
      </c>
      <c r="W94" s="46">
        <v>0.217032828209721</v>
      </c>
      <c r="X94" s="47">
        <v>57.531978801780603</v>
      </c>
      <c r="Y94" s="44">
        <v>26</v>
      </c>
      <c r="Z94" s="47">
        <v>11.746498413194001</v>
      </c>
      <c r="AA94" s="46">
        <v>4.6349999999999998</v>
      </c>
      <c r="AB94" s="44">
        <v>36</v>
      </c>
      <c r="AC94" s="46">
        <v>7.51670098186656E-2</v>
      </c>
      <c r="AD94" s="43">
        <v>156.58611111111099</v>
      </c>
      <c r="AE94" s="44">
        <v>36</v>
      </c>
      <c r="AF94" s="43">
        <v>13.7565973510535</v>
      </c>
      <c r="AG94" s="17"/>
    </row>
    <row r="95" spans="1:33" x14ac:dyDescent="0.15">
      <c r="A95" s="12">
        <v>2005</v>
      </c>
      <c r="B95" s="12" t="s">
        <v>30</v>
      </c>
      <c r="C95" s="43">
        <v>30.7374074074074</v>
      </c>
      <c r="D95" s="44">
        <v>27</v>
      </c>
      <c r="E95" s="45">
        <v>4.2596442139923401</v>
      </c>
      <c r="F95" s="46">
        <v>0.61333333333333295</v>
      </c>
      <c r="G95" s="44">
        <v>27</v>
      </c>
      <c r="H95" s="46">
        <v>7.0805298625105095E-2</v>
      </c>
      <c r="I95" s="43">
        <v>34.128148148148099</v>
      </c>
      <c r="J95" s="44">
        <v>27</v>
      </c>
      <c r="K95" s="45">
        <v>4.4875997885733696</v>
      </c>
      <c r="L95" s="45">
        <v>4.80037037037037</v>
      </c>
      <c r="M95" s="44">
        <v>27</v>
      </c>
      <c r="N95" s="46">
        <v>0.64976688379070002</v>
      </c>
      <c r="O95" s="46">
        <v>1.71259259259259</v>
      </c>
      <c r="P95" s="44">
        <v>27</v>
      </c>
      <c r="Q95" s="46">
        <v>0.31744914238911998</v>
      </c>
      <c r="R95" s="46">
        <v>0.29222222222222199</v>
      </c>
      <c r="S95" s="44">
        <v>27</v>
      </c>
      <c r="T95" s="46">
        <v>2.8361390498971299E-2</v>
      </c>
      <c r="U95" s="46">
        <v>0.92185185185185203</v>
      </c>
      <c r="V95" s="44">
        <v>27</v>
      </c>
      <c r="W95" s="46">
        <v>0.15367023285722001</v>
      </c>
      <c r="X95" s="47">
        <v>57.922768749632901</v>
      </c>
      <c r="Y95" s="44">
        <v>26</v>
      </c>
      <c r="Z95" s="47">
        <v>10.674013771153399</v>
      </c>
      <c r="AA95" s="46">
        <v>4.5418181818181802</v>
      </c>
      <c r="AB95" s="44">
        <v>44</v>
      </c>
      <c r="AC95" s="46">
        <v>3.6604382770074002E-2</v>
      </c>
      <c r="AD95" s="43">
        <v>139.75</v>
      </c>
      <c r="AE95" s="44">
        <v>44</v>
      </c>
      <c r="AF95" s="43">
        <v>11.172583998001</v>
      </c>
      <c r="AG95" s="17"/>
    </row>
    <row r="96" spans="1:33" x14ac:dyDescent="0.15">
      <c r="A96" s="12">
        <v>2006</v>
      </c>
      <c r="B96" s="12" t="s">
        <v>30</v>
      </c>
      <c r="C96" s="43">
        <v>48.551666666666698</v>
      </c>
      <c r="D96" s="44">
        <v>48</v>
      </c>
      <c r="E96" s="45">
        <v>6.8056847218407697</v>
      </c>
      <c r="F96" s="46">
        <v>0.74020833333333302</v>
      </c>
      <c r="G96" s="44">
        <v>48</v>
      </c>
      <c r="H96" s="46">
        <v>5.31886525913179E-2</v>
      </c>
      <c r="I96" s="43">
        <v>30.8579166666667</v>
      </c>
      <c r="J96" s="44">
        <v>48</v>
      </c>
      <c r="K96" s="45">
        <v>2.3125354311706499</v>
      </c>
      <c r="L96" s="45">
        <v>6.0166666666666702</v>
      </c>
      <c r="M96" s="44">
        <v>48</v>
      </c>
      <c r="N96" s="46">
        <v>0.48008442790786499</v>
      </c>
      <c r="O96" s="46">
        <v>1.8887499999999999</v>
      </c>
      <c r="P96" s="44">
        <v>48</v>
      </c>
      <c r="Q96" s="46">
        <v>0.25509951906591199</v>
      </c>
      <c r="R96" s="46">
        <v>0.37791666666666701</v>
      </c>
      <c r="S96" s="44">
        <v>48</v>
      </c>
      <c r="T96" s="46">
        <v>1.82524610536598E-2</v>
      </c>
      <c r="U96" s="46">
        <v>0.85520833333333302</v>
      </c>
      <c r="V96" s="44">
        <v>48</v>
      </c>
      <c r="W96" s="46">
        <v>5.8225068922284101E-2</v>
      </c>
      <c r="X96" s="47">
        <v>66.571780840426399</v>
      </c>
      <c r="Y96" s="44">
        <v>48</v>
      </c>
      <c r="Z96" s="47">
        <v>8.3791382950631306</v>
      </c>
      <c r="AA96" s="46">
        <v>4.5536206896551699</v>
      </c>
      <c r="AB96" s="44">
        <v>58</v>
      </c>
      <c r="AC96" s="46">
        <v>4.6563513776740097E-2</v>
      </c>
      <c r="AD96" s="43">
        <v>163.65</v>
      </c>
      <c r="AE96" s="44">
        <v>58</v>
      </c>
      <c r="AF96" s="43">
        <v>11.621467257189201</v>
      </c>
      <c r="AG96" s="17"/>
    </row>
    <row r="97" spans="1:33" x14ac:dyDescent="0.15">
      <c r="A97" s="12">
        <v>2007</v>
      </c>
      <c r="B97" s="12" t="s">
        <v>30</v>
      </c>
      <c r="C97" s="43">
        <v>43.8705882352941</v>
      </c>
      <c r="D97" s="44">
        <v>34</v>
      </c>
      <c r="E97" s="45">
        <v>9.3606186658626491</v>
      </c>
      <c r="F97" s="46">
        <v>0.73794117647058799</v>
      </c>
      <c r="G97" s="44">
        <v>34</v>
      </c>
      <c r="H97" s="46">
        <v>5.4719800617666702E-2</v>
      </c>
      <c r="I97" s="43">
        <v>44.827058823529399</v>
      </c>
      <c r="J97" s="44">
        <v>34</v>
      </c>
      <c r="K97" s="45">
        <v>5.1627297552498197</v>
      </c>
      <c r="L97" s="45">
        <v>5.59147058823529</v>
      </c>
      <c r="M97" s="44">
        <v>34</v>
      </c>
      <c r="N97" s="46">
        <v>0.590747152579157</v>
      </c>
      <c r="O97" s="46">
        <v>1.3852941176470599</v>
      </c>
      <c r="P97" s="44">
        <v>34</v>
      </c>
      <c r="Q97" s="46">
        <v>0.26404073690931601</v>
      </c>
      <c r="R97" s="46">
        <v>0.40882352941176497</v>
      </c>
      <c r="S97" s="44">
        <v>34</v>
      </c>
      <c r="T97" s="46">
        <v>4.0491113229978198E-2</v>
      </c>
      <c r="U97" s="46">
        <v>0.95264705882352896</v>
      </c>
      <c r="V97" s="44">
        <v>34</v>
      </c>
      <c r="W97" s="46">
        <v>7.7156817445689696E-2</v>
      </c>
      <c r="X97" s="47">
        <v>52.169218059847601</v>
      </c>
      <c r="Y97" s="44">
        <v>34</v>
      </c>
      <c r="Z97" s="47">
        <v>7.4750180466683398</v>
      </c>
      <c r="AA97" s="46">
        <v>4.4643243243243198</v>
      </c>
      <c r="AB97" s="44">
        <v>37</v>
      </c>
      <c r="AC97" s="46">
        <v>5.0719360550145899E-2</v>
      </c>
      <c r="AD97" s="43">
        <v>176.39459459459499</v>
      </c>
      <c r="AE97" s="44">
        <v>37</v>
      </c>
      <c r="AF97" s="43">
        <v>17.496724251948901</v>
      </c>
      <c r="AG97" s="17"/>
    </row>
    <row r="98" spans="1:33" x14ac:dyDescent="0.15">
      <c r="A98" s="12">
        <v>2008</v>
      </c>
      <c r="B98" s="12" t="s">
        <v>30</v>
      </c>
      <c r="C98" s="43">
        <v>30.9514285714286</v>
      </c>
      <c r="D98" s="44">
        <v>14</v>
      </c>
      <c r="E98" s="45">
        <v>7.0013716754304403</v>
      </c>
      <c r="F98" s="46">
        <v>0.66500000000000004</v>
      </c>
      <c r="G98" s="44">
        <v>14</v>
      </c>
      <c r="H98" s="46">
        <v>7.5102494069002906E-2</v>
      </c>
      <c r="I98" s="43">
        <v>46.487142857142899</v>
      </c>
      <c r="J98" s="44">
        <v>14</v>
      </c>
      <c r="K98" s="45">
        <v>6.7743264073378802</v>
      </c>
      <c r="L98" s="45">
        <v>4.28</v>
      </c>
      <c r="M98" s="44">
        <v>14</v>
      </c>
      <c r="N98" s="46">
        <v>0.67028204658786905</v>
      </c>
      <c r="O98" s="46">
        <v>1.12928571428571</v>
      </c>
      <c r="P98" s="44">
        <v>14</v>
      </c>
      <c r="Q98" s="46">
        <v>0.31501519985255899</v>
      </c>
      <c r="R98" s="46">
        <v>0.59642857142857097</v>
      </c>
      <c r="S98" s="44">
        <v>14</v>
      </c>
      <c r="T98" s="46">
        <v>8.8792925807574294E-2</v>
      </c>
      <c r="U98" s="46">
        <v>0.96428571428571397</v>
      </c>
      <c r="V98" s="44">
        <v>14</v>
      </c>
      <c r="W98" s="46">
        <v>7.9633185733183495E-2</v>
      </c>
      <c r="X98" s="47">
        <v>46.073599013022402</v>
      </c>
      <c r="Y98" s="44">
        <v>14</v>
      </c>
      <c r="Z98" s="47">
        <v>10.1753025233035</v>
      </c>
      <c r="AA98" s="46">
        <v>4.4138095238095199</v>
      </c>
      <c r="AB98" s="44">
        <v>21</v>
      </c>
      <c r="AC98" s="46">
        <v>4.2908963379718203E-2</v>
      </c>
      <c r="AD98" s="43">
        <v>165.747619047619</v>
      </c>
      <c r="AE98" s="44">
        <v>21</v>
      </c>
      <c r="AF98" s="43">
        <v>13.8053209532164</v>
      </c>
      <c r="AG98" s="17"/>
    </row>
    <row r="99" spans="1:33" x14ac:dyDescent="0.15">
      <c r="A99" s="12">
        <v>2009</v>
      </c>
      <c r="B99" s="12" t="s">
        <v>30</v>
      </c>
      <c r="C99" s="43">
        <v>57.11</v>
      </c>
      <c r="D99" s="44">
        <v>5</v>
      </c>
      <c r="E99" s="45">
        <v>9.1414938604147196</v>
      </c>
      <c r="F99" s="46">
        <v>1.288</v>
      </c>
      <c r="G99" s="44">
        <v>5</v>
      </c>
      <c r="H99" s="46">
        <v>0.323549068921547</v>
      </c>
      <c r="I99" s="43">
        <v>56.98</v>
      </c>
      <c r="J99" s="44">
        <v>5</v>
      </c>
      <c r="K99" s="45">
        <v>5.7394599049039403</v>
      </c>
      <c r="L99" s="45">
        <v>6.2859999999999996</v>
      </c>
      <c r="M99" s="44">
        <v>5</v>
      </c>
      <c r="N99" s="46">
        <v>2.2429592060490098</v>
      </c>
      <c r="O99" s="46">
        <v>2.552</v>
      </c>
      <c r="P99" s="44">
        <v>5</v>
      </c>
      <c r="Q99" s="46">
        <v>1.0026484927430901</v>
      </c>
      <c r="R99" s="46">
        <v>0.42799999999999999</v>
      </c>
      <c r="S99" s="44">
        <v>5</v>
      </c>
      <c r="T99" s="46">
        <v>5.1710733895391603E-2</v>
      </c>
      <c r="U99" s="46">
        <v>0.88400000000000001</v>
      </c>
      <c r="V99" s="44">
        <v>5</v>
      </c>
      <c r="W99" s="46">
        <v>0.23955375179696101</v>
      </c>
      <c r="X99" s="47">
        <v>55.535584198791298</v>
      </c>
      <c r="Y99" s="44">
        <v>5</v>
      </c>
      <c r="Z99" s="47">
        <v>14.8441450214002</v>
      </c>
      <c r="AA99" s="46">
        <v>4.4546666666666699</v>
      </c>
      <c r="AB99" s="44">
        <v>15</v>
      </c>
      <c r="AC99" s="46">
        <v>7.7082927926861902E-2</v>
      </c>
      <c r="AD99" s="43">
        <v>152.606666666667</v>
      </c>
      <c r="AE99" s="44">
        <v>15</v>
      </c>
      <c r="AF99" s="43">
        <v>20.884451875946599</v>
      </c>
      <c r="AG99" s="17"/>
    </row>
    <row r="100" spans="1:33" x14ac:dyDescent="0.15">
      <c r="A100" s="12">
        <v>2010</v>
      </c>
      <c r="B100" s="12" t="s">
        <v>30</v>
      </c>
      <c r="C100" s="43">
        <v>30.5766666666667</v>
      </c>
      <c r="D100" s="44">
        <v>6</v>
      </c>
      <c r="E100" s="45">
        <v>13.693922901946101</v>
      </c>
      <c r="F100" s="46">
        <v>0.76500000000000001</v>
      </c>
      <c r="G100" s="44">
        <v>6</v>
      </c>
      <c r="H100" s="46">
        <v>0.22076760027987199</v>
      </c>
      <c r="I100" s="43">
        <v>32.871666666666698</v>
      </c>
      <c r="J100" s="44">
        <v>6</v>
      </c>
      <c r="K100" s="45">
        <v>7.4583556796685704</v>
      </c>
      <c r="L100" s="45">
        <v>3.0033333333333299</v>
      </c>
      <c r="M100" s="44">
        <v>6</v>
      </c>
      <c r="N100" s="46">
        <v>0.87919533918489601</v>
      </c>
      <c r="O100" s="46">
        <v>0.57499999999999996</v>
      </c>
      <c r="P100" s="44">
        <v>6</v>
      </c>
      <c r="Q100" s="46">
        <v>0.17612022408949299</v>
      </c>
      <c r="R100" s="46">
        <v>0.61</v>
      </c>
      <c r="S100" s="44">
        <v>6</v>
      </c>
      <c r="T100" s="46">
        <v>0.14706007842601801</v>
      </c>
      <c r="U100" s="46">
        <v>1.15333333333333</v>
      </c>
      <c r="V100" s="44">
        <v>6</v>
      </c>
      <c r="W100" s="46">
        <v>0.51363194777756704</v>
      </c>
      <c r="X100" s="47">
        <v>42.3492562850995</v>
      </c>
      <c r="Y100" s="44">
        <v>6</v>
      </c>
      <c r="Z100" s="47">
        <v>20.2660139792556</v>
      </c>
      <c r="AA100" s="46">
        <v>4.5425000000000004</v>
      </c>
      <c r="AB100" s="44">
        <v>8</v>
      </c>
      <c r="AC100" s="46">
        <v>9.7719533067125997E-2</v>
      </c>
      <c r="AD100" s="43">
        <v>126.6125</v>
      </c>
      <c r="AE100" s="44">
        <v>8</v>
      </c>
      <c r="AF100" s="43">
        <v>22.336752525666199</v>
      </c>
      <c r="AG100" s="17"/>
    </row>
    <row r="101" spans="1:33" x14ac:dyDescent="0.15">
      <c r="A101" s="12">
        <v>2011</v>
      </c>
      <c r="B101" s="12" t="s">
        <v>30</v>
      </c>
      <c r="C101" s="43"/>
      <c r="D101" s="44">
        <v>0</v>
      </c>
      <c r="E101" s="45"/>
      <c r="F101" s="46"/>
      <c r="G101" s="44">
        <v>0</v>
      </c>
      <c r="H101" s="46"/>
      <c r="I101" s="43"/>
      <c r="J101" s="44">
        <v>0</v>
      </c>
      <c r="K101" s="45"/>
      <c r="L101" s="45"/>
      <c r="M101" s="44">
        <v>0</v>
      </c>
      <c r="N101" s="46"/>
      <c r="O101" s="46"/>
      <c r="P101" s="44">
        <v>0</v>
      </c>
      <c r="Q101" s="46"/>
      <c r="R101" s="46"/>
      <c r="S101" s="44">
        <v>0</v>
      </c>
      <c r="T101" s="46"/>
      <c r="U101" s="46"/>
      <c r="V101" s="44">
        <v>0</v>
      </c>
      <c r="W101" s="46"/>
      <c r="X101" s="47"/>
      <c r="Y101" s="44">
        <v>0</v>
      </c>
      <c r="Z101" s="47"/>
      <c r="AA101" s="46">
        <v>4.78</v>
      </c>
      <c r="AB101" s="44">
        <v>3</v>
      </c>
      <c r="AC101" s="46">
        <v>0.215019378971602</v>
      </c>
      <c r="AD101" s="43">
        <v>89.433333333333294</v>
      </c>
      <c r="AE101" s="44">
        <v>3</v>
      </c>
      <c r="AF101" s="43">
        <v>33.783444334631</v>
      </c>
      <c r="AG101" s="17"/>
    </row>
    <row r="102" spans="1:33" x14ac:dyDescent="0.15">
      <c r="A102" s="12">
        <v>2012</v>
      </c>
      <c r="B102" s="12" t="s">
        <v>30</v>
      </c>
      <c r="C102" s="43">
        <v>62.925714285714299</v>
      </c>
      <c r="D102" s="44">
        <v>7</v>
      </c>
      <c r="E102" s="45">
        <v>6.8876403648795703</v>
      </c>
      <c r="F102" s="46">
        <v>0.64285714285714302</v>
      </c>
      <c r="G102" s="44">
        <v>7</v>
      </c>
      <c r="H102" s="46">
        <v>8.1407683202224496E-2</v>
      </c>
      <c r="I102" s="43">
        <v>36.574285714285701</v>
      </c>
      <c r="J102" s="44">
        <v>7</v>
      </c>
      <c r="K102" s="45">
        <v>7.0715253480631297</v>
      </c>
      <c r="L102" s="45">
        <v>9.4728571428571406</v>
      </c>
      <c r="M102" s="44">
        <v>7</v>
      </c>
      <c r="N102" s="46">
        <v>0.88448724528668599</v>
      </c>
      <c r="O102" s="46">
        <v>1.80714285714286</v>
      </c>
      <c r="P102" s="44">
        <v>7</v>
      </c>
      <c r="Q102" s="46">
        <v>0.278419983253411</v>
      </c>
      <c r="R102" s="46">
        <v>0.437142857142857</v>
      </c>
      <c r="S102" s="44">
        <v>7</v>
      </c>
      <c r="T102" s="46">
        <v>4.5602541998606798E-2</v>
      </c>
      <c r="U102" s="46">
        <v>1.1528571428571399</v>
      </c>
      <c r="V102" s="44">
        <v>7</v>
      </c>
      <c r="W102" s="46">
        <v>0.20510989256301301</v>
      </c>
      <c r="X102" s="47">
        <v>105.92</v>
      </c>
      <c r="Y102" s="44">
        <v>7</v>
      </c>
      <c r="Z102" s="47">
        <v>13.9303667951572</v>
      </c>
      <c r="AA102" s="46">
        <v>4.4827272727272698</v>
      </c>
      <c r="AB102" s="44">
        <v>11</v>
      </c>
      <c r="AC102" s="46">
        <v>6.1127153750357398E-2</v>
      </c>
      <c r="AD102" s="43">
        <v>173.47272727272701</v>
      </c>
      <c r="AE102" s="44">
        <v>11</v>
      </c>
      <c r="AF102" s="43">
        <v>19.938925342195699</v>
      </c>
      <c r="AG102" s="17"/>
    </row>
    <row r="103" spans="1:33" x14ac:dyDescent="0.15">
      <c r="A103" s="12">
        <v>2013</v>
      </c>
      <c r="B103" s="12" t="s">
        <v>30</v>
      </c>
      <c r="C103" s="43">
        <v>99.647272727272707</v>
      </c>
      <c r="D103" s="44">
        <v>11</v>
      </c>
      <c r="E103" s="45">
        <v>11.136917077156999</v>
      </c>
      <c r="F103" s="46">
        <v>0.44</v>
      </c>
      <c r="G103" s="44">
        <v>11</v>
      </c>
      <c r="H103" s="46">
        <v>0.113112976508204</v>
      </c>
      <c r="I103" s="43">
        <v>46.409090909090899</v>
      </c>
      <c r="J103" s="44">
        <v>11</v>
      </c>
      <c r="K103" s="45">
        <v>9.0524397971481605</v>
      </c>
      <c r="L103" s="45">
        <v>15.9754545454545</v>
      </c>
      <c r="M103" s="44">
        <v>11</v>
      </c>
      <c r="N103" s="46">
        <v>1.48730223353705</v>
      </c>
      <c r="O103" s="46">
        <v>2.9536363636363601</v>
      </c>
      <c r="P103" s="44">
        <v>11</v>
      </c>
      <c r="Q103" s="46">
        <v>0.40641061351404101</v>
      </c>
      <c r="R103" s="46">
        <v>0.43909090909090898</v>
      </c>
      <c r="S103" s="44">
        <v>11</v>
      </c>
      <c r="T103" s="46">
        <v>3.4017496713377199E-2</v>
      </c>
      <c r="U103" s="46">
        <v>1.2518181818181799</v>
      </c>
      <c r="V103" s="44">
        <v>11</v>
      </c>
      <c r="W103" s="46">
        <v>0.19266465535091701</v>
      </c>
      <c r="X103" s="47">
        <v>435.72272727272701</v>
      </c>
      <c r="Y103" s="44">
        <v>11</v>
      </c>
      <c r="Z103" s="47">
        <v>126.425309492068</v>
      </c>
      <c r="AA103" s="46">
        <v>4.4218181818181801</v>
      </c>
      <c r="AB103" s="44">
        <v>11</v>
      </c>
      <c r="AC103" s="46">
        <v>5.1624838662625801E-2</v>
      </c>
      <c r="AD103" s="43">
        <v>221.76666666666699</v>
      </c>
      <c r="AE103" s="44">
        <v>3</v>
      </c>
      <c r="AF103" s="43">
        <v>61.520899791136898</v>
      </c>
      <c r="AG103" s="17"/>
    </row>
    <row r="104" spans="1:33" x14ac:dyDescent="0.15">
      <c r="A104" s="12">
        <v>2014</v>
      </c>
      <c r="B104" s="12" t="s">
        <v>30</v>
      </c>
      <c r="C104" s="43">
        <v>65.224000000000004</v>
      </c>
      <c r="D104" s="44">
        <v>15</v>
      </c>
      <c r="E104" s="45">
        <v>9.3442604639986193</v>
      </c>
      <c r="F104" s="46">
        <v>0.62933333333333297</v>
      </c>
      <c r="G104" s="44">
        <v>15</v>
      </c>
      <c r="H104" s="46">
        <v>0.12744921179552901</v>
      </c>
      <c r="I104" s="43">
        <v>60.896000000000001</v>
      </c>
      <c r="J104" s="44">
        <v>15</v>
      </c>
      <c r="K104" s="45">
        <v>11.6592002012717</v>
      </c>
      <c r="L104" s="45">
        <v>9.6806666666666707</v>
      </c>
      <c r="M104" s="44">
        <v>15</v>
      </c>
      <c r="N104" s="46">
        <v>1.1695157592401699</v>
      </c>
      <c r="O104" s="46">
        <v>3.1646666666666698</v>
      </c>
      <c r="P104" s="44">
        <v>15</v>
      </c>
      <c r="Q104" s="46">
        <v>0.40820264186479299</v>
      </c>
      <c r="R104" s="46">
        <v>0.38200000000000001</v>
      </c>
      <c r="S104" s="44">
        <v>15</v>
      </c>
      <c r="T104" s="46">
        <v>1.8340691164210599E-2</v>
      </c>
      <c r="U104" s="46">
        <v>0.83133333333333304</v>
      </c>
      <c r="V104" s="44">
        <v>15</v>
      </c>
      <c r="W104" s="46">
        <v>8.3710764322708603E-2</v>
      </c>
      <c r="X104" s="47">
        <v>68.283636363636404</v>
      </c>
      <c r="Y104" s="44">
        <v>11</v>
      </c>
      <c r="Z104" s="47">
        <v>8.4976930851022807</v>
      </c>
      <c r="AA104" s="46">
        <v>4.5478947368421103</v>
      </c>
      <c r="AB104" s="44">
        <v>19</v>
      </c>
      <c r="AC104" s="46">
        <v>0.17262266415435601</v>
      </c>
      <c r="AD104" s="43"/>
      <c r="AE104" s="44">
        <v>0</v>
      </c>
      <c r="AF104" s="43"/>
      <c r="AG104" s="17"/>
    </row>
    <row r="105" spans="1:33" x14ac:dyDescent="0.15">
      <c r="A105" s="12">
        <v>2015</v>
      </c>
      <c r="B105" s="12" t="s">
        <v>30</v>
      </c>
      <c r="C105" s="43">
        <v>28.671428571428599</v>
      </c>
      <c r="D105" s="44">
        <v>14</v>
      </c>
      <c r="E105" s="45">
        <v>4.3008226733021599</v>
      </c>
      <c r="F105" s="46">
        <v>0.53642857142857103</v>
      </c>
      <c r="G105" s="44">
        <v>14</v>
      </c>
      <c r="H105" s="46">
        <v>6.1551436034141302E-2</v>
      </c>
      <c r="I105" s="43">
        <v>72.117142857142895</v>
      </c>
      <c r="J105" s="44">
        <v>14</v>
      </c>
      <c r="K105" s="45">
        <v>8.2949758677636805</v>
      </c>
      <c r="L105" s="45">
        <v>8.3492857142857204</v>
      </c>
      <c r="M105" s="44">
        <v>14</v>
      </c>
      <c r="N105" s="46">
        <v>0.89233701333572202</v>
      </c>
      <c r="O105" s="46">
        <v>2.6192857142857102</v>
      </c>
      <c r="P105" s="44">
        <v>14</v>
      </c>
      <c r="Q105" s="46">
        <v>0.44557218959237999</v>
      </c>
      <c r="R105" s="46">
        <v>0.35285714285714298</v>
      </c>
      <c r="S105" s="44">
        <v>14</v>
      </c>
      <c r="T105" s="46">
        <v>2.8292595455592501E-2</v>
      </c>
      <c r="U105" s="46">
        <v>0.69571428571428595</v>
      </c>
      <c r="V105" s="44">
        <v>14</v>
      </c>
      <c r="W105" s="46">
        <v>0.14028117089395301</v>
      </c>
      <c r="X105" s="47">
        <v>55.117142857142902</v>
      </c>
      <c r="Y105" s="44">
        <v>14</v>
      </c>
      <c r="Z105" s="47">
        <v>7.0639117224527901</v>
      </c>
      <c r="AA105" s="46">
        <v>4.5125000000000002</v>
      </c>
      <c r="AB105" s="44">
        <v>16</v>
      </c>
      <c r="AC105" s="46">
        <v>0.108959090182202</v>
      </c>
      <c r="AD105" s="43"/>
      <c r="AE105" s="44">
        <v>0</v>
      </c>
      <c r="AF105" s="43"/>
      <c r="AG105" s="17"/>
    </row>
    <row r="106" spans="1:33" x14ac:dyDescent="0.15">
      <c r="A106" s="12">
        <v>2016</v>
      </c>
      <c r="B106" s="12" t="s">
        <v>30</v>
      </c>
      <c r="C106" s="43">
        <v>76.899285714285696</v>
      </c>
      <c r="D106" s="44">
        <v>14</v>
      </c>
      <c r="E106" s="45">
        <v>14.5228281258831</v>
      </c>
      <c r="F106" s="46">
        <v>0.87</v>
      </c>
      <c r="G106" s="44">
        <v>14</v>
      </c>
      <c r="H106" s="46">
        <v>0.12746040109051099</v>
      </c>
      <c r="I106" s="43">
        <v>66.154285714285706</v>
      </c>
      <c r="J106" s="44">
        <v>14</v>
      </c>
      <c r="K106" s="45">
        <v>7.2552001596343301</v>
      </c>
      <c r="L106" s="45">
        <v>7.3042857142857098</v>
      </c>
      <c r="M106" s="44">
        <v>14</v>
      </c>
      <c r="N106" s="46">
        <v>0.58229907564823202</v>
      </c>
      <c r="O106" s="46">
        <v>3.13</v>
      </c>
      <c r="P106" s="44">
        <v>14</v>
      </c>
      <c r="Q106" s="46">
        <v>0.36648463680076498</v>
      </c>
      <c r="R106" s="46">
        <v>0.40785714285714297</v>
      </c>
      <c r="S106" s="44">
        <v>14</v>
      </c>
      <c r="T106" s="46">
        <v>1.9419559965719299E-2</v>
      </c>
      <c r="U106" s="46">
        <v>1.0614285714285701</v>
      </c>
      <c r="V106" s="44">
        <v>14</v>
      </c>
      <c r="W106" s="46">
        <v>0.17275675951806799</v>
      </c>
      <c r="X106" s="47">
        <v>93.545714285714297</v>
      </c>
      <c r="Y106" s="44">
        <v>14</v>
      </c>
      <c r="Z106" s="47">
        <v>18.9343284009156</v>
      </c>
      <c r="AA106" s="46">
        <v>4.3353333333333302</v>
      </c>
      <c r="AB106" s="44">
        <v>15</v>
      </c>
      <c r="AC106" s="46">
        <v>5.14722918218804E-2</v>
      </c>
      <c r="AD106" s="43"/>
      <c r="AE106" s="44">
        <v>0</v>
      </c>
      <c r="AF106" s="43"/>
      <c r="AG106" s="17"/>
    </row>
    <row r="107" spans="1:33" x14ac:dyDescent="0.15">
      <c r="A107" s="12">
        <v>2017</v>
      </c>
      <c r="B107" s="12" t="s">
        <v>30</v>
      </c>
      <c r="C107" s="43">
        <v>62.655000000000001</v>
      </c>
      <c r="D107" s="44">
        <v>20</v>
      </c>
      <c r="E107" s="45">
        <v>10.421280694607001</v>
      </c>
      <c r="F107" s="46">
        <v>0.56299999999999994</v>
      </c>
      <c r="G107" s="44">
        <v>20</v>
      </c>
      <c r="H107" s="46">
        <v>4.8984960097865501E-2</v>
      </c>
      <c r="I107" s="43">
        <v>67.36</v>
      </c>
      <c r="J107" s="44">
        <v>20</v>
      </c>
      <c r="K107" s="45">
        <v>6.1046474530734196</v>
      </c>
      <c r="L107" s="45">
        <v>7.2214999999999998</v>
      </c>
      <c r="M107" s="44">
        <v>20</v>
      </c>
      <c r="N107" s="46">
        <v>0.58826071690419002</v>
      </c>
      <c r="O107" s="46">
        <v>3.3039999999999998</v>
      </c>
      <c r="P107" s="44">
        <v>20</v>
      </c>
      <c r="Q107" s="46">
        <v>0.32329992592832901</v>
      </c>
      <c r="R107" s="46">
        <v>0.40949999999999998</v>
      </c>
      <c r="S107" s="44">
        <v>20</v>
      </c>
      <c r="T107" s="46">
        <v>2.7178503502429601E-2</v>
      </c>
      <c r="U107" s="46">
        <v>0.97650000000000003</v>
      </c>
      <c r="V107" s="44">
        <v>20</v>
      </c>
      <c r="W107" s="46">
        <v>0.159303211386007</v>
      </c>
      <c r="X107" s="47">
        <v>104.149</v>
      </c>
      <c r="Y107" s="44">
        <v>20</v>
      </c>
      <c r="Z107" s="47">
        <v>11.860100356813399</v>
      </c>
      <c r="AA107" s="46">
        <v>4.2549999999999999</v>
      </c>
      <c r="AB107" s="44">
        <v>20</v>
      </c>
      <c r="AC107" s="46">
        <v>3.2472660565628503E-2</v>
      </c>
      <c r="AD107" s="43"/>
      <c r="AE107" s="44">
        <v>0</v>
      </c>
      <c r="AF107" s="43"/>
      <c r="AG107" s="17"/>
    </row>
    <row r="108" spans="1:33" x14ac:dyDescent="0.15">
      <c r="A108" s="12">
        <v>2018</v>
      </c>
      <c r="B108" s="12" t="s">
        <v>30</v>
      </c>
      <c r="C108" s="43">
        <v>36.408749999999998</v>
      </c>
      <c r="D108" s="44">
        <v>16</v>
      </c>
      <c r="E108" s="45">
        <v>10.4087860673487</v>
      </c>
      <c r="F108" s="46">
        <v>0.416875</v>
      </c>
      <c r="G108" s="44">
        <v>16</v>
      </c>
      <c r="H108" s="46">
        <v>4.3653166647258601E-2</v>
      </c>
      <c r="I108" s="43">
        <v>61.636875000000003</v>
      </c>
      <c r="J108" s="44">
        <v>16</v>
      </c>
      <c r="K108" s="45">
        <v>5.4536522715477904</v>
      </c>
      <c r="L108" s="45">
        <v>4.40625</v>
      </c>
      <c r="M108" s="44">
        <v>16</v>
      </c>
      <c r="N108" s="46">
        <v>0.342969720480783</v>
      </c>
      <c r="O108" s="46">
        <v>2.3262499999999999</v>
      </c>
      <c r="P108" s="44">
        <v>16</v>
      </c>
      <c r="Q108" s="46">
        <v>0.16829258995372701</v>
      </c>
      <c r="R108" s="46">
        <v>0.32437500000000002</v>
      </c>
      <c r="S108" s="44">
        <v>16</v>
      </c>
      <c r="T108" s="46">
        <v>3.34909036157581E-2</v>
      </c>
      <c r="U108" s="46">
        <v>0.57687500000000003</v>
      </c>
      <c r="V108" s="44">
        <v>16</v>
      </c>
      <c r="W108" s="46">
        <v>0.114534269798752</v>
      </c>
      <c r="X108" s="47">
        <v>81.726875000000007</v>
      </c>
      <c r="Y108" s="44">
        <v>16</v>
      </c>
      <c r="Z108" s="47">
        <v>16.331437773987499</v>
      </c>
      <c r="AA108" s="46">
        <v>4.2718749999999996</v>
      </c>
      <c r="AB108" s="44">
        <v>16</v>
      </c>
      <c r="AC108" s="46">
        <v>3.9361770264221302E-2</v>
      </c>
      <c r="AD108" s="43"/>
      <c r="AE108" s="44">
        <v>0</v>
      </c>
      <c r="AF108" s="43"/>
      <c r="AG108" s="17"/>
    </row>
    <row r="109" spans="1:33" x14ac:dyDescent="0.15">
      <c r="A109" s="12">
        <v>2019</v>
      </c>
      <c r="B109" s="12" t="s">
        <v>30</v>
      </c>
      <c r="C109" s="43">
        <v>60.1309090909091</v>
      </c>
      <c r="D109" s="44">
        <v>11</v>
      </c>
      <c r="E109" s="45">
        <v>11.790101661566901</v>
      </c>
      <c r="F109" s="46">
        <v>1.2136363636363601</v>
      </c>
      <c r="G109" s="44">
        <v>11</v>
      </c>
      <c r="H109" s="46">
        <v>0.29284893011204399</v>
      </c>
      <c r="I109" s="43">
        <v>67.62</v>
      </c>
      <c r="J109" s="44">
        <v>11</v>
      </c>
      <c r="K109" s="45">
        <v>6.0107963471800199</v>
      </c>
      <c r="L109" s="45">
        <v>6.6409090909090898</v>
      </c>
      <c r="M109" s="44">
        <v>11</v>
      </c>
      <c r="N109" s="46">
        <v>0.852463227194586</v>
      </c>
      <c r="O109" s="46">
        <v>2.7954545454545499</v>
      </c>
      <c r="P109" s="44">
        <v>11</v>
      </c>
      <c r="Q109" s="46">
        <v>0.452954670893565</v>
      </c>
      <c r="R109" s="46">
        <v>0.36</v>
      </c>
      <c r="S109" s="44">
        <v>11</v>
      </c>
      <c r="T109" s="46">
        <v>2.0582428516488602E-2</v>
      </c>
      <c r="U109" s="46">
        <v>0.78454545454545499</v>
      </c>
      <c r="V109" s="44">
        <v>11</v>
      </c>
      <c r="W109" s="46">
        <v>0.204563231550734</v>
      </c>
      <c r="X109" s="47">
        <v>57.580909090909103</v>
      </c>
      <c r="Y109" s="44">
        <v>11</v>
      </c>
      <c r="Z109" s="47">
        <v>9.1416788247858101</v>
      </c>
      <c r="AA109" s="46">
        <v>4.2390909090909101</v>
      </c>
      <c r="AB109" s="44">
        <v>11</v>
      </c>
      <c r="AC109" s="46">
        <v>4.9053858071873797E-2</v>
      </c>
      <c r="AD109" s="43"/>
      <c r="AE109" s="44">
        <v>0</v>
      </c>
      <c r="AF109" s="43"/>
      <c r="AG109" s="17"/>
    </row>
    <row r="110" spans="1:33" x14ac:dyDescent="0.15">
      <c r="A110" s="12">
        <v>2020</v>
      </c>
      <c r="B110" s="12" t="s">
        <v>30</v>
      </c>
      <c r="C110" s="43">
        <v>162.101818181818</v>
      </c>
      <c r="D110" s="44">
        <v>11</v>
      </c>
      <c r="E110" s="45">
        <v>43.166642904787302</v>
      </c>
      <c r="F110" s="46">
        <v>1.0154545454545501</v>
      </c>
      <c r="G110" s="44">
        <v>11</v>
      </c>
      <c r="H110" s="46">
        <v>0.13047022395490501</v>
      </c>
      <c r="I110" s="43">
        <v>138.38999999999999</v>
      </c>
      <c r="J110" s="44">
        <v>11</v>
      </c>
      <c r="K110" s="45">
        <v>29.128133760398001</v>
      </c>
      <c r="L110" s="45">
        <v>10.3118181818182</v>
      </c>
      <c r="M110" s="44">
        <v>11</v>
      </c>
      <c r="N110" s="46">
        <v>2.1504814759751798</v>
      </c>
      <c r="O110" s="46">
        <v>5.6130000000000004</v>
      </c>
      <c r="P110" s="44">
        <v>10</v>
      </c>
      <c r="Q110" s="46">
        <v>1.4057540878672801</v>
      </c>
      <c r="R110" s="46">
        <v>0.469090909090909</v>
      </c>
      <c r="S110" s="44">
        <v>11</v>
      </c>
      <c r="T110" s="46">
        <v>4.5496344417677102E-2</v>
      </c>
      <c r="U110" s="46">
        <v>1.60363636363636</v>
      </c>
      <c r="V110" s="44">
        <v>11</v>
      </c>
      <c r="W110" s="46">
        <v>0.46892192164052399</v>
      </c>
      <c r="X110" s="47">
        <v>140.97818181818201</v>
      </c>
      <c r="Y110" s="44">
        <v>11</v>
      </c>
      <c r="Z110" s="47">
        <v>30.850562240881601</v>
      </c>
      <c r="AA110" s="46">
        <v>4.1530769230769202</v>
      </c>
      <c r="AB110" s="44">
        <v>13</v>
      </c>
      <c r="AC110" s="46">
        <v>6.50777110942167E-2</v>
      </c>
      <c r="AD110" s="43"/>
      <c r="AE110" s="44">
        <v>0</v>
      </c>
      <c r="AF110" s="43"/>
      <c r="AG110" s="17"/>
    </row>
    <row r="111" spans="1:33" x14ac:dyDescent="0.15">
      <c r="A111" s="12"/>
      <c r="B111" s="12"/>
      <c r="C111" s="13"/>
      <c r="D111" s="14"/>
      <c r="E111" s="13"/>
      <c r="F111" s="15"/>
      <c r="G111" s="16"/>
      <c r="H111" s="15"/>
      <c r="I111" s="17"/>
      <c r="J111" s="16"/>
      <c r="K111" s="17"/>
      <c r="L111" s="17"/>
      <c r="M111" s="16"/>
      <c r="N111" s="17"/>
      <c r="O111" s="17"/>
      <c r="P111" s="16"/>
      <c r="Q111" s="17"/>
      <c r="R111" s="17"/>
      <c r="S111" s="16"/>
      <c r="T111" s="17"/>
      <c r="U111" s="17"/>
      <c r="V111" s="16"/>
      <c r="W111" s="17"/>
      <c r="X111" s="17"/>
      <c r="Y111" s="16"/>
      <c r="Z111" s="17"/>
      <c r="AA111" s="17"/>
      <c r="AB111" s="16"/>
      <c r="AC111" s="17"/>
      <c r="AD111" s="17"/>
      <c r="AE111" s="16"/>
      <c r="AF111" s="17"/>
      <c r="AG111" s="17"/>
    </row>
    <row r="112" spans="1:33" x14ac:dyDescent="0.15">
      <c r="A112" s="12"/>
      <c r="B112" s="12"/>
      <c r="C112" s="13"/>
      <c r="D112" s="14"/>
      <c r="E112" s="13"/>
      <c r="F112" s="15"/>
      <c r="G112" s="16"/>
      <c r="H112" s="15"/>
      <c r="I112" s="17"/>
      <c r="J112" s="16"/>
      <c r="K112" s="17"/>
      <c r="L112" s="17"/>
      <c r="M112" s="16"/>
      <c r="N112" s="17"/>
      <c r="O112" s="17"/>
      <c r="P112" s="16"/>
      <c r="Q112" s="17"/>
      <c r="R112" s="17"/>
      <c r="S112" s="16"/>
      <c r="T112" s="17"/>
      <c r="U112" s="17"/>
      <c r="V112" s="16"/>
      <c r="W112" s="17"/>
      <c r="X112" s="17"/>
      <c r="Y112" s="16"/>
      <c r="Z112" s="17"/>
      <c r="AA112" s="17"/>
      <c r="AB112" s="16"/>
      <c r="AC112" s="17"/>
      <c r="AD112" s="17"/>
      <c r="AE112" s="16"/>
      <c r="AF112" s="17"/>
      <c r="AG112" s="17"/>
    </row>
    <row r="113" spans="1:44" x14ac:dyDescent="0.15">
      <c r="A113" s="12"/>
      <c r="B113" s="12"/>
      <c r="C113" s="13"/>
      <c r="D113" s="14"/>
      <c r="E113" s="13"/>
      <c r="F113" s="15"/>
      <c r="G113" s="16"/>
      <c r="H113" s="15"/>
      <c r="I113" s="17"/>
      <c r="J113" s="16"/>
      <c r="K113" s="17"/>
      <c r="L113" s="17"/>
      <c r="M113" s="16"/>
      <c r="N113" s="17"/>
      <c r="O113" s="17"/>
      <c r="P113" s="16"/>
      <c r="Q113" s="17"/>
      <c r="R113" s="17"/>
      <c r="S113" s="16"/>
      <c r="T113" s="17"/>
      <c r="U113" s="17"/>
      <c r="V113" s="16"/>
      <c r="W113" s="17"/>
      <c r="X113" s="17"/>
      <c r="Y113" s="16"/>
      <c r="Z113" s="17"/>
      <c r="AA113" s="17"/>
      <c r="AB113" s="16"/>
      <c r="AC113" s="17"/>
      <c r="AD113" s="17"/>
      <c r="AE113" s="16"/>
      <c r="AF113" s="17"/>
      <c r="AG113" s="17"/>
    </row>
    <row r="114" spans="1:44" x14ac:dyDescent="0.15">
      <c r="A114" s="12"/>
      <c r="B114" s="12"/>
      <c r="C114" s="13"/>
      <c r="D114" s="14"/>
      <c r="E114" s="13"/>
      <c r="F114" s="15"/>
      <c r="G114" s="16"/>
      <c r="H114" s="15"/>
      <c r="I114" s="17"/>
      <c r="J114" s="16"/>
      <c r="K114" s="17"/>
      <c r="L114" s="17"/>
      <c r="M114" s="16"/>
      <c r="N114" s="17"/>
      <c r="O114" s="17"/>
      <c r="P114" s="16"/>
      <c r="Q114" s="17"/>
      <c r="R114" s="17"/>
      <c r="S114" s="16"/>
      <c r="T114" s="17"/>
      <c r="U114" s="17"/>
      <c r="V114" s="16"/>
      <c r="W114" s="17"/>
      <c r="X114" s="17"/>
      <c r="Y114" s="16"/>
      <c r="Z114" s="17"/>
      <c r="AA114" s="17"/>
      <c r="AB114" s="16"/>
      <c r="AC114" s="17"/>
      <c r="AD114" s="17"/>
      <c r="AE114" s="16"/>
      <c r="AF114" s="17"/>
      <c r="AG114" s="17"/>
    </row>
    <row r="115" spans="1:44" x14ac:dyDescent="0.15">
      <c r="A115" s="12"/>
      <c r="B115" s="12"/>
      <c r="C115" s="13"/>
      <c r="D115" s="14"/>
      <c r="E115" s="13"/>
      <c r="F115" s="15"/>
      <c r="G115" s="16"/>
      <c r="H115" s="15"/>
      <c r="I115" s="17"/>
      <c r="J115" s="16"/>
      <c r="K115" s="17"/>
      <c r="L115" s="17"/>
      <c r="M115" s="16"/>
      <c r="N115" s="17"/>
      <c r="O115" s="17"/>
      <c r="P115" s="16"/>
      <c r="Q115" s="17"/>
      <c r="R115" s="17"/>
      <c r="S115" s="16"/>
      <c r="T115" s="17"/>
      <c r="U115" s="17"/>
      <c r="V115" s="16"/>
      <c r="W115" s="17"/>
      <c r="X115" s="17"/>
      <c r="Y115" s="16"/>
      <c r="Z115" s="17"/>
      <c r="AA115" s="17"/>
      <c r="AB115" s="16"/>
      <c r="AC115" s="17"/>
      <c r="AD115" s="17"/>
      <c r="AE115" s="16"/>
      <c r="AF115" s="17"/>
      <c r="AG115" s="17"/>
    </row>
    <row r="116" spans="1:44" x14ac:dyDescent="0.15">
      <c r="A116" s="12"/>
      <c r="B116" s="12"/>
      <c r="C116" s="13"/>
      <c r="D116" s="14"/>
      <c r="E116" s="13"/>
      <c r="F116" s="15"/>
      <c r="G116" s="16"/>
      <c r="H116" s="15"/>
      <c r="I116" s="17"/>
      <c r="J116" s="16"/>
      <c r="K116" s="17"/>
      <c r="L116" s="17"/>
      <c r="M116" s="16"/>
      <c r="N116" s="17"/>
      <c r="O116" s="17"/>
      <c r="P116" s="16"/>
      <c r="Q116" s="17"/>
      <c r="R116" s="17"/>
      <c r="S116" s="16"/>
      <c r="T116" s="17"/>
      <c r="U116" s="17"/>
      <c r="V116" s="16"/>
      <c r="W116" s="17"/>
      <c r="X116" s="17"/>
      <c r="Y116" s="16"/>
      <c r="Z116" s="17"/>
      <c r="AA116" s="17"/>
      <c r="AB116" s="16"/>
      <c r="AC116" s="17"/>
      <c r="AD116" s="17"/>
      <c r="AE116" s="16"/>
      <c r="AF116" s="17"/>
      <c r="AG116" s="17"/>
    </row>
    <row r="117" spans="1:44" x14ac:dyDescent="0.15">
      <c r="A117" s="12"/>
      <c r="B117" s="12"/>
      <c r="C117" s="13"/>
      <c r="D117" s="14"/>
      <c r="E117" s="13"/>
      <c r="F117" s="15"/>
      <c r="G117" s="16"/>
      <c r="H117" s="15"/>
      <c r="I117" s="17"/>
      <c r="J117" s="16"/>
      <c r="K117" s="17"/>
      <c r="L117" s="17"/>
      <c r="M117" s="16"/>
      <c r="N117" s="17"/>
      <c r="O117" s="17"/>
      <c r="P117" s="16"/>
      <c r="Q117" s="17"/>
      <c r="R117" s="17"/>
      <c r="S117" s="16"/>
      <c r="T117" s="17"/>
      <c r="U117" s="17"/>
      <c r="V117" s="16"/>
      <c r="W117" s="17"/>
      <c r="X117" s="17"/>
      <c r="Y117" s="16"/>
      <c r="Z117" s="17"/>
      <c r="AA117" s="17"/>
      <c r="AB117" s="16"/>
      <c r="AC117" s="17"/>
      <c r="AD117" s="17"/>
      <c r="AE117" s="16"/>
      <c r="AF117" s="17"/>
      <c r="AG117" s="17"/>
    </row>
    <row r="125" spans="1:44" ht="25" x14ac:dyDescent="0.25">
      <c r="X125" s="36" t="s">
        <v>82</v>
      </c>
    </row>
    <row r="126" spans="1:44" x14ac:dyDescent="0.15">
      <c r="A126" s="35"/>
      <c r="B126" s="35"/>
      <c r="C126" s="35"/>
      <c r="D126" s="35"/>
      <c r="E126" s="35"/>
      <c r="F126" s="35"/>
      <c r="G126" s="35"/>
      <c r="H126" s="35"/>
      <c r="I126" s="42"/>
      <c r="J126" s="35"/>
      <c r="K126" s="42"/>
      <c r="L126" s="42"/>
      <c r="M126" s="35"/>
      <c r="N126" s="42"/>
      <c r="O126" s="42"/>
      <c r="P126" s="35"/>
      <c r="Q126" s="42"/>
      <c r="R126" s="42"/>
      <c r="S126" s="35"/>
      <c r="T126" s="42"/>
      <c r="U126" s="42"/>
      <c r="V126" s="35"/>
      <c r="W126" s="42"/>
      <c r="X126" s="42"/>
      <c r="Y126" s="35"/>
      <c r="Z126" s="42"/>
      <c r="AA126" s="42"/>
      <c r="AB126" s="35"/>
      <c r="AC126" s="42"/>
      <c r="AD126" s="42"/>
      <c r="AE126" s="35"/>
      <c r="AF126" s="42"/>
      <c r="AH126" s="10"/>
      <c r="AI126" s="10"/>
      <c r="AJ126" s="10"/>
      <c r="AK126" s="10"/>
      <c r="AL126" s="10"/>
      <c r="AM126" s="10"/>
      <c r="AN126" s="10"/>
      <c r="AO126" s="10"/>
      <c r="AP126" s="10"/>
      <c r="AQ126" s="10"/>
      <c r="AR126" s="10"/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W179"/>
  <sheetViews>
    <sheetView workbookViewId="0">
      <selection activeCell="D4" sqref="D4"/>
    </sheetView>
  </sheetViews>
  <sheetFormatPr baseColWidth="10" defaultColWidth="8.83203125" defaultRowHeight="13" x14ac:dyDescent="0.15"/>
  <cols>
    <col min="1" max="1" width="28.1640625" customWidth="1"/>
    <col min="19" max="19" width="32.5" bestFit="1" customWidth="1"/>
    <col min="21" max="21" width="11.83203125" bestFit="1" customWidth="1"/>
  </cols>
  <sheetData>
    <row r="1" spans="1:21" x14ac:dyDescent="0.15">
      <c r="A1" s="1" t="s">
        <v>60</v>
      </c>
    </row>
    <row r="2" spans="1:21" x14ac:dyDescent="0.15">
      <c r="A2" s="1" t="s">
        <v>61</v>
      </c>
    </row>
    <row r="3" spans="1:21" x14ac:dyDescent="0.15">
      <c r="A3" s="1" t="s">
        <v>62</v>
      </c>
    </row>
    <row r="5" spans="1:21" x14ac:dyDescent="0.15">
      <c r="A5" t="s">
        <v>81</v>
      </c>
    </row>
    <row r="6" spans="1:21" x14ac:dyDescent="0.15">
      <c r="A6" s="1" t="s">
        <v>80</v>
      </c>
    </row>
    <row r="8" spans="1:21" x14ac:dyDescent="0.15">
      <c r="B8" s="26" t="s">
        <v>53</v>
      </c>
    </row>
    <row r="9" spans="1:21" x14ac:dyDescent="0.15">
      <c r="A9" s="30" t="s">
        <v>21</v>
      </c>
      <c r="B9">
        <v>1</v>
      </c>
      <c r="C9">
        <v>2</v>
      </c>
      <c r="D9">
        <v>3</v>
      </c>
      <c r="E9">
        <v>4</v>
      </c>
      <c r="F9">
        <v>5</v>
      </c>
      <c r="G9">
        <v>6</v>
      </c>
      <c r="H9">
        <v>7</v>
      </c>
      <c r="I9">
        <v>8</v>
      </c>
      <c r="J9">
        <v>9</v>
      </c>
      <c r="K9">
        <v>10</v>
      </c>
      <c r="L9">
        <v>11</v>
      </c>
      <c r="M9">
        <v>12</v>
      </c>
      <c r="N9">
        <v>13</v>
      </c>
      <c r="O9">
        <v>14</v>
      </c>
      <c r="P9">
        <v>15</v>
      </c>
      <c r="Q9">
        <v>16</v>
      </c>
      <c r="T9" t="s">
        <v>22</v>
      </c>
      <c r="U9" t="s">
        <v>54</v>
      </c>
    </row>
    <row r="10" spans="1:21" x14ac:dyDescent="0.15">
      <c r="A10" s="2"/>
    </row>
    <row r="11" spans="1:21" x14ac:dyDescent="0.15">
      <c r="A11" s="4">
        <v>35228</v>
      </c>
      <c r="D11">
        <v>1</v>
      </c>
      <c r="E11">
        <v>1</v>
      </c>
      <c r="F11">
        <v>1</v>
      </c>
      <c r="I11">
        <v>1</v>
      </c>
      <c r="J11">
        <v>1</v>
      </c>
      <c r="K11">
        <v>1</v>
      </c>
      <c r="L11">
        <v>1</v>
      </c>
      <c r="M11">
        <v>1</v>
      </c>
      <c r="N11">
        <v>1</v>
      </c>
      <c r="O11">
        <v>1</v>
      </c>
      <c r="T11">
        <f>COUNT(B11:Q11)</f>
        <v>10</v>
      </c>
      <c r="U11" s="6">
        <f>(T11/16)*100</f>
        <v>62.5</v>
      </c>
    </row>
    <row r="12" spans="1:21" x14ac:dyDescent="0.15">
      <c r="A12" s="4">
        <v>35235</v>
      </c>
      <c r="D12">
        <v>1</v>
      </c>
      <c r="E12">
        <v>1</v>
      </c>
      <c r="I12">
        <v>1</v>
      </c>
      <c r="J12">
        <v>1</v>
      </c>
      <c r="K12">
        <v>1</v>
      </c>
      <c r="L12">
        <v>1</v>
      </c>
      <c r="M12">
        <v>1</v>
      </c>
      <c r="N12">
        <v>1</v>
      </c>
      <c r="T12">
        <f t="shared" ref="T12:T75" si="0">COUNT(B12:Q12)</f>
        <v>8</v>
      </c>
      <c r="U12" s="6">
        <f t="shared" ref="U12:U75" si="1">(T12/16)*100</f>
        <v>50</v>
      </c>
    </row>
    <row r="13" spans="1:21" x14ac:dyDescent="0.15">
      <c r="A13" s="4">
        <v>35242</v>
      </c>
      <c r="D13">
        <v>1</v>
      </c>
      <c r="E13">
        <v>1</v>
      </c>
      <c r="F13">
        <v>1</v>
      </c>
      <c r="H13">
        <v>1</v>
      </c>
      <c r="I13">
        <v>1</v>
      </c>
      <c r="J13">
        <v>1</v>
      </c>
      <c r="K13">
        <v>1</v>
      </c>
      <c r="L13">
        <v>1</v>
      </c>
      <c r="M13">
        <v>1</v>
      </c>
      <c r="N13">
        <v>1</v>
      </c>
      <c r="O13">
        <v>1</v>
      </c>
      <c r="P13">
        <v>1</v>
      </c>
      <c r="T13">
        <f t="shared" si="0"/>
        <v>12</v>
      </c>
      <c r="U13" s="6">
        <f t="shared" si="1"/>
        <v>75</v>
      </c>
    </row>
    <row r="14" spans="1:21" x14ac:dyDescent="0.15">
      <c r="A14" s="4">
        <v>35248</v>
      </c>
      <c r="D14">
        <v>1</v>
      </c>
      <c r="E14">
        <v>1</v>
      </c>
      <c r="H14">
        <v>1</v>
      </c>
      <c r="I14">
        <v>1</v>
      </c>
      <c r="J14">
        <v>1</v>
      </c>
      <c r="K14">
        <v>1</v>
      </c>
      <c r="L14">
        <v>1</v>
      </c>
      <c r="N14">
        <v>1</v>
      </c>
      <c r="O14">
        <v>1</v>
      </c>
      <c r="T14">
        <f t="shared" si="0"/>
        <v>9</v>
      </c>
      <c r="U14" s="6">
        <f t="shared" si="1"/>
        <v>56.25</v>
      </c>
    </row>
    <row r="15" spans="1:21" x14ac:dyDescent="0.15">
      <c r="A15" s="4">
        <v>35255</v>
      </c>
      <c r="D15">
        <v>1</v>
      </c>
      <c r="E15">
        <v>1</v>
      </c>
      <c r="G15">
        <v>1</v>
      </c>
      <c r="I15">
        <v>1</v>
      </c>
      <c r="J15">
        <v>1</v>
      </c>
      <c r="L15">
        <v>1</v>
      </c>
      <c r="M15">
        <v>1</v>
      </c>
      <c r="N15">
        <v>1</v>
      </c>
      <c r="O15">
        <v>1</v>
      </c>
      <c r="T15">
        <f t="shared" si="0"/>
        <v>9</v>
      </c>
      <c r="U15" s="6">
        <f t="shared" si="1"/>
        <v>56.25</v>
      </c>
    </row>
    <row r="16" spans="1:21" x14ac:dyDescent="0.15">
      <c r="A16" s="4">
        <v>35262</v>
      </c>
      <c r="B16">
        <v>1</v>
      </c>
      <c r="D16">
        <v>1</v>
      </c>
      <c r="E16">
        <v>1</v>
      </c>
      <c r="F16">
        <v>1</v>
      </c>
      <c r="G16">
        <v>1</v>
      </c>
      <c r="I16">
        <v>1</v>
      </c>
      <c r="J16">
        <v>1</v>
      </c>
      <c r="L16">
        <v>1</v>
      </c>
      <c r="M16">
        <v>1</v>
      </c>
      <c r="N16">
        <v>1</v>
      </c>
      <c r="T16">
        <f t="shared" si="0"/>
        <v>10</v>
      </c>
      <c r="U16" s="6">
        <f t="shared" si="1"/>
        <v>62.5</v>
      </c>
    </row>
    <row r="17" spans="1:21" x14ac:dyDescent="0.15">
      <c r="A17" s="4">
        <v>35269</v>
      </c>
      <c r="B17">
        <v>1</v>
      </c>
      <c r="C17">
        <v>1</v>
      </c>
      <c r="D17">
        <v>1</v>
      </c>
      <c r="E17">
        <v>1</v>
      </c>
      <c r="F17">
        <v>1</v>
      </c>
      <c r="G17">
        <v>1</v>
      </c>
      <c r="H17">
        <v>1</v>
      </c>
      <c r="I17">
        <v>1</v>
      </c>
      <c r="J17">
        <v>1</v>
      </c>
      <c r="K17">
        <v>1</v>
      </c>
      <c r="L17">
        <v>1</v>
      </c>
      <c r="M17">
        <v>1</v>
      </c>
      <c r="N17">
        <v>1</v>
      </c>
      <c r="O17">
        <v>1</v>
      </c>
      <c r="P17">
        <v>1</v>
      </c>
      <c r="T17">
        <f t="shared" si="0"/>
        <v>15</v>
      </c>
      <c r="U17" s="6">
        <f t="shared" si="1"/>
        <v>93.75</v>
      </c>
    </row>
    <row r="18" spans="1:21" x14ac:dyDescent="0.15">
      <c r="A18" s="4">
        <v>35278</v>
      </c>
      <c r="B18">
        <v>1</v>
      </c>
      <c r="D18">
        <v>1</v>
      </c>
      <c r="E18">
        <v>1</v>
      </c>
      <c r="F18">
        <v>1</v>
      </c>
      <c r="G18">
        <v>1</v>
      </c>
      <c r="I18">
        <v>1</v>
      </c>
      <c r="J18">
        <v>1</v>
      </c>
      <c r="L18">
        <v>1</v>
      </c>
      <c r="M18">
        <v>1</v>
      </c>
      <c r="N18">
        <v>1</v>
      </c>
      <c r="O18">
        <v>1</v>
      </c>
      <c r="P18">
        <v>1</v>
      </c>
      <c r="T18">
        <f t="shared" si="0"/>
        <v>12</v>
      </c>
      <c r="U18" s="6">
        <f t="shared" si="1"/>
        <v>75</v>
      </c>
    </row>
    <row r="19" spans="1:21" x14ac:dyDescent="0.15">
      <c r="A19" s="4">
        <v>35290</v>
      </c>
      <c r="B19">
        <v>1</v>
      </c>
      <c r="D19">
        <v>1</v>
      </c>
      <c r="E19">
        <v>1</v>
      </c>
      <c r="G19">
        <v>1</v>
      </c>
      <c r="I19">
        <v>1</v>
      </c>
      <c r="J19">
        <v>1</v>
      </c>
      <c r="L19">
        <v>1</v>
      </c>
      <c r="M19">
        <v>1</v>
      </c>
      <c r="N19">
        <v>1</v>
      </c>
      <c r="O19">
        <v>1</v>
      </c>
      <c r="T19">
        <f t="shared" si="0"/>
        <v>10</v>
      </c>
      <c r="U19" s="6">
        <f t="shared" si="1"/>
        <v>62.5</v>
      </c>
    </row>
    <row r="20" spans="1:21" x14ac:dyDescent="0.15">
      <c r="A20" s="4">
        <v>35298</v>
      </c>
      <c r="B20">
        <v>1</v>
      </c>
      <c r="D20">
        <v>1</v>
      </c>
      <c r="E20">
        <v>1</v>
      </c>
      <c r="F20">
        <v>1</v>
      </c>
      <c r="G20">
        <v>1</v>
      </c>
      <c r="I20">
        <v>1</v>
      </c>
      <c r="J20">
        <v>1</v>
      </c>
      <c r="L20">
        <v>1</v>
      </c>
      <c r="M20">
        <v>1</v>
      </c>
      <c r="N20">
        <v>1</v>
      </c>
      <c r="O20">
        <v>1</v>
      </c>
      <c r="T20">
        <f t="shared" si="0"/>
        <v>11</v>
      </c>
      <c r="U20" s="6">
        <f t="shared" si="1"/>
        <v>68.75</v>
      </c>
    </row>
    <row r="21" spans="1:21" x14ac:dyDescent="0.15">
      <c r="A21" s="4">
        <v>35305</v>
      </c>
      <c r="D21">
        <v>1</v>
      </c>
      <c r="E21">
        <v>1</v>
      </c>
      <c r="I21">
        <v>1</v>
      </c>
      <c r="J21">
        <v>1</v>
      </c>
      <c r="L21">
        <v>1</v>
      </c>
      <c r="M21">
        <v>1</v>
      </c>
      <c r="N21">
        <v>1</v>
      </c>
      <c r="O21">
        <v>1</v>
      </c>
      <c r="T21">
        <f t="shared" si="0"/>
        <v>8</v>
      </c>
      <c r="U21" s="6">
        <f t="shared" si="1"/>
        <v>50</v>
      </c>
    </row>
    <row r="22" spans="1:21" x14ac:dyDescent="0.15">
      <c r="A22" s="4">
        <v>35312</v>
      </c>
      <c r="D22">
        <v>1</v>
      </c>
      <c r="E22">
        <v>1</v>
      </c>
      <c r="I22">
        <v>1</v>
      </c>
      <c r="J22">
        <v>1</v>
      </c>
      <c r="L22">
        <v>1</v>
      </c>
      <c r="M22">
        <v>1</v>
      </c>
      <c r="O22">
        <v>1</v>
      </c>
      <c r="T22">
        <f t="shared" si="0"/>
        <v>7</v>
      </c>
      <c r="U22" s="6">
        <f t="shared" si="1"/>
        <v>43.75</v>
      </c>
    </row>
    <row r="23" spans="1:21" x14ac:dyDescent="0.15">
      <c r="A23" s="4">
        <v>35318</v>
      </c>
      <c r="B23">
        <v>1</v>
      </c>
      <c r="D23">
        <v>1</v>
      </c>
      <c r="E23">
        <v>1</v>
      </c>
      <c r="I23">
        <v>1</v>
      </c>
      <c r="J23">
        <v>1</v>
      </c>
      <c r="L23">
        <v>1</v>
      </c>
      <c r="M23">
        <v>1</v>
      </c>
      <c r="O23">
        <v>1</v>
      </c>
      <c r="T23">
        <f t="shared" si="0"/>
        <v>8</v>
      </c>
      <c r="U23" s="6">
        <f t="shared" si="1"/>
        <v>50</v>
      </c>
    </row>
    <row r="24" spans="1:21" x14ac:dyDescent="0.15">
      <c r="A24" s="4">
        <v>35326</v>
      </c>
      <c r="B24">
        <v>1</v>
      </c>
      <c r="D24">
        <v>1</v>
      </c>
      <c r="E24">
        <v>1</v>
      </c>
      <c r="G24">
        <v>1</v>
      </c>
      <c r="I24">
        <v>1</v>
      </c>
      <c r="J24">
        <v>1</v>
      </c>
      <c r="L24">
        <v>1</v>
      </c>
      <c r="M24">
        <v>1</v>
      </c>
      <c r="N24">
        <v>1</v>
      </c>
      <c r="T24">
        <f t="shared" si="0"/>
        <v>9</v>
      </c>
      <c r="U24" s="6">
        <f t="shared" si="1"/>
        <v>56.25</v>
      </c>
    </row>
    <row r="25" spans="1:21" x14ac:dyDescent="0.15">
      <c r="A25" s="4">
        <v>35333</v>
      </c>
      <c r="B25">
        <v>1</v>
      </c>
      <c r="D25">
        <v>1</v>
      </c>
      <c r="E25">
        <v>1</v>
      </c>
      <c r="G25">
        <v>1</v>
      </c>
      <c r="I25">
        <v>1</v>
      </c>
      <c r="J25">
        <v>1</v>
      </c>
      <c r="L25">
        <v>1</v>
      </c>
      <c r="M25">
        <v>1</v>
      </c>
      <c r="O25">
        <v>1</v>
      </c>
      <c r="T25">
        <f t="shared" si="0"/>
        <v>9</v>
      </c>
      <c r="U25" s="6">
        <f t="shared" si="1"/>
        <v>56.25</v>
      </c>
    </row>
    <row r="26" spans="1:21" x14ac:dyDescent="0.15">
      <c r="A26" s="4">
        <v>35340</v>
      </c>
      <c r="B26">
        <v>1</v>
      </c>
      <c r="D26">
        <v>1</v>
      </c>
      <c r="E26">
        <v>1</v>
      </c>
      <c r="G26">
        <v>1</v>
      </c>
      <c r="I26">
        <v>1</v>
      </c>
      <c r="J26">
        <v>1</v>
      </c>
      <c r="L26">
        <v>1</v>
      </c>
      <c r="M26">
        <v>1</v>
      </c>
      <c r="O26">
        <v>1</v>
      </c>
      <c r="T26">
        <f t="shared" si="0"/>
        <v>9</v>
      </c>
      <c r="U26" s="6">
        <f t="shared" si="1"/>
        <v>56.25</v>
      </c>
    </row>
    <row r="27" spans="1:21" x14ac:dyDescent="0.15">
      <c r="A27" s="4">
        <v>35354</v>
      </c>
      <c r="D27">
        <v>1</v>
      </c>
      <c r="E27">
        <v>1</v>
      </c>
      <c r="I27">
        <v>1</v>
      </c>
      <c r="J27">
        <v>1</v>
      </c>
      <c r="L27">
        <v>1</v>
      </c>
      <c r="M27">
        <v>1</v>
      </c>
      <c r="T27">
        <f t="shared" si="0"/>
        <v>6</v>
      </c>
      <c r="U27" s="6">
        <f t="shared" si="1"/>
        <v>37.5</v>
      </c>
    </row>
    <row r="28" spans="1:21" x14ac:dyDescent="0.15">
      <c r="A28" s="4">
        <v>35360</v>
      </c>
      <c r="B28">
        <v>1</v>
      </c>
      <c r="D28">
        <v>1</v>
      </c>
      <c r="E28">
        <v>1</v>
      </c>
      <c r="F28">
        <v>1</v>
      </c>
      <c r="G28">
        <v>1</v>
      </c>
      <c r="I28">
        <v>1</v>
      </c>
      <c r="J28">
        <v>1</v>
      </c>
      <c r="L28">
        <v>1</v>
      </c>
      <c r="M28">
        <v>1</v>
      </c>
      <c r="O28">
        <v>1</v>
      </c>
      <c r="Q28">
        <v>1</v>
      </c>
      <c r="T28">
        <f t="shared" si="0"/>
        <v>11</v>
      </c>
      <c r="U28" s="6">
        <f t="shared" si="1"/>
        <v>68.75</v>
      </c>
    </row>
    <row r="29" spans="1:21" x14ac:dyDescent="0.15">
      <c r="A29" s="4">
        <v>35366</v>
      </c>
      <c r="B29">
        <v>1</v>
      </c>
      <c r="D29">
        <v>1</v>
      </c>
      <c r="E29">
        <v>1</v>
      </c>
      <c r="F29">
        <v>1</v>
      </c>
      <c r="G29">
        <v>1</v>
      </c>
      <c r="I29">
        <v>1</v>
      </c>
      <c r="J29">
        <v>1</v>
      </c>
      <c r="L29">
        <v>1</v>
      </c>
      <c r="M29">
        <v>1</v>
      </c>
      <c r="O29">
        <v>1</v>
      </c>
      <c r="Q29">
        <v>1</v>
      </c>
      <c r="T29">
        <f t="shared" si="0"/>
        <v>11</v>
      </c>
      <c r="U29" s="6">
        <f t="shared" si="1"/>
        <v>68.75</v>
      </c>
    </row>
    <row r="30" spans="1:21" x14ac:dyDescent="0.15">
      <c r="A30" s="4">
        <v>35373</v>
      </c>
      <c r="E30">
        <v>1</v>
      </c>
      <c r="I30">
        <v>1</v>
      </c>
      <c r="J30">
        <v>1</v>
      </c>
      <c r="T30">
        <f t="shared" si="0"/>
        <v>3</v>
      </c>
      <c r="U30" s="6">
        <f t="shared" si="1"/>
        <v>18.75</v>
      </c>
    </row>
    <row r="31" spans="1:21" x14ac:dyDescent="0.15">
      <c r="A31" s="4">
        <v>35388</v>
      </c>
      <c r="E31">
        <v>1</v>
      </c>
      <c r="I31">
        <v>1</v>
      </c>
      <c r="J31">
        <v>1</v>
      </c>
      <c r="T31">
        <f t="shared" si="0"/>
        <v>3</v>
      </c>
      <c r="U31" s="6">
        <f t="shared" si="1"/>
        <v>18.75</v>
      </c>
    </row>
    <row r="32" spans="1:21" x14ac:dyDescent="0.15">
      <c r="A32" s="4">
        <v>35578</v>
      </c>
      <c r="C32">
        <v>1</v>
      </c>
      <c r="D32">
        <v>1</v>
      </c>
      <c r="E32">
        <v>1</v>
      </c>
      <c r="H32">
        <v>1</v>
      </c>
      <c r="I32">
        <v>1</v>
      </c>
      <c r="J32">
        <v>1</v>
      </c>
      <c r="K32">
        <v>1</v>
      </c>
      <c r="L32">
        <v>1</v>
      </c>
      <c r="M32">
        <v>1</v>
      </c>
      <c r="N32">
        <v>1</v>
      </c>
      <c r="O32">
        <v>1</v>
      </c>
      <c r="P32">
        <v>1</v>
      </c>
      <c r="Q32">
        <v>1</v>
      </c>
      <c r="T32">
        <f t="shared" si="0"/>
        <v>13</v>
      </c>
      <c r="U32" s="6">
        <f t="shared" si="1"/>
        <v>81.25</v>
      </c>
    </row>
    <row r="33" spans="1:21" x14ac:dyDescent="0.15">
      <c r="A33" s="4">
        <v>35598</v>
      </c>
      <c r="I33">
        <v>1</v>
      </c>
      <c r="K33">
        <v>1</v>
      </c>
      <c r="L33">
        <v>1</v>
      </c>
      <c r="M33">
        <v>1</v>
      </c>
      <c r="N33">
        <v>1</v>
      </c>
      <c r="O33">
        <v>1</v>
      </c>
      <c r="P33">
        <v>1</v>
      </c>
      <c r="T33">
        <f t="shared" si="0"/>
        <v>7</v>
      </c>
      <c r="U33" s="6">
        <f t="shared" si="1"/>
        <v>43.75</v>
      </c>
    </row>
    <row r="34" spans="1:21" x14ac:dyDescent="0.15">
      <c r="A34" s="4">
        <v>35641</v>
      </c>
      <c r="L34">
        <v>1</v>
      </c>
      <c r="M34">
        <v>1</v>
      </c>
      <c r="N34">
        <v>1</v>
      </c>
      <c r="T34">
        <f t="shared" si="0"/>
        <v>3</v>
      </c>
      <c r="U34" s="6">
        <f t="shared" si="1"/>
        <v>18.75</v>
      </c>
    </row>
    <row r="35" spans="1:21" x14ac:dyDescent="0.15">
      <c r="A35" s="4">
        <v>35668</v>
      </c>
      <c r="E35">
        <v>1</v>
      </c>
      <c r="L35">
        <v>1</v>
      </c>
      <c r="N35">
        <v>1</v>
      </c>
      <c r="P35">
        <v>1</v>
      </c>
      <c r="T35">
        <f t="shared" si="0"/>
        <v>4</v>
      </c>
      <c r="U35" s="6">
        <f t="shared" si="1"/>
        <v>25</v>
      </c>
    </row>
    <row r="36" spans="1:21" x14ac:dyDescent="0.15">
      <c r="A36" s="4">
        <v>35697</v>
      </c>
      <c r="B36">
        <v>1</v>
      </c>
      <c r="E36">
        <v>1</v>
      </c>
      <c r="N36">
        <v>1</v>
      </c>
      <c r="T36">
        <f t="shared" si="0"/>
        <v>3</v>
      </c>
      <c r="U36" s="6">
        <f t="shared" si="1"/>
        <v>18.75</v>
      </c>
    </row>
    <row r="37" spans="1:21" x14ac:dyDescent="0.15">
      <c r="A37" s="4">
        <v>35752</v>
      </c>
      <c r="B37">
        <v>1</v>
      </c>
      <c r="E37">
        <v>1</v>
      </c>
      <c r="J37">
        <v>1</v>
      </c>
      <c r="M37">
        <v>1</v>
      </c>
      <c r="P37">
        <v>1</v>
      </c>
      <c r="T37">
        <f t="shared" si="0"/>
        <v>5</v>
      </c>
      <c r="U37" s="6">
        <f t="shared" si="1"/>
        <v>31.25</v>
      </c>
    </row>
    <row r="38" spans="1:21" x14ac:dyDescent="0.15">
      <c r="A38" s="4">
        <v>35774</v>
      </c>
      <c r="E38">
        <v>1</v>
      </c>
      <c r="H38">
        <v>1</v>
      </c>
      <c r="J38">
        <v>1</v>
      </c>
      <c r="K38">
        <v>1</v>
      </c>
      <c r="L38">
        <v>1</v>
      </c>
      <c r="M38">
        <v>1</v>
      </c>
      <c r="N38">
        <v>1</v>
      </c>
      <c r="O38">
        <v>1</v>
      </c>
      <c r="P38">
        <v>1</v>
      </c>
      <c r="Q38">
        <v>1</v>
      </c>
      <c r="T38">
        <f t="shared" si="0"/>
        <v>10</v>
      </c>
      <c r="U38" s="6">
        <f t="shared" si="1"/>
        <v>62.5</v>
      </c>
    </row>
    <row r="39" spans="1:21" x14ac:dyDescent="0.15">
      <c r="A39" s="4">
        <v>35821</v>
      </c>
      <c r="B39">
        <v>1</v>
      </c>
      <c r="E39">
        <v>1</v>
      </c>
      <c r="H39">
        <v>1</v>
      </c>
      <c r="I39">
        <v>1</v>
      </c>
      <c r="J39">
        <v>1</v>
      </c>
      <c r="K39">
        <v>1</v>
      </c>
      <c r="L39">
        <v>1</v>
      </c>
      <c r="M39">
        <v>1</v>
      </c>
      <c r="O39">
        <v>1</v>
      </c>
      <c r="P39">
        <v>1</v>
      </c>
      <c r="Q39">
        <v>1</v>
      </c>
      <c r="T39">
        <f t="shared" si="0"/>
        <v>11</v>
      </c>
      <c r="U39" s="6">
        <f t="shared" si="1"/>
        <v>68.75</v>
      </c>
    </row>
    <row r="40" spans="1:21" x14ac:dyDescent="0.15">
      <c r="A40" s="4">
        <v>35849</v>
      </c>
      <c r="E40">
        <v>1</v>
      </c>
      <c r="J40">
        <v>1</v>
      </c>
      <c r="K40">
        <v>1</v>
      </c>
      <c r="L40">
        <v>1</v>
      </c>
      <c r="M40">
        <v>1</v>
      </c>
      <c r="N40">
        <v>1</v>
      </c>
      <c r="O40">
        <v>1</v>
      </c>
      <c r="P40">
        <v>1</v>
      </c>
      <c r="Q40">
        <v>1</v>
      </c>
      <c r="T40">
        <f t="shared" si="0"/>
        <v>9</v>
      </c>
      <c r="U40" s="6">
        <f t="shared" si="1"/>
        <v>56.25</v>
      </c>
    </row>
    <row r="41" spans="1:21" x14ac:dyDescent="0.15">
      <c r="A41" s="4">
        <v>35871</v>
      </c>
      <c r="B41">
        <v>1</v>
      </c>
      <c r="E41">
        <v>1</v>
      </c>
      <c r="J41">
        <v>1</v>
      </c>
      <c r="K41">
        <v>1</v>
      </c>
      <c r="L41">
        <v>1</v>
      </c>
      <c r="M41">
        <v>1</v>
      </c>
      <c r="N41">
        <v>1</v>
      </c>
      <c r="O41">
        <v>1</v>
      </c>
      <c r="P41">
        <v>1</v>
      </c>
      <c r="T41">
        <f t="shared" si="0"/>
        <v>9</v>
      </c>
      <c r="U41" s="6">
        <f t="shared" si="1"/>
        <v>56.25</v>
      </c>
    </row>
    <row r="42" spans="1:21" x14ac:dyDescent="0.15">
      <c r="A42" s="4">
        <v>35898</v>
      </c>
      <c r="B42">
        <v>1</v>
      </c>
      <c r="E42">
        <v>1</v>
      </c>
      <c r="H42">
        <v>1</v>
      </c>
      <c r="I42">
        <v>1</v>
      </c>
      <c r="J42">
        <v>1</v>
      </c>
      <c r="K42">
        <v>1</v>
      </c>
      <c r="L42">
        <v>1</v>
      </c>
      <c r="M42">
        <v>1</v>
      </c>
      <c r="O42">
        <v>1</v>
      </c>
      <c r="P42">
        <v>1</v>
      </c>
      <c r="Q42">
        <v>1</v>
      </c>
      <c r="T42">
        <f t="shared" si="0"/>
        <v>11</v>
      </c>
      <c r="U42" s="6">
        <f t="shared" si="1"/>
        <v>68.75</v>
      </c>
    </row>
    <row r="43" spans="1:21" x14ac:dyDescent="0.15">
      <c r="A43" s="4">
        <v>35933</v>
      </c>
      <c r="E43">
        <v>1</v>
      </c>
      <c r="J43">
        <v>1</v>
      </c>
      <c r="L43">
        <v>1</v>
      </c>
      <c r="N43">
        <v>1</v>
      </c>
      <c r="P43">
        <v>1</v>
      </c>
      <c r="T43">
        <f t="shared" si="0"/>
        <v>5</v>
      </c>
      <c r="U43" s="6">
        <f t="shared" si="1"/>
        <v>31.25</v>
      </c>
    </row>
    <row r="44" spans="1:21" x14ac:dyDescent="0.15">
      <c r="A44" s="4">
        <v>35968</v>
      </c>
      <c r="E44">
        <v>1</v>
      </c>
      <c r="J44">
        <v>1</v>
      </c>
      <c r="M44">
        <v>1</v>
      </c>
      <c r="O44">
        <v>1</v>
      </c>
      <c r="P44">
        <v>1</v>
      </c>
      <c r="Q44">
        <v>1</v>
      </c>
      <c r="T44">
        <f t="shared" si="0"/>
        <v>6</v>
      </c>
      <c r="U44" s="6">
        <f t="shared" si="1"/>
        <v>37.5</v>
      </c>
    </row>
    <row r="45" spans="1:21" x14ac:dyDescent="0.15">
      <c r="A45" s="4">
        <v>35996</v>
      </c>
      <c r="B45">
        <v>1</v>
      </c>
      <c r="E45">
        <v>1</v>
      </c>
      <c r="J45">
        <v>1</v>
      </c>
      <c r="K45">
        <v>1</v>
      </c>
      <c r="L45">
        <v>1</v>
      </c>
      <c r="M45">
        <v>1</v>
      </c>
      <c r="N45">
        <v>1</v>
      </c>
      <c r="O45">
        <v>1</v>
      </c>
      <c r="Q45">
        <v>1</v>
      </c>
      <c r="T45">
        <f t="shared" si="0"/>
        <v>9</v>
      </c>
      <c r="U45" s="6">
        <f t="shared" si="1"/>
        <v>56.25</v>
      </c>
    </row>
    <row r="46" spans="1:21" x14ac:dyDescent="0.15">
      <c r="A46" s="4">
        <v>36031</v>
      </c>
      <c r="E46">
        <v>1</v>
      </c>
      <c r="M46">
        <v>1</v>
      </c>
      <c r="T46">
        <f t="shared" si="0"/>
        <v>2</v>
      </c>
      <c r="U46" s="6">
        <f t="shared" si="1"/>
        <v>12.5</v>
      </c>
    </row>
    <row r="47" spans="1:21" x14ac:dyDescent="0.15">
      <c r="A47" s="4">
        <v>36059</v>
      </c>
      <c r="M47">
        <v>1</v>
      </c>
      <c r="T47">
        <f t="shared" si="0"/>
        <v>1</v>
      </c>
      <c r="U47" s="20">
        <f t="shared" si="1"/>
        <v>6.25</v>
      </c>
    </row>
    <row r="48" spans="1:21" x14ac:dyDescent="0.15">
      <c r="A48" s="4">
        <v>36090</v>
      </c>
      <c r="J48">
        <v>1</v>
      </c>
      <c r="P48">
        <v>1</v>
      </c>
      <c r="T48">
        <f t="shared" si="0"/>
        <v>2</v>
      </c>
      <c r="U48" s="6">
        <f t="shared" si="1"/>
        <v>12.5</v>
      </c>
    </row>
    <row r="49" spans="1:21" x14ac:dyDescent="0.15">
      <c r="A49" s="4">
        <v>36150</v>
      </c>
      <c r="B49">
        <v>1</v>
      </c>
      <c r="H49">
        <v>1</v>
      </c>
      <c r="J49">
        <v>1</v>
      </c>
      <c r="M49">
        <v>1</v>
      </c>
      <c r="N49">
        <v>1</v>
      </c>
      <c r="T49">
        <f t="shared" si="0"/>
        <v>5</v>
      </c>
      <c r="U49" s="6">
        <f t="shared" si="1"/>
        <v>31.25</v>
      </c>
    </row>
    <row r="50" spans="1:21" x14ac:dyDescent="0.15">
      <c r="A50" s="4">
        <v>36185</v>
      </c>
      <c r="B50">
        <v>1</v>
      </c>
      <c r="D50">
        <v>1</v>
      </c>
      <c r="E50">
        <v>1</v>
      </c>
      <c r="J50">
        <v>1</v>
      </c>
      <c r="L50">
        <v>1</v>
      </c>
      <c r="M50">
        <v>1</v>
      </c>
      <c r="O50">
        <v>1</v>
      </c>
      <c r="T50">
        <f t="shared" si="0"/>
        <v>7</v>
      </c>
      <c r="U50" s="6">
        <f t="shared" si="1"/>
        <v>43.75</v>
      </c>
    </row>
    <row r="51" spans="1:21" x14ac:dyDescent="0.15">
      <c r="A51" s="4">
        <v>36244</v>
      </c>
      <c r="D51">
        <v>1</v>
      </c>
      <c r="E51">
        <v>1</v>
      </c>
      <c r="H51">
        <v>1</v>
      </c>
      <c r="I51">
        <v>1</v>
      </c>
      <c r="L51">
        <v>1</v>
      </c>
      <c r="M51">
        <v>1</v>
      </c>
      <c r="O51">
        <v>1</v>
      </c>
      <c r="T51">
        <f t="shared" si="0"/>
        <v>7</v>
      </c>
      <c r="U51" s="6">
        <f t="shared" si="1"/>
        <v>43.75</v>
      </c>
    </row>
    <row r="52" spans="1:21" x14ac:dyDescent="0.15">
      <c r="A52" s="4">
        <v>36332</v>
      </c>
      <c r="M52">
        <v>1</v>
      </c>
      <c r="T52">
        <f t="shared" si="0"/>
        <v>1</v>
      </c>
      <c r="U52" s="20">
        <f t="shared" si="1"/>
        <v>6.25</v>
      </c>
    </row>
    <row r="53" spans="1:21" x14ac:dyDescent="0.15">
      <c r="A53" s="4">
        <v>36453</v>
      </c>
      <c r="M53">
        <v>1</v>
      </c>
      <c r="T53">
        <f t="shared" si="0"/>
        <v>1</v>
      </c>
      <c r="U53" s="20">
        <f t="shared" si="1"/>
        <v>6.25</v>
      </c>
    </row>
    <row r="54" spans="1:21" x14ac:dyDescent="0.15">
      <c r="A54" s="4">
        <v>36481</v>
      </c>
      <c r="B54">
        <v>1</v>
      </c>
      <c r="D54">
        <v>1</v>
      </c>
      <c r="E54">
        <v>1</v>
      </c>
      <c r="H54">
        <v>1</v>
      </c>
      <c r="I54">
        <v>1</v>
      </c>
      <c r="J54">
        <v>1</v>
      </c>
      <c r="K54">
        <v>1</v>
      </c>
      <c r="L54">
        <v>1</v>
      </c>
      <c r="M54">
        <v>1</v>
      </c>
      <c r="P54">
        <v>1</v>
      </c>
      <c r="Q54">
        <v>1</v>
      </c>
      <c r="T54">
        <f t="shared" si="0"/>
        <v>11</v>
      </c>
      <c r="U54" s="6">
        <f t="shared" si="1"/>
        <v>68.75</v>
      </c>
    </row>
    <row r="55" spans="1:21" x14ac:dyDescent="0.15">
      <c r="A55" s="4">
        <v>36528</v>
      </c>
      <c r="B55">
        <v>1</v>
      </c>
      <c r="E55">
        <v>1</v>
      </c>
      <c r="I55">
        <v>1</v>
      </c>
      <c r="L55">
        <v>1</v>
      </c>
      <c r="M55">
        <v>1</v>
      </c>
      <c r="Q55">
        <v>1</v>
      </c>
      <c r="T55">
        <f t="shared" si="0"/>
        <v>6</v>
      </c>
      <c r="U55" s="6">
        <f t="shared" si="1"/>
        <v>37.5</v>
      </c>
    </row>
    <row r="56" spans="1:21" x14ac:dyDescent="0.15">
      <c r="A56" s="4">
        <v>36600</v>
      </c>
      <c r="E56">
        <v>1</v>
      </c>
      <c r="H56">
        <v>1</v>
      </c>
      <c r="I56">
        <v>1</v>
      </c>
      <c r="L56">
        <v>1</v>
      </c>
      <c r="M56">
        <v>1</v>
      </c>
      <c r="Q56">
        <v>1</v>
      </c>
      <c r="T56">
        <f t="shared" si="0"/>
        <v>6</v>
      </c>
      <c r="U56" s="6">
        <f t="shared" si="1"/>
        <v>37.5</v>
      </c>
    </row>
    <row r="57" spans="1:21" x14ac:dyDescent="0.15">
      <c r="A57" s="4">
        <v>36640</v>
      </c>
      <c r="E57">
        <v>1</v>
      </c>
      <c r="F57">
        <v>1</v>
      </c>
      <c r="I57">
        <v>1</v>
      </c>
      <c r="M57">
        <v>1</v>
      </c>
      <c r="P57">
        <v>1</v>
      </c>
      <c r="Q57">
        <v>1</v>
      </c>
      <c r="T57">
        <f t="shared" si="0"/>
        <v>6</v>
      </c>
      <c r="U57" s="6">
        <f t="shared" si="1"/>
        <v>37.5</v>
      </c>
    </row>
    <row r="58" spans="1:21" x14ac:dyDescent="0.15">
      <c r="A58" s="4">
        <v>36698</v>
      </c>
      <c r="I58">
        <v>1</v>
      </c>
      <c r="J58">
        <v>1</v>
      </c>
      <c r="K58">
        <v>1</v>
      </c>
      <c r="M58">
        <v>1</v>
      </c>
      <c r="Q58">
        <v>1</v>
      </c>
      <c r="T58">
        <f t="shared" si="0"/>
        <v>5</v>
      </c>
      <c r="U58" s="6">
        <f t="shared" si="1"/>
        <v>31.25</v>
      </c>
    </row>
    <row r="59" spans="1:21" x14ac:dyDescent="0.15">
      <c r="A59" s="4">
        <v>36725</v>
      </c>
      <c r="C59">
        <v>1</v>
      </c>
      <c r="D59">
        <v>1</v>
      </c>
      <c r="E59">
        <v>1</v>
      </c>
      <c r="F59">
        <v>1</v>
      </c>
      <c r="H59">
        <v>1</v>
      </c>
      <c r="I59">
        <v>1</v>
      </c>
      <c r="J59">
        <v>1</v>
      </c>
      <c r="L59">
        <v>1</v>
      </c>
      <c r="M59">
        <v>1</v>
      </c>
      <c r="P59">
        <v>1</v>
      </c>
      <c r="Q59">
        <v>1</v>
      </c>
      <c r="T59">
        <f t="shared" si="0"/>
        <v>11</v>
      </c>
      <c r="U59" s="6">
        <f t="shared" si="1"/>
        <v>68.75</v>
      </c>
    </row>
    <row r="60" spans="1:21" x14ac:dyDescent="0.15">
      <c r="A60" s="4">
        <v>36761</v>
      </c>
      <c r="D60">
        <v>1</v>
      </c>
      <c r="K60">
        <v>1</v>
      </c>
      <c r="T60">
        <f t="shared" si="0"/>
        <v>2</v>
      </c>
      <c r="U60" s="6">
        <f t="shared" si="1"/>
        <v>12.5</v>
      </c>
    </row>
    <row r="61" spans="1:21" x14ac:dyDescent="0.15">
      <c r="A61" s="4">
        <v>36817</v>
      </c>
      <c r="E61">
        <v>1</v>
      </c>
      <c r="H61">
        <v>1</v>
      </c>
      <c r="I61">
        <v>1</v>
      </c>
      <c r="L61">
        <v>1</v>
      </c>
      <c r="P61">
        <v>1</v>
      </c>
      <c r="Q61">
        <v>1</v>
      </c>
      <c r="T61">
        <f t="shared" si="0"/>
        <v>6</v>
      </c>
      <c r="U61" s="6">
        <f t="shared" si="1"/>
        <v>37.5</v>
      </c>
    </row>
    <row r="62" spans="1:21" x14ac:dyDescent="0.15">
      <c r="A62" s="4">
        <v>36908</v>
      </c>
      <c r="B62">
        <v>1</v>
      </c>
      <c r="D62">
        <v>1</v>
      </c>
      <c r="E62">
        <v>1</v>
      </c>
      <c r="F62">
        <v>1</v>
      </c>
      <c r="H62">
        <v>1</v>
      </c>
      <c r="I62">
        <v>1</v>
      </c>
      <c r="L62">
        <v>1</v>
      </c>
      <c r="M62">
        <v>1</v>
      </c>
      <c r="Q62">
        <v>1</v>
      </c>
      <c r="T62">
        <f t="shared" si="0"/>
        <v>9</v>
      </c>
      <c r="U62" s="6">
        <f t="shared" si="1"/>
        <v>56.25</v>
      </c>
    </row>
    <row r="63" spans="1:21" x14ac:dyDescent="0.15">
      <c r="A63" s="4">
        <v>36943</v>
      </c>
      <c r="B63">
        <v>1</v>
      </c>
      <c r="C63">
        <v>1</v>
      </c>
      <c r="D63">
        <v>1</v>
      </c>
      <c r="E63">
        <v>1</v>
      </c>
      <c r="F63">
        <v>1</v>
      </c>
      <c r="G63">
        <v>1</v>
      </c>
      <c r="H63">
        <v>1</v>
      </c>
      <c r="I63">
        <v>1</v>
      </c>
      <c r="J63">
        <v>1</v>
      </c>
      <c r="K63">
        <v>1</v>
      </c>
      <c r="L63">
        <v>1</v>
      </c>
      <c r="M63">
        <v>1</v>
      </c>
      <c r="Q63">
        <v>1</v>
      </c>
      <c r="T63">
        <f t="shared" si="0"/>
        <v>13</v>
      </c>
      <c r="U63" s="6">
        <f t="shared" si="1"/>
        <v>81.25</v>
      </c>
    </row>
    <row r="64" spans="1:21" x14ac:dyDescent="0.15">
      <c r="A64" s="4">
        <v>36978</v>
      </c>
      <c r="B64">
        <v>1</v>
      </c>
      <c r="D64">
        <v>1</v>
      </c>
      <c r="E64">
        <v>1</v>
      </c>
      <c r="F64">
        <v>1</v>
      </c>
      <c r="I64">
        <v>1</v>
      </c>
      <c r="L64">
        <v>1</v>
      </c>
      <c r="Q64">
        <v>1</v>
      </c>
      <c r="T64">
        <f t="shared" si="0"/>
        <v>7</v>
      </c>
      <c r="U64" s="6">
        <f t="shared" si="1"/>
        <v>43.75</v>
      </c>
    </row>
    <row r="65" spans="1:21" x14ac:dyDescent="0.15">
      <c r="A65" s="4">
        <v>37006</v>
      </c>
      <c r="B65">
        <v>1</v>
      </c>
      <c r="D65">
        <v>1</v>
      </c>
      <c r="E65">
        <v>1</v>
      </c>
      <c r="F65">
        <v>1</v>
      </c>
      <c r="I65">
        <v>1</v>
      </c>
      <c r="L65">
        <v>1</v>
      </c>
      <c r="M65">
        <v>1</v>
      </c>
      <c r="Q65">
        <v>1</v>
      </c>
      <c r="T65">
        <f t="shared" si="0"/>
        <v>8</v>
      </c>
      <c r="U65" s="6">
        <f t="shared" si="1"/>
        <v>50</v>
      </c>
    </row>
    <row r="66" spans="1:21" x14ac:dyDescent="0.15">
      <c r="A66" s="4">
        <v>37048</v>
      </c>
      <c r="B66">
        <v>1</v>
      </c>
      <c r="D66">
        <v>1</v>
      </c>
      <c r="E66">
        <v>1</v>
      </c>
      <c r="M66">
        <v>1</v>
      </c>
      <c r="P66">
        <v>1</v>
      </c>
      <c r="Q66">
        <v>1</v>
      </c>
      <c r="T66">
        <f t="shared" si="0"/>
        <v>6</v>
      </c>
      <c r="U66" s="6">
        <f t="shared" si="1"/>
        <v>37.5</v>
      </c>
    </row>
    <row r="67" spans="1:21" x14ac:dyDescent="0.15">
      <c r="A67" s="4">
        <v>37081</v>
      </c>
      <c r="B67">
        <v>1</v>
      </c>
      <c r="D67">
        <v>1</v>
      </c>
      <c r="E67">
        <v>1</v>
      </c>
      <c r="F67">
        <v>1</v>
      </c>
      <c r="I67">
        <v>1</v>
      </c>
      <c r="L67">
        <v>1</v>
      </c>
      <c r="M67">
        <v>1</v>
      </c>
      <c r="O67">
        <v>1</v>
      </c>
      <c r="P67">
        <v>1</v>
      </c>
      <c r="Q67">
        <v>1</v>
      </c>
      <c r="T67">
        <f t="shared" si="0"/>
        <v>10</v>
      </c>
      <c r="U67" s="6">
        <f t="shared" si="1"/>
        <v>62.5</v>
      </c>
    </row>
    <row r="68" spans="1:21" x14ac:dyDescent="0.15">
      <c r="A68" s="4">
        <v>37109</v>
      </c>
      <c r="B68">
        <v>1</v>
      </c>
      <c r="C68">
        <v>1</v>
      </c>
      <c r="D68">
        <v>1</v>
      </c>
      <c r="E68">
        <v>1</v>
      </c>
      <c r="F68">
        <v>1</v>
      </c>
      <c r="I68">
        <v>1</v>
      </c>
      <c r="J68">
        <v>1</v>
      </c>
      <c r="K68">
        <v>1</v>
      </c>
      <c r="L68">
        <v>1</v>
      </c>
      <c r="Q68">
        <v>1</v>
      </c>
      <c r="T68">
        <f t="shared" si="0"/>
        <v>10</v>
      </c>
      <c r="U68" s="6">
        <f t="shared" si="1"/>
        <v>62.5</v>
      </c>
    </row>
    <row r="69" spans="1:21" x14ac:dyDescent="0.15">
      <c r="A69" s="4">
        <v>37151</v>
      </c>
      <c r="C69">
        <v>1</v>
      </c>
      <c r="D69">
        <v>1</v>
      </c>
      <c r="F69">
        <v>1</v>
      </c>
      <c r="L69">
        <v>1</v>
      </c>
      <c r="O69">
        <v>1</v>
      </c>
      <c r="Q69">
        <v>1</v>
      </c>
      <c r="T69">
        <f t="shared" si="0"/>
        <v>6</v>
      </c>
      <c r="U69" s="6">
        <f t="shared" si="1"/>
        <v>37.5</v>
      </c>
    </row>
    <row r="70" spans="1:21" x14ac:dyDescent="0.15">
      <c r="A70" s="4">
        <v>37179</v>
      </c>
      <c r="C70">
        <v>1</v>
      </c>
      <c r="F70">
        <v>1</v>
      </c>
      <c r="K70">
        <v>1</v>
      </c>
      <c r="T70">
        <f t="shared" si="0"/>
        <v>3</v>
      </c>
      <c r="U70" s="6">
        <f t="shared" si="1"/>
        <v>18.75</v>
      </c>
    </row>
    <row r="71" spans="1:21" x14ac:dyDescent="0.15">
      <c r="A71" s="4">
        <v>37235</v>
      </c>
      <c r="D71">
        <v>1</v>
      </c>
      <c r="I71">
        <v>1</v>
      </c>
      <c r="Q71">
        <v>1</v>
      </c>
      <c r="T71">
        <f t="shared" si="0"/>
        <v>3</v>
      </c>
      <c r="U71" s="6">
        <f t="shared" si="1"/>
        <v>18.75</v>
      </c>
    </row>
    <row r="72" spans="1:21" x14ac:dyDescent="0.15">
      <c r="A72" s="4">
        <v>37278</v>
      </c>
      <c r="D72">
        <v>1</v>
      </c>
      <c r="F72">
        <v>1</v>
      </c>
      <c r="H72">
        <v>1</v>
      </c>
      <c r="M72">
        <v>1</v>
      </c>
      <c r="O72">
        <v>1</v>
      </c>
      <c r="P72">
        <v>1</v>
      </c>
      <c r="Q72">
        <v>1</v>
      </c>
      <c r="T72">
        <f t="shared" si="0"/>
        <v>7</v>
      </c>
      <c r="U72" s="6">
        <f t="shared" si="1"/>
        <v>43.75</v>
      </c>
    </row>
    <row r="73" spans="1:21" x14ac:dyDescent="0.15">
      <c r="A73" s="4">
        <v>37298</v>
      </c>
      <c r="B73">
        <v>1</v>
      </c>
      <c r="C73">
        <v>1</v>
      </c>
      <c r="D73">
        <v>1</v>
      </c>
      <c r="F73">
        <v>1</v>
      </c>
      <c r="H73">
        <v>1</v>
      </c>
      <c r="I73">
        <v>1</v>
      </c>
      <c r="M73">
        <v>1</v>
      </c>
      <c r="Q73">
        <v>1</v>
      </c>
      <c r="T73">
        <f t="shared" si="0"/>
        <v>8</v>
      </c>
      <c r="U73" s="6">
        <f t="shared" si="1"/>
        <v>50</v>
      </c>
    </row>
    <row r="74" spans="1:21" x14ac:dyDescent="0.15">
      <c r="A74" s="4">
        <v>37321</v>
      </c>
      <c r="B74">
        <v>1</v>
      </c>
      <c r="C74">
        <v>1</v>
      </c>
      <c r="D74">
        <v>1</v>
      </c>
      <c r="E74">
        <v>1</v>
      </c>
      <c r="F74">
        <v>1</v>
      </c>
      <c r="G74">
        <v>1</v>
      </c>
      <c r="H74">
        <v>1</v>
      </c>
      <c r="I74">
        <v>1</v>
      </c>
      <c r="J74">
        <v>1</v>
      </c>
      <c r="K74">
        <v>1</v>
      </c>
      <c r="L74">
        <v>1</v>
      </c>
      <c r="M74">
        <v>1</v>
      </c>
      <c r="N74">
        <v>1</v>
      </c>
      <c r="O74">
        <v>1</v>
      </c>
      <c r="Q74">
        <v>1</v>
      </c>
      <c r="T74">
        <f t="shared" si="0"/>
        <v>15</v>
      </c>
      <c r="U74" s="6">
        <f t="shared" si="1"/>
        <v>93.75</v>
      </c>
    </row>
    <row r="75" spans="1:21" x14ac:dyDescent="0.15">
      <c r="A75" s="4">
        <v>37354</v>
      </c>
      <c r="C75">
        <v>1</v>
      </c>
      <c r="D75">
        <v>1</v>
      </c>
      <c r="E75">
        <v>1</v>
      </c>
      <c r="F75">
        <v>1</v>
      </c>
      <c r="I75">
        <v>1</v>
      </c>
      <c r="K75">
        <v>1</v>
      </c>
      <c r="L75">
        <v>1</v>
      </c>
      <c r="M75">
        <v>1</v>
      </c>
      <c r="O75">
        <v>1</v>
      </c>
      <c r="P75">
        <v>1</v>
      </c>
      <c r="Q75">
        <v>1</v>
      </c>
      <c r="T75">
        <f t="shared" si="0"/>
        <v>11</v>
      </c>
      <c r="U75" s="6">
        <f t="shared" si="1"/>
        <v>68.75</v>
      </c>
    </row>
    <row r="76" spans="1:21" x14ac:dyDescent="0.15">
      <c r="A76" s="4">
        <v>37382</v>
      </c>
      <c r="D76">
        <v>1</v>
      </c>
      <c r="E76">
        <v>1</v>
      </c>
      <c r="I76">
        <v>1</v>
      </c>
      <c r="L76">
        <v>1</v>
      </c>
      <c r="M76">
        <v>1</v>
      </c>
      <c r="Q76">
        <v>1</v>
      </c>
      <c r="T76">
        <f t="shared" ref="T76:T139" si="2">COUNT(B76:Q76)</f>
        <v>6</v>
      </c>
      <c r="U76" s="6">
        <f t="shared" ref="U76:U139" si="3">(T76/16)*100</f>
        <v>37.5</v>
      </c>
    </row>
    <row r="77" spans="1:21" x14ac:dyDescent="0.15">
      <c r="A77" s="4">
        <v>37431</v>
      </c>
      <c r="L77">
        <v>1</v>
      </c>
      <c r="M77">
        <v>1</v>
      </c>
      <c r="Q77">
        <v>1</v>
      </c>
      <c r="T77">
        <f t="shared" si="2"/>
        <v>3</v>
      </c>
      <c r="U77" s="6">
        <f t="shared" si="3"/>
        <v>18.75</v>
      </c>
    </row>
    <row r="78" spans="1:21" x14ac:dyDescent="0.15">
      <c r="A78" s="4">
        <v>37473</v>
      </c>
      <c r="H78">
        <v>1</v>
      </c>
      <c r="M78">
        <v>1</v>
      </c>
      <c r="T78">
        <f t="shared" si="2"/>
        <v>2</v>
      </c>
      <c r="U78" s="6">
        <f t="shared" si="3"/>
        <v>12.5</v>
      </c>
    </row>
    <row r="79" spans="1:21" x14ac:dyDescent="0.15">
      <c r="A79" s="4">
        <v>37515</v>
      </c>
      <c r="D79">
        <v>1</v>
      </c>
      <c r="F79">
        <v>1</v>
      </c>
      <c r="J79">
        <v>1</v>
      </c>
      <c r="M79">
        <v>1</v>
      </c>
      <c r="T79">
        <f t="shared" si="2"/>
        <v>4</v>
      </c>
      <c r="U79" s="6">
        <f t="shared" si="3"/>
        <v>25</v>
      </c>
    </row>
    <row r="80" spans="1:21" x14ac:dyDescent="0.15">
      <c r="A80" s="4">
        <v>37550</v>
      </c>
      <c r="D80">
        <v>1</v>
      </c>
      <c r="F80">
        <v>1</v>
      </c>
      <c r="M80">
        <v>1</v>
      </c>
      <c r="T80">
        <f t="shared" si="2"/>
        <v>3</v>
      </c>
      <c r="U80" s="6">
        <f t="shared" si="3"/>
        <v>18.75</v>
      </c>
    </row>
    <row r="81" spans="1:21" x14ac:dyDescent="0.15">
      <c r="A81" s="4">
        <v>37564</v>
      </c>
      <c r="D81">
        <v>1</v>
      </c>
      <c r="E81">
        <v>1</v>
      </c>
      <c r="F81">
        <v>1</v>
      </c>
      <c r="G81">
        <v>1</v>
      </c>
      <c r="H81">
        <v>1</v>
      </c>
      <c r="I81">
        <v>1</v>
      </c>
      <c r="K81">
        <v>1</v>
      </c>
      <c r="L81">
        <v>1</v>
      </c>
      <c r="M81">
        <v>1</v>
      </c>
      <c r="P81">
        <v>1</v>
      </c>
      <c r="Q81">
        <v>1</v>
      </c>
      <c r="T81">
        <f t="shared" si="2"/>
        <v>11</v>
      </c>
      <c r="U81" s="6">
        <f t="shared" si="3"/>
        <v>68.75</v>
      </c>
    </row>
    <row r="82" spans="1:21" x14ac:dyDescent="0.15">
      <c r="A82" s="4">
        <v>37634</v>
      </c>
      <c r="C82">
        <v>1</v>
      </c>
      <c r="D82">
        <v>1</v>
      </c>
      <c r="E82">
        <v>1</v>
      </c>
      <c r="F82">
        <v>1</v>
      </c>
      <c r="I82">
        <v>1</v>
      </c>
      <c r="K82">
        <v>1</v>
      </c>
      <c r="L82">
        <v>1</v>
      </c>
      <c r="M82">
        <v>1</v>
      </c>
      <c r="Q82">
        <v>1</v>
      </c>
      <c r="T82">
        <f t="shared" si="2"/>
        <v>9</v>
      </c>
      <c r="U82" s="6">
        <f t="shared" si="3"/>
        <v>56.25</v>
      </c>
    </row>
    <row r="83" spans="1:21" x14ac:dyDescent="0.15">
      <c r="A83" s="4">
        <v>37697</v>
      </c>
      <c r="B83">
        <v>1</v>
      </c>
      <c r="C83">
        <v>1</v>
      </c>
      <c r="D83">
        <v>1</v>
      </c>
      <c r="E83">
        <v>1</v>
      </c>
      <c r="F83">
        <v>1</v>
      </c>
      <c r="I83">
        <v>1</v>
      </c>
      <c r="L83">
        <v>1</v>
      </c>
      <c r="M83">
        <v>1</v>
      </c>
      <c r="Q83">
        <v>1</v>
      </c>
      <c r="T83">
        <f t="shared" si="2"/>
        <v>9</v>
      </c>
      <c r="U83" s="6">
        <f t="shared" si="3"/>
        <v>56.25</v>
      </c>
    </row>
    <row r="84" spans="1:21" x14ac:dyDescent="0.15">
      <c r="A84" s="4">
        <v>37721</v>
      </c>
      <c r="B84">
        <v>1</v>
      </c>
      <c r="D84">
        <v>1</v>
      </c>
      <c r="E84">
        <v>1</v>
      </c>
      <c r="F84">
        <v>1</v>
      </c>
      <c r="H84">
        <v>1</v>
      </c>
      <c r="I84">
        <v>1</v>
      </c>
      <c r="L84">
        <v>1</v>
      </c>
      <c r="M84">
        <v>1</v>
      </c>
      <c r="Q84">
        <v>1</v>
      </c>
      <c r="T84">
        <f t="shared" si="2"/>
        <v>9</v>
      </c>
      <c r="U84" s="6">
        <f t="shared" si="3"/>
        <v>56.25</v>
      </c>
    </row>
    <row r="85" spans="1:21" x14ac:dyDescent="0.15">
      <c r="A85" s="4">
        <v>37785</v>
      </c>
      <c r="D85">
        <v>1</v>
      </c>
      <c r="L85">
        <v>1</v>
      </c>
      <c r="M85">
        <v>1</v>
      </c>
      <c r="T85">
        <f t="shared" si="2"/>
        <v>3</v>
      </c>
      <c r="U85" s="6">
        <f t="shared" si="3"/>
        <v>18.75</v>
      </c>
    </row>
    <row r="86" spans="1:21" x14ac:dyDescent="0.15">
      <c r="A86" s="4">
        <v>37804</v>
      </c>
      <c r="E86">
        <v>1</v>
      </c>
      <c r="G86">
        <v>1</v>
      </c>
      <c r="L86">
        <v>1</v>
      </c>
      <c r="M86">
        <v>1</v>
      </c>
      <c r="O86">
        <v>1</v>
      </c>
      <c r="T86">
        <f t="shared" si="2"/>
        <v>5</v>
      </c>
      <c r="U86" s="6">
        <f t="shared" si="3"/>
        <v>31.25</v>
      </c>
    </row>
    <row r="87" spans="1:21" x14ac:dyDescent="0.15">
      <c r="A87" s="4">
        <v>37846</v>
      </c>
      <c r="B87">
        <v>1</v>
      </c>
      <c r="C87">
        <v>1</v>
      </c>
      <c r="D87">
        <v>1</v>
      </c>
      <c r="F87">
        <v>1</v>
      </c>
      <c r="G87">
        <v>1</v>
      </c>
      <c r="J87">
        <v>1</v>
      </c>
      <c r="K87">
        <v>1</v>
      </c>
      <c r="L87">
        <v>1</v>
      </c>
      <c r="M87">
        <v>1</v>
      </c>
      <c r="N87">
        <v>1</v>
      </c>
      <c r="Q87">
        <v>1</v>
      </c>
      <c r="T87">
        <f t="shared" si="2"/>
        <v>11</v>
      </c>
      <c r="U87" s="6">
        <f t="shared" si="3"/>
        <v>68.75</v>
      </c>
    </row>
    <row r="88" spans="1:21" x14ac:dyDescent="0.15">
      <c r="A88" s="4">
        <v>37879</v>
      </c>
      <c r="B88">
        <v>1</v>
      </c>
      <c r="C88">
        <v>1</v>
      </c>
      <c r="D88">
        <v>1</v>
      </c>
      <c r="F88">
        <v>1</v>
      </c>
      <c r="H88">
        <v>1</v>
      </c>
      <c r="I88">
        <v>1</v>
      </c>
      <c r="J88">
        <v>1</v>
      </c>
      <c r="K88">
        <v>1</v>
      </c>
      <c r="M88">
        <v>1</v>
      </c>
      <c r="P88">
        <v>1</v>
      </c>
      <c r="Q88">
        <v>1</v>
      </c>
      <c r="T88">
        <f t="shared" si="2"/>
        <v>11</v>
      </c>
      <c r="U88" s="6">
        <f t="shared" si="3"/>
        <v>68.75</v>
      </c>
    </row>
    <row r="89" spans="1:21" x14ac:dyDescent="0.15">
      <c r="A89" s="4">
        <v>37900</v>
      </c>
      <c r="C89">
        <v>1</v>
      </c>
      <c r="D89">
        <v>1</v>
      </c>
      <c r="J89">
        <v>1</v>
      </c>
      <c r="N89">
        <v>1</v>
      </c>
      <c r="O89">
        <v>1</v>
      </c>
      <c r="P89">
        <v>1</v>
      </c>
      <c r="Q89">
        <v>1</v>
      </c>
      <c r="T89">
        <f t="shared" si="2"/>
        <v>7</v>
      </c>
      <c r="U89" s="6">
        <f t="shared" si="3"/>
        <v>43.75</v>
      </c>
    </row>
    <row r="90" spans="1:21" x14ac:dyDescent="0.15">
      <c r="A90" s="4">
        <v>37934</v>
      </c>
      <c r="B90">
        <v>1</v>
      </c>
      <c r="C90">
        <v>1</v>
      </c>
      <c r="D90">
        <v>1</v>
      </c>
      <c r="F90">
        <v>1</v>
      </c>
      <c r="G90">
        <v>1</v>
      </c>
      <c r="I90">
        <v>1</v>
      </c>
      <c r="J90">
        <v>1</v>
      </c>
      <c r="K90">
        <v>1</v>
      </c>
      <c r="L90">
        <v>1</v>
      </c>
      <c r="M90">
        <v>1</v>
      </c>
      <c r="O90">
        <v>1</v>
      </c>
      <c r="P90">
        <v>1</v>
      </c>
      <c r="Q90">
        <v>1</v>
      </c>
      <c r="T90">
        <f t="shared" si="2"/>
        <v>13</v>
      </c>
      <c r="U90" s="6">
        <f t="shared" si="3"/>
        <v>81.25</v>
      </c>
    </row>
    <row r="91" spans="1:21" x14ac:dyDescent="0.15">
      <c r="A91" s="4">
        <v>37991</v>
      </c>
      <c r="D91">
        <v>1</v>
      </c>
      <c r="F91">
        <v>1</v>
      </c>
      <c r="G91">
        <v>1</v>
      </c>
      <c r="I91">
        <v>1</v>
      </c>
      <c r="L91">
        <v>1</v>
      </c>
      <c r="M91">
        <v>1</v>
      </c>
      <c r="O91">
        <v>1</v>
      </c>
      <c r="P91">
        <v>1</v>
      </c>
      <c r="Q91">
        <v>1</v>
      </c>
      <c r="T91">
        <f t="shared" si="2"/>
        <v>9</v>
      </c>
      <c r="U91" s="6">
        <f t="shared" si="3"/>
        <v>56.25</v>
      </c>
    </row>
    <row r="92" spans="1:21" x14ac:dyDescent="0.15">
      <c r="A92" s="4">
        <v>38161</v>
      </c>
      <c r="B92">
        <v>1</v>
      </c>
      <c r="C92">
        <v>1</v>
      </c>
      <c r="D92">
        <v>1</v>
      </c>
      <c r="F92">
        <v>1</v>
      </c>
      <c r="G92">
        <v>1</v>
      </c>
      <c r="H92">
        <v>1</v>
      </c>
      <c r="K92">
        <v>1</v>
      </c>
      <c r="L92">
        <v>1</v>
      </c>
      <c r="M92">
        <v>1</v>
      </c>
      <c r="N92">
        <v>1</v>
      </c>
      <c r="O92">
        <v>1</v>
      </c>
      <c r="T92">
        <f t="shared" si="2"/>
        <v>11</v>
      </c>
      <c r="U92" s="6">
        <f t="shared" si="3"/>
        <v>68.75</v>
      </c>
    </row>
    <row r="93" spans="1:21" x14ac:dyDescent="0.15">
      <c r="A93" s="4">
        <v>38194</v>
      </c>
      <c r="F93">
        <v>1</v>
      </c>
      <c r="L93">
        <v>1</v>
      </c>
      <c r="M93">
        <v>1</v>
      </c>
      <c r="N93">
        <v>1</v>
      </c>
      <c r="O93">
        <v>1</v>
      </c>
      <c r="P93">
        <v>1</v>
      </c>
      <c r="T93">
        <f t="shared" si="2"/>
        <v>6</v>
      </c>
      <c r="U93" s="6">
        <f t="shared" si="3"/>
        <v>37.5</v>
      </c>
    </row>
    <row r="94" spans="1:21" x14ac:dyDescent="0.15">
      <c r="A94" s="4">
        <v>38215</v>
      </c>
      <c r="B94">
        <v>1</v>
      </c>
      <c r="C94">
        <v>1</v>
      </c>
      <c r="D94">
        <v>1</v>
      </c>
      <c r="E94">
        <v>1</v>
      </c>
      <c r="F94">
        <v>1</v>
      </c>
      <c r="G94">
        <v>1</v>
      </c>
      <c r="J94">
        <v>1</v>
      </c>
      <c r="K94">
        <v>1</v>
      </c>
      <c r="L94">
        <v>1</v>
      </c>
      <c r="M94">
        <v>1</v>
      </c>
      <c r="N94">
        <v>1</v>
      </c>
      <c r="O94">
        <v>1</v>
      </c>
      <c r="P94">
        <v>1</v>
      </c>
      <c r="Q94">
        <v>1</v>
      </c>
      <c r="T94">
        <f t="shared" si="2"/>
        <v>14</v>
      </c>
      <c r="U94" s="6">
        <f t="shared" si="3"/>
        <v>87.5</v>
      </c>
    </row>
    <row r="95" spans="1:21" x14ac:dyDescent="0.15">
      <c r="A95" s="4">
        <v>38243</v>
      </c>
      <c r="B95">
        <v>1</v>
      </c>
      <c r="C95">
        <v>1</v>
      </c>
      <c r="D95">
        <v>1</v>
      </c>
      <c r="G95">
        <v>1</v>
      </c>
      <c r="M95">
        <v>1</v>
      </c>
      <c r="N95">
        <v>1</v>
      </c>
      <c r="P95">
        <v>1</v>
      </c>
      <c r="T95">
        <f t="shared" si="2"/>
        <v>7</v>
      </c>
      <c r="U95" s="6">
        <f t="shared" si="3"/>
        <v>43.75</v>
      </c>
    </row>
    <row r="96" spans="1:21" x14ac:dyDescent="0.15">
      <c r="A96" s="4">
        <v>38285</v>
      </c>
      <c r="B96">
        <v>1</v>
      </c>
      <c r="C96">
        <v>1</v>
      </c>
      <c r="D96">
        <v>1</v>
      </c>
      <c r="F96">
        <v>1</v>
      </c>
      <c r="G96">
        <v>1</v>
      </c>
      <c r="H96">
        <v>1</v>
      </c>
      <c r="I96">
        <v>1</v>
      </c>
      <c r="K96">
        <v>1</v>
      </c>
      <c r="M96">
        <v>1</v>
      </c>
      <c r="N96">
        <v>1</v>
      </c>
      <c r="O96">
        <v>1</v>
      </c>
      <c r="P96">
        <v>1</v>
      </c>
      <c r="T96">
        <f t="shared" si="2"/>
        <v>12</v>
      </c>
      <c r="U96" s="6">
        <f t="shared" si="3"/>
        <v>75</v>
      </c>
    </row>
    <row r="97" spans="1:21" x14ac:dyDescent="0.15">
      <c r="A97" s="4">
        <v>38306</v>
      </c>
      <c r="B97">
        <v>1</v>
      </c>
      <c r="C97">
        <v>1</v>
      </c>
      <c r="D97">
        <v>1</v>
      </c>
      <c r="E97">
        <v>1</v>
      </c>
      <c r="H97">
        <v>1</v>
      </c>
      <c r="M97">
        <v>1</v>
      </c>
      <c r="N97">
        <v>1</v>
      </c>
      <c r="O97">
        <v>1</v>
      </c>
      <c r="P97">
        <v>1</v>
      </c>
      <c r="T97">
        <f t="shared" si="2"/>
        <v>9</v>
      </c>
      <c r="U97" s="6">
        <f t="shared" si="3"/>
        <v>56.25</v>
      </c>
    </row>
    <row r="98" spans="1:21" x14ac:dyDescent="0.15">
      <c r="A98" s="4">
        <v>38329</v>
      </c>
      <c r="B98">
        <v>1</v>
      </c>
      <c r="C98">
        <v>1</v>
      </c>
      <c r="D98">
        <v>1</v>
      </c>
      <c r="E98">
        <v>1</v>
      </c>
      <c r="F98">
        <v>1</v>
      </c>
      <c r="G98">
        <v>1</v>
      </c>
      <c r="H98">
        <v>1</v>
      </c>
      <c r="I98">
        <v>1</v>
      </c>
      <c r="K98">
        <v>1</v>
      </c>
      <c r="L98">
        <v>1</v>
      </c>
      <c r="M98">
        <v>1</v>
      </c>
      <c r="N98">
        <v>1</v>
      </c>
      <c r="O98">
        <v>1</v>
      </c>
      <c r="P98">
        <v>1</v>
      </c>
      <c r="T98">
        <f t="shared" si="2"/>
        <v>14</v>
      </c>
      <c r="U98" s="6">
        <f t="shared" si="3"/>
        <v>87.5</v>
      </c>
    </row>
    <row r="99" spans="1:21" x14ac:dyDescent="0.15">
      <c r="A99" s="4">
        <v>38378</v>
      </c>
      <c r="B99">
        <v>1</v>
      </c>
      <c r="C99">
        <v>1</v>
      </c>
      <c r="D99">
        <v>1</v>
      </c>
      <c r="E99">
        <v>1</v>
      </c>
      <c r="G99">
        <v>1</v>
      </c>
      <c r="H99">
        <v>1</v>
      </c>
      <c r="I99">
        <v>1</v>
      </c>
      <c r="L99">
        <v>1</v>
      </c>
      <c r="M99">
        <v>1</v>
      </c>
      <c r="N99">
        <v>1</v>
      </c>
      <c r="O99">
        <v>1</v>
      </c>
      <c r="P99">
        <v>1</v>
      </c>
      <c r="T99">
        <f t="shared" si="2"/>
        <v>12</v>
      </c>
      <c r="U99" s="6">
        <f t="shared" si="3"/>
        <v>75</v>
      </c>
    </row>
    <row r="100" spans="1:21" x14ac:dyDescent="0.15">
      <c r="A100" s="4">
        <v>38399</v>
      </c>
      <c r="B100">
        <v>1</v>
      </c>
      <c r="C100">
        <v>1</v>
      </c>
      <c r="D100">
        <v>1</v>
      </c>
      <c r="E100">
        <v>1</v>
      </c>
      <c r="F100">
        <v>1</v>
      </c>
      <c r="H100">
        <v>1</v>
      </c>
      <c r="I100">
        <v>1</v>
      </c>
      <c r="J100">
        <v>1</v>
      </c>
      <c r="K100">
        <v>1</v>
      </c>
      <c r="L100">
        <v>1</v>
      </c>
      <c r="M100">
        <v>1</v>
      </c>
      <c r="N100">
        <v>1</v>
      </c>
      <c r="O100">
        <v>1</v>
      </c>
      <c r="P100">
        <v>1</v>
      </c>
      <c r="Q100">
        <v>1</v>
      </c>
      <c r="T100">
        <f t="shared" si="2"/>
        <v>15</v>
      </c>
      <c r="U100" s="6">
        <f t="shared" si="3"/>
        <v>93.75</v>
      </c>
    </row>
    <row r="101" spans="1:21" x14ac:dyDescent="0.15">
      <c r="A101" s="4">
        <v>38432</v>
      </c>
      <c r="B101">
        <v>1</v>
      </c>
      <c r="C101">
        <v>1</v>
      </c>
      <c r="D101">
        <v>1</v>
      </c>
      <c r="E101">
        <v>1</v>
      </c>
      <c r="F101">
        <v>1</v>
      </c>
      <c r="G101">
        <v>1</v>
      </c>
      <c r="H101">
        <v>1</v>
      </c>
      <c r="I101">
        <v>1</v>
      </c>
      <c r="J101">
        <v>1</v>
      </c>
      <c r="K101">
        <v>1</v>
      </c>
      <c r="L101">
        <v>1</v>
      </c>
      <c r="M101">
        <v>1</v>
      </c>
      <c r="N101">
        <v>1</v>
      </c>
      <c r="O101">
        <v>1</v>
      </c>
      <c r="P101">
        <v>1</v>
      </c>
      <c r="Q101">
        <v>1</v>
      </c>
      <c r="T101">
        <f t="shared" si="2"/>
        <v>16</v>
      </c>
      <c r="U101" s="29">
        <f t="shared" si="3"/>
        <v>100</v>
      </c>
    </row>
    <row r="102" spans="1:21" x14ac:dyDescent="0.15">
      <c r="A102" s="4">
        <v>38476</v>
      </c>
      <c r="B102">
        <v>1</v>
      </c>
      <c r="C102">
        <v>1</v>
      </c>
      <c r="D102">
        <v>1</v>
      </c>
      <c r="E102">
        <v>1</v>
      </c>
      <c r="H102">
        <v>1</v>
      </c>
      <c r="K102">
        <v>1</v>
      </c>
      <c r="L102">
        <v>1</v>
      </c>
      <c r="M102">
        <v>1</v>
      </c>
      <c r="N102">
        <v>1</v>
      </c>
      <c r="P102">
        <v>1</v>
      </c>
      <c r="Q102">
        <v>1</v>
      </c>
      <c r="T102">
        <f t="shared" si="2"/>
        <v>11</v>
      </c>
      <c r="U102" s="6">
        <f t="shared" si="3"/>
        <v>68.75</v>
      </c>
    </row>
    <row r="103" spans="1:21" x14ac:dyDescent="0.15">
      <c r="A103" s="4">
        <v>38518</v>
      </c>
      <c r="B103">
        <v>1</v>
      </c>
      <c r="C103">
        <v>1</v>
      </c>
      <c r="E103">
        <v>1</v>
      </c>
      <c r="H103">
        <v>1</v>
      </c>
      <c r="M103">
        <v>1</v>
      </c>
      <c r="N103">
        <v>1</v>
      </c>
      <c r="O103">
        <v>1</v>
      </c>
      <c r="P103">
        <v>1</v>
      </c>
      <c r="T103">
        <f t="shared" si="2"/>
        <v>8</v>
      </c>
      <c r="U103" s="6">
        <f t="shared" si="3"/>
        <v>50</v>
      </c>
    </row>
    <row r="104" spans="1:21" x14ac:dyDescent="0.15">
      <c r="A104" s="4">
        <v>38574</v>
      </c>
      <c r="B104">
        <v>1</v>
      </c>
      <c r="C104">
        <v>1</v>
      </c>
      <c r="D104">
        <v>1</v>
      </c>
      <c r="E104">
        <v>1</v>
      </c>
      <c r="G104">
        <v>1</v>
      </c>
      <c r="H104">
        <v>1</v>
      </c>
      <c r="K104">
        <v>1</v>
      </c>
      <c r="M104">
        <v>1</v>
      </c>
      <c r="N104">
        <v>1</v>
      </c>
      <c r="O104">
        <v>1</v>
      </c>
      <c r="P104">
        <v>1</v>
      </c>
      <c r="T104">
        <f t="shared" si="2"/>
        <v>11</v>
      </c>
      <c r="U104" s="6">
        <f t="shared" si="3"/>
        <v>68.75</v>
      </c>
    </row>
    <row r="105" spans="1:21" x14ac:dyDescent="0.15">
      <c r="A105" s="4">
        <v>38637</v>
      </c>
      <c r="H105">
        <v>1</v>
      </c>
      <c r="T105">
        <f t="shared" si="2"/>
        <v>1</v>
      </c>
      <c r="U105" s="20">
        <f t="shared" si="3"/>
        <v>6.25</v>
      </c>
    </row>
    <row r="106" spans="1:21" x14ac:dyDescent="0.15">
      <c r="A106" s="4">
        <v>38670</v>
      </c>
      <c r="B106">
        <v>1</v>
      </c>
      <c r="C106">
        <v>1</v>
      </c>
      <c r="D106">
        <v>1</v>
      </c>
      <c r="F106">
        <v>1</v>
      </c>
      <c r="G106">
        <v>1</v>
      </c>
      <c r="H106">
        <v>1</v>
      </c>
      <c r="K106">
        <v>1</v>
      </c>
      <c r="M106">
        <v>1</v>
      </c>
      <c r="N106">
        <v>1</v>
      </c>
      <c r="P106">
        <v>1</v>
      </c>
      <c r="T106">
        <f t="shared" si="2"/>
        <v>10</v>
      </c>
      <c r="U106" s="6">
        <f t="shared" si="3"/>
        <v>62.5</v>
      </c>
    </row>
    <row r="107" spans="1:21" x14ac:dyDescent="0.15">
      <c r="A107" s="4">
        <v>38740</v>
      </c>
      <c r="B107">
        <v>1</v>
      </c>
      <c r="C107">
        <v>1</v>
      </c>
      <c r="D107">
        <v>1</v>
      </c>
      <c r="E107">
        <v>1</v>
      </c>
      <c r="F107">
        <v>1</v>
      </c>
      <c r="G107">
        <v>1</v>
      </c>
      <c r="H107">
        <v>1</v>
      </c>
      <c r="I107">
        <v>1</v>
      </c>
      <c r="J107">
        <v>1</v>
      </c>
      <c r="K107">
        <v>1</v>
      </c>
      <c r="L107">
        <v>1</v>
      </c>
      <c r="M107">
        <v>1</v>
      </c>
      <c r="N107">
        <v>1</v>
      </c>
      <c r="O107">
        <v>1</v>
      </c>
      <c r="P107">
        <v>1</v>
      </c>
      <c r="Q107">
        <v>1</v>
      </c>
      <c r="T107">
        <f t="shared" si="2"/>
        <v>16</v>
      </c>
      <c r="U107" s="29">
        <f t="shared" si="3"/>
        <v>100</v>
      </c>
    </row>
    <row r="108" spans="1:21" x14ac:dyDescent="0.15">
      <c r="A108" s="4">
        <v>38792</v>
      </c>
      <c r="B108">
        <v>1</v>
      </c>
      <c r="C108">
        <v>1</v>
      </c>
      <c r="D108">
        <v>1</v>
      </c>
      <c r="E108">
        <v>1</v>
      </c>
      <c r="F108">
        <v>1</v>
      </c>
      <c r="G108">
        <v>1</v>
      </c>
      <c r="H108">
        <v>1</v>
      </c>
      <c r="I108">
        <v>1</v>
      </c>
      <c r="J108">
        <v>1</v>
      </c>
      <c r="K108">
        <v>1</v>
      </c>
      <c r="L108">
        <v>1</v>
      </c>
      <c r="M108">
        <v>1</v>
      </c>
      <c r="N108">
        <v>1</v>
      </c>
      <c r="O108">
        <v>1</v>
      </c>
      <c r="P108">
        <v>1</v>
      </c>
      <c r="T108">
        <f t="shared" si="2"/>
        <v>15</v>
      </c>
      <c r="U108" s="6">
        <f t="shared" si="3"/>
        <v>93.75</v>
      </c>
    </row>
    <row r="109" spans="1:21" x14ac:dyDescent="0.15">
      <c r="A109" s="4">
        <v>38817</v>
      </c>
      <c r="B109">
        <v>1</v>
      </c>
      <c r="C109">
        <v>1</v>
      </c>
      <c r="D109">
        <v>1</v>
      </c>
      <c r="E109">
        <v>1</v>
      </c>
      <c r="F109">
        <v>1</v>
      </c>
      <c r="G109">
        <v>1</v>
      </c>
      <c r="H109">
        <v>1</v>
      </c>
      <c r="I109">
        <v>1</v>
      </c>
      <c r="K109">
        <v>1</v>
      </c>
      <c r="L109">
        <v>1</v>
      </c>
      <c r="M109">
        <v>1</v>
      </c>
      <c r="N109">
        <v>1</v>
      </c>
      <c r="O109">
        <v>1</v>
      </c>
      <c r="P109">
        <v>1</v>
      </c>
      <c r="Q109">
        <v>1</v>
      </c>
      <c r="T109">
        <f t="shared" si="2"/>
        <v>15</v>
      </c>
      <c r="U109" s="6">
        <f t="shared" si="3"/>
        <v>93.75</v>
      </c>
    </row>
    <row r="110" spans="1:21" x14ac:dyDescent="0.15">
      <c r="A110" s="4">
        <v>38861</v>
      </c>
      <c r="B110">
        <v>1</v>
      </c>
      <c r="C110">
        <v>1</v>
      </c>
      <c r="D110">
        <v>1</v>
      </c>
      <c r="E110">
        <v>1</v>
      </c>
      <c r="F110">
        <v>1</v>
      </c>
      <c r="G110">
        <v>1</v>
      </c>
      <c r="H110">
        <v>1</v>
      </c>
      <c r="I110">
        <v>1</v>
      </c>
      <c r="L110">
        <v>1</v>
      </c>
      <c r="M110">
        <v>1</v>
      </c>
      <c r="N110">
        <v>1</v>
      </c>
      <c r="O110">
        <v>1</v>
      </c>
      <c r="P110">
        <v>1</v>
      </c>
      <c r="T110">
        <f t="shared" si="2"/>
        <v>13</v>
      </c>
      <c r="U110" s="6">
        <f t="shared" si="3"/>
        <v>81.25</v>
      </c>
    </row>
    <row r="111" spans="1:21" x14ac:dyDescent="0.15">
      <c r="A111" s="4">
        <v>38890</v>
      </c>
      <c r="B111">
        <v>1</v>
      </c>
      <c r="C111">
        <v>1</v>
      </c>
      <c r="D111">
        <v>1</v>
      </c>
      <c r="E111">
        <v>1</v>
      </c>
      <c r="F111">
        <v>1</v>
      </c>
      <c r="G111">
        <v>1</v>
      </c>
      <c r="H111">
        <v>1</v>
      </c>
      <c r="I111">
        <v>1</v>
      </c>
      <c r="K111">
        <v>1</v>
      </c>
      <c r="M111">
        <v>1</v>
      </c>
      <c r="N111">
        <v>1</v>
      </c>
      <c r="O111">
        <v>1</v>
      </c>
      <c r="P111">
        <v>1</v>
      </c>
      <c r="T111">
        <f t="shared" si="2"/>
        <v>13</v>
      </c>
      <c r="U111" s="6">
        <f t="shared" si="3"/>
        <v>81.25</v>
      </c>
    </row>
    <row r="112" spans="1:21" x14ac:dyDescent="0.15">
      <c r="A112" s="4">
        <v>38922</v>
      </c>
      <c r="B112">
        <v>1</v>
      </c>
      <c r="C112">
        <v>1</v>
      </c>
      <c r="D112">
        <v>1</v>
      </c>
      <c r="E112">
        <v>1</v>
      </c>
      <c r="F112">
        <v>1</v>
      </c>
      <c r="G112">
        <v>1</v>
      </c>
      <c r="H112">
        <v>1</v>
      </c>
      <c r="K112">
        <v>1</v>
      </c>
      <c r="L112">
        <v>1</v>
      </c>
      <c r="M112">
        <v>1</v>
      </c>
      <c r="N112">
        <v>1</v>
      </c>
      <c r="O112">
        <v>1</v>
      </c>
      <c r="P112">
        <v>1</v>
      </c>
      <c r="Q112">
        <v>1</v>
      </c>
      <c r="T112">
        <f t="shared" si="2"/>
        <v>14</v>
      </c>
      <c r="U112" s="6">
        <f t="shared" si="3"/>
        <v>87.5</v>
      </c>
    </row>
    <row r="113" spans="1:21" x14ac:dyDescent="0.15">
      <c r="A113" s="4">
        <v>38950</v>
      </c>
      <c r="D113">
        <v>1</v>
      </c>
      <c r="F113">
        <v>1</v>
      </c>
      <c r="G113">
        <v>1</v>
      </c>
      <c r="H113">
        <v>1</v>
      </c>
      <c r="K113">
        <v>1</v>
      </c>
      <c r="M113">
        <v>1</v>
      </c>
      <c r="N113">
        <v>1</v>
      </c>
      <c r="O113">
        <v>1</v>
      </c>
      <c r="P113">
        <v>1</v>
      </c>
      <c r="Q113">
        <v>1</v>
      </c>
      <c r="T113">
        <f t="shared" si="2"/>
        <v>10</v>
      </c>
      <c r="U113" s="6">
        <f t="shared" si="3"/>
        <v>62.5</v>
      </c>
    </row>
    <row r="114" spans="1:21" x14ac:dyDescent="0.15">
      <c r="A114" s="4">
        <v>38980</v>
      </c>
      <c r="C114">
        <v>1</v>
      </c>
      <c r="D114">
        <v>1</v>
      </c>
      <c r="E114">
        <v>1</v>
      </c>
      <c r="F114">
        <v>1</v>
      </c>
      <c r="G114">
        <v>1</v>
      </c>
      <c r="H114">
        <v>1</v>
      </c>
      <c r="K114">
        <v>1</v>
      </c>
      <c r="M114">
        <v>1</v>
      </c>
      <c r="N114">
        <v>1</v>
      </c>
      <c r="O114">
        <v>1</v>
      </c>
      <c r="P114">
        <v>1</v>
      </c>
      <c r="T114">
        <f t="shared" si="2"/>
        <v>11</v>
      </c>
      <c r="U114" s="6">
        <f t="shared" si="3"/>
        <v>68.75</v>
      </c>
    </row>
    <row r="115" spans="1:21" x14ac:dyDescent="0.15">
      <c r="A115" s="4">
        <v>38992</v>
      </c>
      <c r="B115">
        <v>1</v>
      </c>
      <c r="C115">
        <v>1</v>
      </c>
      <c r="D115">
        <v>1</v>
      </c>
      <c r="F115">
        <v>1</v>
      </c>
      <c r="G115">
        <v>1</v>
      </c>
      <c r="H115">
        <v>1</v>
      </c>
      <c r="I115">
        <v>1</v>
      </c>
      <c r="K115">
        <v>1</v>
      </c>
      <c r="M115">
        <v>1</v>
      </c>
      <c r="N115">
        <v>1</v>
      </c>
      <c r="O115">
        <v>1</v>
      </c>
      <c r="P115">
        <v>1</v>
      </c>
      <c r="T115">
        <f t="shared" si="2"/>
        <v>12</v>
      </c>
      <c r="U115" s="6">
        <f t="shared" si="3"/>
        <v>75</v>
      </c>
    </row>
    <row r="116" spans="1:21" x14ac:dyDescent="0.15">
      <c r="A116" s="4">
        <v>39062</v>
      </c>
      <c r="B116">
        <v>1</v>
      </c>
      <c r="C116">
        <v>1</v>
      </c>
      <c r="D116">
        <v>1</v>
      </c>
      <c r="E116">
        <v>1</v>
      </c>
      <c r="F116">
        <v>1</v>
      </c>
      <c r="G116">
        <v>1</v>
      </c>
      <c r="H116">
        <v>1</v>
      </c>
      <c r="I116">
        <v>1</v>
      </c>
      <c r="K116">
        <v>1</v>
      </c>
      <c r="L116">
        <v>1</v>
      </c>
      <c r="M116">
        <v>1</v>
      </c>
      <c r="N116">
        <v>1</v>
      </c>
      <c r="O116">
        <v>1</v>
      </c>
      <c r="P116">
        <v>1</v>
      </c>
      <c r="Q116">
        <v>1</v>
      </c>
      <c r="T116">
        <f t="shared" si="2"/>
        <v>15</v>
      </c>
      <c r="U116" s="6">
        <f t="shared" si="3"/>
        <v>93.75</v>
      </c>
    </row>
    <row r="117" spans="1:21" x14ac:dyDescent="0.15">
      <c r="A117" s="4">
        <v>39155</v>
      </c>
      <c r="B117">
        <v>1</v>
      </c>
      <c r="C117">
        <v>1</v>
      </c>
      <c r="D117">
        <v>1</v>
      </c>
      <c r="E117">
        <v>1</v>
      </c>
      <c r="F117">
        <v>1</v>
      </c>
      <c r="G117">
        <v>1</v>
      </c>
      <c r="H117">
        <v>1</v>
      </c>
      <c r="I117">
        <v>1</v>
      </c>
      <c r="K117">
        <v>1</v>
      </c>
      <c r="L117">
        <v>1</v>
      </c>
      <c r="M117">
        <v>1</v>
      </c>
      <c r="N117">
        <v>1</v>
      </c>
      <c r="O117">
        <v>1</v>
      </c>
      <c r="P117">
        <v>1</v>
      </c>
      <c r="T117">
        <f t="shared" si="2"/>
        <v>14</v>
      </c>
      <c r="U117" s="6">
        <f t="shared" si="3"/>
        <v>87.5</v>
      </c>
    </row>
    <row r="118" spans="1:21" x14ac:dyDescent="0.15">
      <c r="A118" s="4">
        <v>39183</v>
      </c>
      <c r="B118">
        <v>1</v>
      </c>
      <c r="C118">
        <v>1</v>
      </c>
      <c r="D118">
        <v>1</v>
      </c>
      <c r="E118">
        <v>1</v>
      </c>
      <c r="F118">
        <v>1</v>
      </c>
      <c r="G118">
        <v>1</v>
      </c>
      <c r="H118">
        <v>1</v>
      </c>
      <c r="I118">
        <v>1</v>
      </c>
      <c r="K118">
        <v>1</v>
      </c>
      <c r="L118">
        <v>1</v>
      </c>
      <c r="M118">
        <v>1</v>
      </c>
      <c r="N118">
        <v>1</v>
      </c>
      <c r="O118">
        <v>1</v>
      </c>
      <c r="P118">
        <v>1</v>
      </c>
      <c r="T118">
        <f t="shared" si="2"/>
        <v>14</v>
      </c>
      <c r="U118" s="6">
        <f t="shared" si="3"/>
        <v>87.5</v>
      </c>
    </row>
    <row r="119" spans="1:21" x14ac:dyDescent="0.15">
      <c r="A119" s="4">
        <v>39223</v>
      </c>
      <c r="B119">
        <v>1</v>
      </c>
      <c r="C119">
        <v>1</v>
      </c>
      <c r="D119">
        <v>1</v>
      </c>
      <c r="E119">
        <v>1</v>
      </c>
      <c r="F119">
        <v>1</v>
      </c>
      <c r="H119">
        <v>1</v>
      </c>
      <c r="K119">
        <v>1</v>
      </c>
      <c r="L119">
        <v>1</v>
      </c>
      <c r="M119">
        <v>1</v>
      </c>
      <c r="N119">
        <v>1</v>
      </c>
      <c r="O119">
        <v>1</v>
      </c>
      <c r="P119">
        <v>1</v>
      </c>
      <c r="T119">
        <f t="shared" si="2"/>
        <v>12</v>
      </c>
      <c r="U119" s="6">
        <f t="shared" si="3"/>
        <v>75</v>
      </c>
    </row>
    <row r="120" spans="1:21" x14ac:dyDescent="0.15">
      <c r="A120" s="4">
        <v>39272</v>
      </c>
      <c r="B120">
        <v>1</v>
      </c>
      <c r="C120">
        <v>1</v>
      </c>
      <c r="D120">
        <v>1</v>
      </c>
      <c r="E120">
        <v>1</v>
      </c>
      <c r="F120">
        <v>1</v>
      </c>
      <c r="H120">
        <v>1</v>
      </c>
      <c r="K120">
        <v>1</v>
      </c>
      <c r="M120">
        <v>1</v>
      </c>
      <c r="P120">
        <v>1</v>
      </c>
      <c r="T120">
        <f t="shared" si="2"/>
        <v>9</v>
      </c>
      <c r="U120" s="6">
        <f t="shared" si="3"/>
        <v>56.25</v>
      </c>
    </row>
    <row r="121" spans="1:21" x14ac:dyDescent="0.15">
      <c r="A121" s="4">
        <v>39302</v>
      </c>
      <c r="B121">
        <v>1</v>
      </c>
      <c r="C121">
        <v>1</v>
      </c>
      <c r="D121">
        <v>1</v>
      </c>
      <c r="E121">
        <v>1</v>
      </c>
      <c r="F121">
        <v>1</v>
      </c>
      <c r="G121">
        <v>1</v>
      </c>
      <c r="H121">
        <v>1</v>
      </c>
      <c r="K121">
        <v>1</v>
      </c>
      <c r="M121">
        <v>1</v>
      </c>
      <c r="N121">
        <v>1</v>
      </c>
      <c r="O121">
        <v>1</v>
      </c>
      <c r="P121">
        <v>1</v>
      </c>
      <c r="T121">
        <f t="shared" si="2"/>
        <v>12</v>
      </c>
      <c r="U121" s="6">
        <f t="shared" si="3"/>
        <v>75</v>
      </c>
    </row>
    <row r="122" spans="1:21" x14ac:dyDescent="0.15">
      <c r="A122" s="4">
        <v>39345</v>
      </c>
      <c r="C122">
        <v>1</v>
      </c>
      <c r="D122">
        <v>1</v>
      </c>
      <c r="F122">
        <v>1</v>
      </c>
      <c r="G122">
        <v>1</v>
      </c>
      <c r="H122">
        <v>1</v>
      </c>
      <c r="K122">
        <v>1</v>
      </c>
      <c r="L122">
        <v>1</v>
      </c>
      <c r="M122">
        <v>1</v>
      </c>
      <c r="N122">
        <v>1</v>
      </c>
      <c r="O122">
        <v>1</v>
      </c>
      <c r="Q122">
        <v>1</v>
      </c>
      <c r="T122">
        <f t="shared" si="2"/>
        <v>11</v>
      </c>
      <c r="U122" s="6">
        <f t="shared" si="3"/>
        <v>68.75</v>
      </c>
    </row>
    <row r="123" spans="1:21" x14ac:dyDescent="0.15">
      <c r="A123" s="4">
        <v>39454</v>
      </c>
      <c r="B123">
        <v>1</v>
      </c>
      <c r="C123">
        <v>1</v>
      </c>
      <c r="D123">
        <v>1</v>
      </c>
      <c r="E123">
        <v>1</v>
      </c>
      <c r="F123">
        <v>1</v>
      </c>
      <c r="G123">
        <v>1</v>
      </c>
      <c r="H123">
        <v>1</v>
      </c>
      <c r="I123">
        <v>1</v>
      </c>
      <c r="M123">
        <v>1</v>
      </c>
      <c r="N123">
        <v>1</v>
      </c>
      <c r="O123">
        <v>1</v>
      </c>
      <c r="P123">
        <v>1</v>
      </c>
      <c r="T123">
        <f t="shared" si="2"/>
        <v>12</v>
      </c>
      <c r="U123" s="6">
        <f t="shared" si="3"/>
        <v>75</v>
      </c>
    </row>
    <row r="124" spans="1:21" x14ac:dyDescent="0.15">
      <c r="A124" s="4">
        <v>39538</v>
      </c>
      <c r="B124">
        <v>1</v>
      </c>
      <c r="C124">
        <v>1</v>
      </c>
      <c r="D124">
        <v>1</v>
      </c>
      <c r="E124">
        <v>1</v>
      </c>
      <c r="F124">
        <v>1</v>
      </c>
      <c r="G124">
        <v>1</v>
      </c>
      <c r="H124">
        <v>1</v>
      </c>
      <c r="I124">
        <v>1</v>
      </c>
      <c r="J124">
        <v>1</v>
      </c>
      <c r="K124">
        <v>1</v>
      </c>
      <c r="L124">
        <v>1</v>
      </c>
      <c r="M124">
        <v>1</v>
      </c>
      <c r="N124">
        <v>1</v>
      </c>
      <c r="O124">
        <v>1</v>
      </c>
      <c r="P124">
        <v>1</v>
      </c>
      <c r="Q124">
        <v>1</v>
      </c>
      <c r="T124">
        <f t="shared" si="2"/>
        <v>16</v>
      </c>
      <c r="U124" s="29">
        <f t="shared" si="3"/>
        <v>100</v>
      </c>
    </row>
    <row r="125" spans="1:21" x14ac:dyDescent="0.15">
      <c r="A125" s="4">
        <v>39615</v>
      </c>
      <c r="B125">
        <v>1</v>
      </c>
      <c r="C125">
        <v>1</v>
      </c>
      <c r="D125">
        <v>1</v>
      </c>
      <c r="E125">
        <v>1</v>
      </c>
      <c r="G125">
        <v>1</v>
      </c>
      <c r="H125">
        <v>1</v>
      </c>
      <c r="K125">
        <v>1</v>
      </c>
      <c r="L125">
        <v>1</v>
      </c>
      <c r="M125">
        <v>1</v>
      </c>
      <c r="N125">
        <v>1</v>
      </c>
      <c r="O125">
        <v>1</v>
      </c>
      <c r="P125">
        <v>1</v>
      </c>
      <c r="Q125">
        <v>1</v>
      </c>
      <c r="T125">
        <f t="shared" si="2"/>
        <v>13</v>
      </c>
      <c r="U125" s="6">
        <f t="shared" si="3"/>
        <v>81.25</v>
      </c>
    </row>
    <row r="126" spans="1:21" x14ac:dyDescent="0.15">
      <c r="A126" s="4">
        <v>39639</v>
      </c>
      <c r="B126">
        <v>1</v>
      </c>
      <c r="C126">
        <v>1</v>
      </c>
      <c r="F126">
        <v>1</v>
      </c>
      <c r="G126">
        <v>1</v>
      </c>
      <c r="K126">
        <v>1</v>
      </c>
      <c r="L126">
        <v>1</v>
      </c>
      <c r="M126">
        <v>1</v>
      </c>
      <c r="N126">
        <v>1</v>
      </c>
      <c r="O126">
        <v>1</v>
      </c>
      <c r="P126">
        <v>1</v>
      </c>
      <c r="T126">
        <f t="shared" si="2"/>
        <v>10</v>
      </c>
      <c r="U126" s="6">
        <f t="shared" si="3"/>
        <v>62.5</v>
      </c>
    </row>
    <row r="127" spans="1:21" x14ac:dyDescent="0.15">
      <c r="A127" s="4">
        <v>39890</v>
      </c>
      <c r="B127">
        <v>1</v>
      </c>
      <c r="C127">
        <v>1</v>
      </c>
      <c r="D127">
        <v>1</v>
      </c>
      <c r="E127">
        <v>1</v>
      </c>
      <c r="F127">
        <v>1</v>
      </c>
      <c r="G127">
        <v>1</v>
      </c>
      <c r="H127">
        <v>1</v>
      </c>
      <c r="I127">
        <v>1</v>
      </c>
      <c r="J127">
        <v>1</v>
      </c>
      <c r="K127">
        <v>1</v>
      </c>
      <c r="L127">
        <v>1</v>
      </c>
      <c r="M127">
        <v>1</v>
      </c>
      <c r="N127">
        <v>1</v>
      </c>
      <c r="O127">
        <v>1</v>
      </c>
      <c r="P127">
        <v>1</v>
      </c>
      <c r="Q127">
        <v>1</v>
      </c>
      <c r="T127">
        <f t="shared" si="2"/>
        <v>16</v>
      </c>
      <c r="U127" s="29">
        <f t="shared" si="3"/>
        <v>100</v>
      </c>
    </row>
    <row r="128" spans="1:21" x14ac:dyDescent="0.15">
      <c r="A128" s="4">
        <v>39965</v>
      </c>
      <c r="B128">
        <v>1</v>
      </c>
      <c r="C128">
        <v>1</v>
      </c>
      <c r="D128">
        <v>1</v>
      </c>
      <c r="H128">
        <v>1</v>
      </c>
      <c r="K128">
        <v>1</v>
      </c>
      <c r="M128">
        <v>1</v>
      </c>
      <c r="O128">
        <v>1</v>
      </c>
      <c r="P128">
        <v>1</v>
      </c>
      <c r="T128">
        <f t="shared" si="2"/>
        <v>8</v>
      </c>
      <c r="U128" s="6">
        <f t="shared" si="3"/>
        <v>50</v>
      </c>
    </row>
    <row r="129" spans="1:21" x14ac:dyDescent="0.15">
      <c r="A129" s="4">
        <v>40000</v>
      </c>
      <c r="C129">
        <v>1</v>
      </c>
      <c r="D129">
        <v>1</v>
      </c>
      <c r="E129">
        <v>1</v>
      </c>
      <c r="K129">
        <v>1</v>
      </c>
      <c r="M129">
        <v>1</v>
      </c>
      <c r="O129">
        <v>1</v>
      </c>
      <c r="P129">
        <v>1</v>
      </c>
      <c r="T129">
        <f t="shared" si="2"/>
        <v>7</v>
      </c>
      <c r="U129" s="6">
        <f t="shared" si="3"/>
        <v>43.75</v>
      </c>
    </row>
    <row r="130" spans="1:21" x14ac:dyDescent="0.15">
      <c r="A130" s="4">
        <v>40346</v>
      </c>
      <c r="B130">
        <v>1</v>
      </c>
      <c r="C130">
        <v>1</v>
      </c>
      <c r="D130">
        <v>1</v>
      </c>
      <c r="E130">
        <v>1</v>
      </c>
      <c r="G130">
        <v>1</v>
      </c>
      <c r="H130">
        <v>1</v>
      </c>
      <c r="K130">
        <v>1</v>
      </c>
      <c r="M130">
        <v>1</v>
      </c>
      <c r="P130">
        <v>1</v>
      </c>
      <c r="T130">
        <f t="shared" si="2"/>
        <v>9</v>
      </c>
      <c r="U130" s="6">
        <f t="shared" si="3"/>
        <v>56.25</v>
      </c>
    </row>
    <row r="131" spans="1:21" x14ac:dyDescent="0.15">
      <c r="A131" s="4">
        <v>40455</v>
      </c>
      <c r="C131">
        <v>1</v>
      </c>
      <c r="G131">
        <v>1</v>
      </c>
      <c r="H131">
        <v>1</v>
      </c>
      <c r="K131">
        <v>1</v>
      </c>
      <c r="M131">
        <v>1</v>
      </c>
      <c r="P131">
        <v>1</v>
      </c>
      <c r="T131">
        <f t="shared" si="2"/>
        <v>6</v>
      </c>
      <c r="U131" s="6">
        <f t="shared" si="3"/>
        <v>37.5</v>
      </c>
    </row>
    <row r="132" spans="1:21" x14ac:dyDescent="0.15">
      <c r="A132" s="4">
        <v>40239</v>
      </c>
      <c r="B132">
        <v>1</v>
      </c>
      <c r="C132">
        <v>1</v>
      </c>
      <c r="D132">
        <v>1</v>
      </c>
      <c r="E132">
        <v>1</v>
      </c>
      <c r="F132">
        <v>1</v>
      </c>
      <c r="G132">
        <v>1</v>
      </c>
      <c r="H132">
        <v>1</v>
      </c>
      <c r="I132">
        <v>1</v>
      </c>
      <c r="K132">
        <v>1</v>
      </c>
      <c r="L132">
        <v>1</v>
      </c>
      <c r="M132">
        <v>1</v>
      </c>
      <c r="O132">
        <v>1</v>
      </c>
      <c r="P132">
        <v>1</v>
      </c>
      <c r="T132">
        <f t="shared" si="2"/>
        <v>13</v>
      </c>
      <c r="U132" s="6">
        <f t="shared" si="3"/>
        <v>81.25</v>
      </c>
    </row>
    <row r="133" spans="1:21" x14ac:dyDescent="0.15">
      <c r="A133" s="4">
        <v>40562</v>
      </c>
      <c r="B133">
        <v>1</v>
      </c>
      <c r="C133">
        <v>1</v>
      </c>
      <c r="D133">
        <v>1</v>
      </c>
      <c r="F133">
        <v>1</v>
      </c>
      <c r="G133">
        <v>1</v>
      </c>
      <c r="H133">
        <v>1</v>
      </c>
      <c r="I133">
        <v>1</v>
      </c>
      <c r="K133">
        <v>1</v>
      </c>
      <c r="L133">
        <v>1</v>
      </c>
      <c r="M133">
        <v>1</v>
      </c>
      <c r="N133">
        <v>1</v>
      </c>
      <c r="O133">
        <v>1</v>
      </c>
      <c r="P133">
        <v>1</v>
      </c>
      <c r="T133">
        <f t="shared" si="2"/>
        <v>13</v>
      </c>
      <c r="U133" s="6">
        <f t="shared" si="3"/>
        <v>81.25</v>
      </c>
    </row>
    <row r="134" spans="1:21" x14ac:dyDescent="0.15">
      <c r="A134" s="4">
        <v>41017</v>
      </c>
      <c r="B134">
        <v>1</v>
      </c>
      <c r="C134">
        <v>1</v>
      </c>
      <c r="D134">
        <v>1</v>
      </c>
      <c r="E134">
        <v>1</v>
      </c>
      <c r="F134">
        <v>1</v>
      </c>
      <c r="H134">
        <v>1</v>
      </c>
      <c r="M134">
        <v>1</v>
      </c>
      <c r="N134">
        <v>1</v>
      </c>
      <c r="O134">
        <v>1</v>
      </c>
      <c r="P134">
        <v>1</v>
      </c>
      <c r="T134">
        <f t="shared" si="2"/>
        <v>10</v>
      </c>
      <c r="U134" s="6">
        <f t="shared" si="3"/>
        <v>62.5</v>
      </c>
    </row>
    <row r="135" spans="1:21" x14ac:dyDescent="0.15">
      <c r="A135" s="4">
        <v>41316</v>
      </c>
      <c r="C135">
        <v>1</v>
      </c>
      <c r="D135">
        <v>1</v>
      </c>
      <c r="H135">
        <v>1</v>
      </c>
      <c r="K135">
        <v>1</v>
      </c>
      <c r="M135">
        <v>1</v>
      </c>
      <c r="T135">
        <f t="shared" si="2"/>
        <v>5</v>
      </c>
      <c r="U135" s="6">
        <f t="shared" si="3"/>
        <v>31.25</v>
      </c>
    </row>
    <row r="136" spans="1:21" x14ac:dyDescent="0.15">
      <c r="A136" s="4">
        <v>41456</v>
      </c>
      <c r="B136">
        <v>1</v>
      </c>
      <c r="C136">
        <v>1</v>
      </c>
      <c r="D136">
        <v>1</v>
      </c>
      <c r="G136">
        <v>1</v>
      </c>
      <c r="H136">
        <v>1</v>
      </c>
      <c r="M136">
        <v>1</v>
      </c>
      <c r="P136">
        <v>1</v>
      </c>
      <c r="T136">
        <f t="shared" si="2"/>
        <v>7</v>
      </c>
      <c r="U136" s="6">
        <f t="shared" si="3"/>
        <v>43.75</v>
      </c>
    </row>
    <row r="137" spans="1:21" x14ac:dyDescent="0.15">
      <c r="A137" s="4">
        <v>41526</v>
      </c>
      <c r="B137">
        <v>1</v>
      </c>
      <c r="C137">
        <v>1</v>
      </c>
      <c r="D137">
        <v>1</v>
      </c>
      <c r="E137">
        <v>1</v>
      </c>
      <c r="F137">
        <v>1</v>
      </c>
      <c r="H137">
        <v>1</v>
      </c>
      <c r="J137">
        <v>1</v>
      </c>
      <c r="M137">
        <v>1</v>
      </c>
      <c r="N137">
        <v>1</v>
      </c>
      <c r="O137">
        <v>1</v>
      </c>
      <c r="P137">
        <v>1</v>
      </c>
      <c r="T137">
        <f t="shared" si="2"/>
        <v>11</v>
      </c>
      <c r="U137" s="6">
        <f t="shared" si="3"/>
        <v>68.75</v>
      </c>
    </row>
    <row r="138" spans="1:21" x14ac:dyDescent="0.15">
      <c r="A138" s="4">
        <v>41582</v>
      </c>
      <c r="C138">
        <v>1</v>
      </c>
      <c r="F138">
        <v>1</v>
      </c>
      <c r="H138">
        <v>1</v>
      </c>
      <c r="J138">
        <v>1</v>
      </c>
      <c r="M138">
        <v>1</v>
      </c>
      <c r="N138">
        <v>1</v>
      </c>
      <c r="O138">
        <v>1</v>
      </c>
      <c r="P138">
        <v>1</v>
      </c>
      <c r="T138">
        <f t="shared" si="2"/>
        <v>8</v>
      </c>
      <c r="U138" s="6">
        <f t="shared" si="3"/>
        <v>50</v>
      </c>
    </row>
    <row r="139" spans="1:21" x14ac:dyDescent="0.15">
      <c r="A139" s="4">
        <v>41652</v>
      </c>
      <c r="B139">
        <v>1</v>
      </c>
      <c r="C139">
        <v>1</v>
      </c>
      <c r="J139">
        <v>1</v>
      </c>
      <c r="M139">
        <v>1</v>
      </c>
      <c r="P139">
        <v>1</v>
      </c>
      <c r="T139">
        <f t="shared" si="2"/>
        <v>5</v>
      </c>
      <c r="U139" s="6">
        <f t="shared" si="3"/>
        <v>31.25</v>
      </c>
    </row>
    <row r="140" spans="1:21" x14ac:dyDescent="0.15">
      <c r="A140" s="4">
        <v>41761</v>
      </c>
      <c r="B140">
        <v>1</v>
      </c>
      <c r="C140">
        <v>1</v>
      </c>
      <c r="D140">
        <v>1</v>
      </c>
      <c r="E140">
        <v>1</v>
      </c>
      <c r="H140">
        <v>1</v>
      </c>
      <c r="J140">
        <v>1</v>
      </c>
      <c r="K140">
        <v>1</v>
      </c>
      <c r="M140">
        <v>1</v>
      </c>
      <c r="O140">
        <v>1</v>
      </c>
      <c r="P140">
        <v>1</v>
      </c>
      <c r="T140">
        <f t="shared" ref="T140:T169" si="4">COUNT(B140:Q140)</f>
        <v>10</v>
      </c>
      <c r="U140" s="6">
        <f t="shared" ref="U140:U169" si="5">(T140/16)*100</f>
        <v>62.5</v>
      </c>
    </row>
    <row r="141" spans="1:21" x14ac:dyDescent="0.15">
      <c r="A141" s="4">
        <v>41820</v>
      </c>
      <c r="B141">
        <v>1</v>
      </c>
      <c r="C141">
        <v>1</v>
      </c>
      <c r="D141">
        <v>1</v>
      </c>
      <c r="F141">
        <v>1</v>
      </c>
      <c r="H141">
        <v>1</v>
      </c>
      <c r="K141">
        <v>1</v>
      </c>
      <c r="L141">
        <v>1</v>
      </c>
      <c r="M141">
        <v>1</v>
      </c>
      <c r="O141">
        <v>1</v>
      </c>
      <c r="P141">
        <v>1</v>
      </c>
      <c r="T141">
        <f t="shared" si="4"/>
        <v>10</v>
      </c>
      <c r="U141" s="6">
        <f t="shared" si="5"/>
        <v>62.5</v>
      </c>
    </row>
    <row r="142" spans="1:21" x14ac:dyDescent="0.15">
      <c r="A142" s="4">
        <v>41890</v>
      </c>
      <c r="B142">
        <v>1</v>
      </c>
      <c r="C142">
        <v>1</v>
      </c>
      <c r="D142">
        <v>1</v>
      </c>
      <c r="E142">
        <v>1</v>
      </c>
      <c r="F142">
        <v>1</v>
      </c>
      <c r="G142">
        <v>1</v>
      </c>
      <c r="H142">
        <v>1</v>
      </c>
      <c r="I142">
        <v>1</v>
      </c>
      <c r="J142">
        <v>1</v>
      </c>
      <c r="L142">
        <v>1</v>
      </c>
      <c r="M142">
        <v>1</v>
      </c>
      <c r="N142">
        <v>1</v>
      </c>
      <c r="O142">
        <v>1</v>
      </c>
      <c r="P142">
        <v>1</v>
      </c>
      <c r="Q142">
        <v>1</v>
      </c>
      <c r="T142">
        <f t="shared" si="4"/>
        <v>15</v>
      </c>
      <c r="U142" s="6">
        <f t="shared" si="5"/>
        <v>93.75</v>
      </c>
    </row>
    <row r="143" spans="1:21" x14ac:dyDescent="0.15">
      <c r="A143" s="4">
        <v>41581</v>
      </c>
      <c r="B143">
        <v>1</v>
      </c>
      <c r="C143">
        <v>1</v>
      </c>
      <c r="D143">
        <v>1</v>
      </c>
      <c r="E143">
        <v>1</v>
      </c>
      <c r="F143">
        <v>1</v>
      </c>
      <c r="G143">
        <v>1</v>
      </c>
      <c r="H143">
        <v>1</v>
      </c>
      <c r="I143">
        <v>1</v>
      </c>
      <c r="J143">
        <v>1</v>
      </c>
      <c r="L143">
        <v>1</v>
      </c>
      <c r="M143">
        <v>1</v>
      </c>
      <c r="N143">
        <v>1</v>
      </c>
      <c r="O143">
        <v>1</v>
      </c>
      <c r="P143">
        <v>1</v>
      </c>
      <c r="Q143">
        <v>1</v>
      </c>
      <c r="T143">
        <f t="shared" si="4"/>
        <v>15</v>
      </c>
      <c r="U143" s="6">
        <f t="shared" si="5"/>
        <v>93.75</v>
      </c>
    </row>
    <row r="144" spans="1:21" x14ac:dyDescent="0.15">
      <c r="A144" s="4">
        <v>42114</v>
      </c>
      <c r="B144">
        <v>1</v>
      </c>
      <c r="C144">
        <v>1</v>
      </c>
      <c r="D144">
        <v>1</v>
      </c>
      <c r="E144">
        <v>1</v>
      </c>
      <c r="F144">
        <v>1</v>
      </c>
      <c r="G144">
        <v>1</v>
      </c>
      <c r="H144">
        <v>1</v>
      </c>
      <c r="I144">
        <v>1</v>
      </c>
      <c r="J144">
        <v>1</v>
      </c>
      <c r="L144">
        <v>1</v>
      </c>
      <c r="M144">
        <v>1</v>
      </c>
      <c r="N144">
        <v>1</v>
      </c>
      <c r="O144">
        <v>1</v>
      </c>
      <c r="P144">
        <v>1</v>
      </c>
      <c r="Q144">
        <v>1</v>
      </c>
      <c r="T144">
        <f t="shared" si="4"/>
        <v>15</v>
      </c>
      <c r="U144" s="6">
        <f t="shared" si="5"/>
        <v>93.75</v>
      </c>
    </row>
    <row r="145" spans="1:21" x14ac:dyDescent="0.15">
      <c r="A145" s="4">
        <v>42163</v>
      </c>
      <c r="B145">
        <v>1</v>
      </c>
      <c r="C145">
        <v>1</v>
      </c>
      <c r="D145">
        <v>1</v>
      </c>
      <c r="E145">
        <v>1</v>
      </c>
      <c r="F145">
        <v>1</v>
      </c>
      <c r="G145">
        <v>1</v>
      </c>
      <c r="H145">
        <v>1</v>
      </c>
      <c r="I145">
        <v>1</v>
      </c>
      <c r="J145">
        <v>1</v>
      </c>
      <c r="K145">
        <v>1</v>
      </c>
      <c r="L145">
        <v>1</v>
      </c>
      <c r="M145">
        <v>1</v>
      </c>
      <c r="N145">
        <v>1</v>
      </c>
      <c r="O145">
        <v>1</v>
      </c>
      <c r="P145">
        <v>1</v>
      </c>
      <c r="Q145">
        <v>1</v>
      </c>
      <c r="T145">
        <f t="shared" si="4"/>
        <v>16</v>
      </c>
      <c r="U145" s="29">
        <f t="shared" si="5"/>
        <v>100</v>
      </c>
    </row>
    <row r="146" spans="1:21" x14ac:dyDescent="0.15">
      <c r="A146" s="4">
        <v>42226</v>
      </c>
      <c r="B146">
        <v>1</v>
      </c>
      <c r="C146">
        <v>1</v>
      </c>
      <c r="D146">
        <v>1</v>
      </c>
      <c r="E146">
        <v>1</v>
      </c>
      <c r="F146">
        <v>1</v>
      </c>
      <c r="G146">
        <v>1</v>
      </c>
      <c r="H146">
        <v>1</v>
      </c>
      <c r="I146">
        <v>1</v>
      </c>
      <c r="J146">
        <v>1</v>
      </c>
      <c r="K146">
        <v>1</v>
      </c>
      <c r="M146">
        <v>1</v>
      </c>
      <c r="N146">
        <v>1</v>
      </c>
      <c r="O146">
        <v>1</v>
      </c>
      <c r="P146">
        <v>1</v>
      </c>
      <c r="T146">
        <f t="shared" si="4"/>
        <v>14</v>
      </c>
      <c r="U146" s="6">
        <f t="shared" si="5"/>
        <v>87.5</v>
      </c>
    </row>
    <row r="147" spans="1:21" x14ac:dyDescent="0.15">
      <c r="A147" s="4">
        <v>42291</v>
      </c>
      <c r="D147">
        <v>1</v>
      </c>
      <c r="K147">
        <v>1</v>
      </c>
      <c r="M147">
        <v>1</v>
      </c>
      <c r="N147">
        <v>1</v>
      </c>
      <c r="O147">
        <v>1</v>
      </c>
      <c r="P147">
        <v>1</v>
      </c>
      <c r="T147">
        <f t="shared" si="4"/>
        <v>6</v>
      </c>
      <c r="U147" s="6">
        <f t="shared" si="5"/>
        <v>37.5</v>
      </c>
    </row>
    <row r="148" spans="1:21" x14ac:dyDescent="0.15">
      <c r="A148" s="4">
        <v>42352</v>
      </c>
      <c r="B148">
        <v>1</v>
      </c>
      <c r="F148">
        <v>1</v>
      </c>
      <c r="G148">
        <v>1</v>
      </c>
      <c r="H148">
        <v>1</v>
      </c>
      <c r="I148">
        <v>1</v>
      </c>
      <c r="J148">
        <v>1</v>
      </c>
      <c r="K148">
        <v>1</v>
      </c>
      <c r="L148">
        <v>1</v>
      </c>
      <c r="M148">
        <v>1</v>
      </c>
      <c r="N148">
        <v>1</v>
      </c>
      <c r="O148">
        <v>1</v>
      </c>
      <c r="P148">
        <v>1</v>
      </c>
      <c r="Q148">
        <v>1</v>
      </c>
      <c r="T148">
        <f t="shared" si="4"/>
        <v>13</v>
      </c>
      <c r="U148" s="6">
        <f t="shared" si="5"/>
        <v>81.25</v>
      </c>
    </row>
    <row r="149" spans="1:21" x14ac:dyDescent="0.15">
      <c r="A149" s="4">
        <v>42471</v>
      </c>
      <c r="E149">
        <v>1</v>
      </c>
      <c r="F149">
        <v>1</v>
      </c>
      <c r="G149">
        <v>1</v>
      </c>
      <c r="H149">
        <v>1</v>
      </c>
      <c r="I149">
        <v>1</v>
      </c>
      <c r="J149">
        <v>1</v>
      </c>
      <c r="K149">
        <v>1</v>
      </c>
      <c r="L149">
        <v>1</v>
      </c>
      <c r="M149">
        <v>1</v>
      </c>
      <c r="N149">
        <v>1</v>
      </c>
      <c r="O149">
        <v>1</v>
      </c>
      <c r="P149">
        <v>1</v>
      </c>
      <c r="Q149">
        <v>1</v>
      </c>
      <c r="T149">
        <f t="shared" si="4"/>
        <v>13</v>
      </c>
      <c r="U149" s="6">
        <f t="shared" si="5"/>
        <v>81.25</v>
      </c>
    </row>
    <row r="150" spans="1:21" x14ac:dyDescent="0.15">
      <c r="A150" s="4">
        <v>42534</v>
      </c>
      <c r="B150">
        <v>1</v>
      </c>
      <c r="C150">
        <v>1</v>
      </c>
      <c r="D150">
        <v>1</v>
      </c>
      <c r="E150">
        <v>1</v>
      </c>
      <c r="F150">
        <v>1</v>
      </c>
      <c r="G150">
        <v>1</v>
      </c>
      <c r="H150">
        <v>1</v>
      </c>
      <c r="I150">
        <v>1</v>
      </c>
      <c r="J150">
        <v>1</v>
      </c>
      <c r="K150">
        <v>1</v>
      </c>
      <c r="L150">
        <v>1</v>
      </c>
      <c r="M150">
        <v>1</v>
      </c>
      <c r="N150">
        <v>1</v>
      </c>
      <c r="O150">
        <v>1</v>
      </c>
      <c r="P150">
        <v>1</v>
      </c>
      <c r="Q150">
        <v>1</v>
      </c>
      <c r="T150">
        <f t="shared" si="4"/>
        <v>16</v>
      </c>
      <c r="U150" s="29">
        <f t="shared" si="5"/>
        <v>100</v>
      </c>
    </row>
    <row r="151" spans="1:21" x14ac:dyDescent="0.15">
      <c r="A151" s="4">
        <v>42590</v>
      </c>
      <c r="B151">
        <v>1</v>
      </c>
      <c r="C151">
        <v>1</v>
      </c>
      <c r="D151">
        <v>1</v>
      </c>
      <c r="F151">
        <v>1</v>
      </c>
      <c r="G151">
        <v>1</v>
      </c>
      <c r="H151">
        <v>1</v>
      </c>
      <c r="I151">
        <v>1</v>
      </c>
      <c r="J151">
        <v>1</v>
      </c>
      <c r="K151">
        <v>1</v>
      </c>
      <c r="L151">
        <v>1</v>
      </c>
      <c r="M151">
        <v>1</v>
      </c>
      <c r="N151">
        <v>1</v>
      </c>
      <c r="O151">
        <v>1</v>
      </c>
      <c r="P151">
        <v>1</v>
      </c>
      <c r="T151">
        <f t="shared" si="4"/>
        <v>14</v>
      </c>
      <c r="U151" s="6">
        <f t="shared" si="5"/>
        <v>87.5</v>
      </c>
    </row>
    <row r="152" spans="1:21" x14ac:dyDescent="0.15">
      <c r="A152" s="4">
        <v>42646</v>
      </c>
      <c r="P152">
        <v>1</v>
      </c>
      <c r="T152">
        <f t="shared" si="4"/>
        <v>1</v>
      </c>
      <c r="U152" s="20">
        <f t="shared" si="5"/>
        <v>6.25</v>
      </c>
    </row>
    <row r="153" spans="1:21" x14ac:dyDescent="0.15">
      <c r="A153" s="4">
        <v>42716</v>
      </c>
      <c r="B153">
        <v>1</v>
      </c>
      <c r="C153">
        <v>1</v>
      </c>
      <c r="D153">
        <v>1</v>
      </c>
      <c r="E153">
        <v>1</v>
      </c>
      <c r="F153">
        <v>1</v>
      </c>
      <c r="G153">
        <v>1</v>
      </c>
      <c r="H153">
        <v>1</v>
      </c>
      <c r="I153">
        <v>1</v>
      </c>
      <c r="J153">
        <v>1</v>
      </c>
      <c r="L153">
        <v>1</v>
      </c>
      <c r="M153">
        <v>1</v>
      </c>
      <c r="N153">
        <v>1</v>
      </c>
      <c r="O153">
        <v>1</v>
      </c>
      <c r="P153">
        <v>1</v>
      </c>
      <c r="Q153">
        <v>1</v>
      </c>
      <c r="T153">
        <f t="shared" si="4"/>
        <v>15</v>
      </c>
      <c r="U153" s="6">
        <f t="shared" si="5"/>
        <v>93.75</v>
      </c>
    </row>
    <row r="154" spans="1:21" x14ac:dyDescent="0.15">
      <c r="A154" s="4">
        <v>42835</v>
      </c>
      <c r="B154">
        <v>1</v>
      </c>
      <c r="C154">
        <v>1</v>
      </c>
      <c r="D154">
        <v>1</v>
      </c>
      <c r="E154">
        <v>1</v>
      </c>
      <c r="F154">
        <v>1</v>
      </c>
      <c r="H154">
        <v>1</v>
      </c>
      <c r="I154">
        <v>1</v>
      </c>
      <c r="J154">
        <v>1</v>
      </c>
      <c r="L154">
        <v>1</v>
      </c>
      <c r="M154">
        <v>1</v>
      </c>
      <c r="N154">
        <v>1</v>
      </c>
      <c r="O154">
        <v>1</v>
      </c>
      <c r="P154">
        <v>1</v>
      </c>
      <c r="Q154">
        <v>1</v>
      </c>
      <c r="T154">
        <f t="shared" si="4"/>
        <v>14</v>
      </c>
      <c r="U154" s="6">
        <f t="shared" si="5"/>
        <v>87.5</v>
      </c>
    </row>
    <row r="155" spans="1:21" x14ac:dyDescent="0.15">
      <c r="A155" s="4">
        <v>42898</v>
      </c>
      <c r="B155">
        <v>1</v>
      </c>
      <c r="C155">
        <v>1</v>
      </c>
      <c r="E155">
        <v>1</v>
      </c>
      <c r="F155">
        <v>1</v>
      </c>
      <c r="G155">
        <v>1</v>
      </c>
      <c r="H155">
        <v>1</v>
      </c>
      <c r="I155">
        <v>1</v>
      </c>
      <c r="J155">
        <v>1</v>
      </c>
      <c r="K155">
        <v>1</v>
      </c>
      <c r="L155">
        <v>1</v>
      </c>
      <c r="M155">
        <v>1</v>
      </c>
      <c r="N155">
        <v>1</v>
      </c>
      <c r="O155">
        <v>1</v>
      </c>
      <c r="P155">
        <v>1</v>
      </c>
      <c r="Q155">
        <v>1</v>
      </c>
      <c r="T155">
        <f t="shared" si="4"/>
        <v>15</v>
      </c>
      <c r="U155" s="6">
        <f t="shared" si="5"/>
        <v>93.75</v>
      </c>
    </row>
    <row r="156" spans="1:21" x14ac:dyDescent="0.15">
      <c r="A156" s="4">
        <v>42968</v>
      </c>
      <c r="B156">
        <v>1</v>
      </c>
      <c r="C156">
        <v>1</v>
      </c>
      <c r="D156">
        <v>1</v>
      </c>
      <c r="E156">
        <v>1</v>
      </c>
      <c r="F156">
        <v>1</v>
      </c>
      <c r="G156">
        <v>1</v>
      </c>
      <c r="H156">
        <v>1</v>
      </c>
      <c r="I156">
        <v>1</v>
      </c>
      <c r="J156">
        <v>1</v>
      </c>
      <c r="K156">
        <v>1</v>
      </c>
      <c r="L156">
        <v>1</v>
      </c>
      <c r="M156">
        <v>1</v>
      </c>
      <c r="N156">
        <v>1</v>
      </c>
      <c r="O156">
        <v>1</v>
      </c>
      <c r="P156">
        <v>1</v>
      </c>
      <c r="Q156">
        <v>1</v>
      </c>
      <c r="T156">
        <f t="shared" si="4"/>
        <v>16</v>
      </c>
      <c r="U156" s="29">
        <f t="shared" si="5"/>
        <v>100</v>
      </c>
    </row>
    <row r="157" spans="1:21" x14ac:dyDescent="0.15">
      <c r="A157" s="4">
        <v>43024</v>
      </c>
      <c r="B157">
        <v>1</v>
      </c>
      <c r="C157">
        <v>1</v>
      </c>
      <c r="D157">
        <v>1</v>
      </c>
      <c r="E157">
        <v>1</v>
      </c>
      <c r="F157">
        <v>1</v>
      </c>
      <c r="G157">
        <v>1</v>
      </c>
      <c r="H157">
        <v>1</v>
      </c>
      <c r="I157">
        <v>1</v>
      </c>
      <c r="J157">
        <v>1</v>
      </c>
      <c r="K157">
        <v>1</v>
      </c>
      <c r="L157">
        <v>1</v>
      </c>
      <c r="M157">
        <v>1</v>
      </c>
      <c r="N157">
        <v>1</v>
      </c>
      <c r="O157">
        <v>1</v>
      </c>
      <c r="P157">
        <v>1</v>
      </c>
      <c r="T157">
        <f t="shared" si="4"/>
        <v>15</v>
      </c>
      <c r="U157" s="6">
        <f t="shared" si="5"/>
        <v>93.75</v>
      </c>
    </row>
    <row r="158" spans="1:21" x14ac:dyDescent="0.15">
      <c r="A158" s="4">
        <v>43080</v>
      </c>
      <c r="B158">
        <v>1</v>
      </c>
      <c r="C158">
        <v>1</v>
      </c>
      <c r="D158">
        <v>1</v>
      </c>
      <c r="E158">
        <v>1</v>
      </c>
      <c r="F158">
        <v>1</v>
      </c>
      <c r="G158">
        <v>1</v>
      </c>
      <c r="H158">
        <v>1</v>
      </c>
      <c r="I158">
        <v>1</v>
      </c>
      <c r="J158">
        <v>1</v>
      </c>
      <c r="K158">
        <v>1</v>
      </c>
      <c r="L158">
        <v>1</v>
      </c>
      <c r="M158">
        <v>1</v>
      </c>
      <c r="N158">
        <v>1</v>
      </c>
      <c r="O158">
        <v>1</v>
      </c>
      <c r="P158">
        <v>1</v>
      </c>
      <c r="T158">
        <f t="shared" si="4"/>
        <v>15</v>
      </c>
      <c r="U158" s="6">
        <f t="shared" si="5"/>
        <v>93.75</v>
      </c>
    </row>
    <row r="159" spans="1:21" x14ac:dyDescent="0.15">
      <c r="A159" s="4">
        <v>43213</v>
      </c>
      <c r="B159">
        <v>1</v>
      </c>
      <c r="C159">
        <v>1</v>
      </c>
      <c r="D159">
        <v>1</v>
      </c>
      <c r="E159">
        <v>1</v>
      </c>
      <c r="F159">
        <v>1</v>
      </c>
      <c r="G159">
        <v>1</v>
      </c>
      <c r="H159">
        <v>1</v>
      </c>
      <c r="I159">
        <v>1</v>
      </c>
      <c r="J159">
        <v>1</v>
      </c>
      <c r="L159">
        <v>1</v>
      </c>
      <c r="M159">
        <v>1</v>
      </c>
      <c r="N159">
        <v>1</v>
      </c>
      <c r="O159">
        <v>1</v>
      </c>
      <c r="Q159">
        <v>1</v>
      </c>
      <c r="T159">
        <f t="shared" si="4"/>
        <v>14</v>
      </c>
      <c r="U159" s="6">
        <f t="shared" si="5"/>
        <v>87.5</v>
      </c>
    </row>
    <row r="160" spans="1:21" x14ac:dyDescent="0.15">
      <c r="A160" s="4">
        <v>43262</v>
      </c>
      <c r="B160" s="52">
        <v>1</v>
      </c>
      <c r="C160" s="52">
        <v>1</v>
      </c>
      <c r="D160" s="52">
        <v>1</v>
      </c>
      <c r="E160" s="52">
        <v>1</v>
      </c>
      <c r="F160" s="52">
        <v>1</v>
      </c>
      <c r="G160" s="52">
        <v>1</v>
      </c>
      <c r="H160" s="52">
        <v>1</v>
      </c>
      <c r="I160" s="52">
        <v>1</v>
      </c>
      <c r="J160" s="52">
        <v>1</v>
      </c>
      <c r="K160" s="52">
        <v>1</v>
      </c>
      <c r="L160" s="52">
        <v>1</v>
      </c>
      <c r="M160" s="52">
        <v>1</v>
      </c>
      <c r="N160" s="52">
        <v>1</v>
      </c>
      <c r="O160" s="52">
        <v>1</v>
      </c>
      <c r="P160" s="52">
        <v>1</v>
      </c>
      <c r="Q160" s="52">
        <v>1</v>
      </c>
      <c r="T160">
        <f t="shared" si="4"/>
        <v>16</v>
      </c>
      <c r="U160" s="29">
        <f t="shared" si="5"/>
        <v>100</v>
      </c>
    </row>
    <row r="161" spans="1:23" x14ac:dyDescent="0.15">
      <c r="A161" s="4">
        <v>43325</v>
      </c>
      <c r="B161" s="52">
        <v>1</v>
      </c>
      <c r="C161" s="52">
        <v>1</v>
      </c>
      <c r="D161" s="52">
        <v>1</v>
      </c>
      <c r="E161" s="52">
        <v>1</v>
      </c>
      <c r="F161" s="52">
        <v>1</v>
      </c>
      <c r="G161" s="52">
        <v>1</v>
      </c>
      <c r="H161" s="52">
        <v>1</v>
      </c>
      <c r="I161" s="52">
        <v>1</v>
      </c>
      <c r="J161" s="52">
        <v>1</v>
      </c>
      <c r="K161" s="52">
        <v>1</v>
      </c>
      <c r="L161" s="52">
        <v>1</v>
      </c>
      <c r="M161" s="52">
        <v>1</v>
      </c>
      <c r="N161" s="52">
        <v>1</v>
      </c>
      <c r="O161" s="52">
        <v>1</v>
      </c>
      <c r="P161" s="52">
        <v>1</v>
      </c>
      <c r="Q161" s="52">
        <v>1</v>
      </c>
      <c r="T161">
        <f t="shared" si="4"/>
        <v>16</v>
      </c>
      <c r="U161" s="29">
        <f t="shared" si="5"/>
        <v>100</v>
      </c>
    </row>
    <row r="162" spans="1:23" x14ac:dyDescent="0.15">
      <c r="A162" s="4">
        <v>43388</v>
      </c>
      <c r="B162" s="52">
        <v>1</v>
      </c>
      <c r="C162" s="52">
        <v>1</v>
      </c>
      <c r="D162" s="52">
        <v>1</v>
      </c>
      <c r="E162" s="52">
        <v>1</v>
      </c>
      <c r="F162" s="52">
        <v>1</v>
      </c>
      <c r="G162" s="52">
        <v>1</v>
      </c>
      <c r="H162" s="52">
        <v>1</v>
      </c>
      <c r="I162" s="52">
        <v>1</v>
      </c>
      <c r="J162" s="52">
        <v>1</v>
      </c>
      <c r="K162" s="52">
        <v>1</v>
      </c>
      <c r="L162" s="52">
        <v>1</v>
      </c>
      <c r="M162" s="52">
        <v>1</v>
      </c>
      <c r="N162" s="52">
        <v>1</v>
      </c>
      <c r="O162" s="52">
        <v>1</v>
      </c>
      <c r="P162" s="52">
        <v>1</v>
      </c>
      <c r="Q162" s="52">
        <v>1</v>
      </c>
      <c r="T162">
        <f t="shared" si="4"/>
        <v>16</v>
      </c>
      <c r="U162" s="29">
        <f t="shared" si="5"/>
        <v>100</v>
      </c>
    </row>
    <row r="163" spans="1:23" x14ac:dyDescent="0.15">
      <c r="A163" s="4">
        <v>43588</v>
      </c>
      <c r="B163" s="52">
        <v>1</v>
      </c>
      <c r="C163" s="52">
        <v>1</v>
      </c>
      <c r="D163" s="52">
        <v>1</v>
      </c>
      <c r="E163" s="52">
        <v>1</v>
      </c>
      <c r="F163" s="52">
        <v>1</v>
      </c>
      <c r="G163" s="52"/>
      <c r="H163" s="52">
        <v>1</v>
      </c>
      <c r="I163" s="52"/>
      <c r="J163" s="52">
        <v>1</v>
      </c>
      <c r="K163" s="52">
        <v>1</v>
      </c>
      <c r="L163" s="52"/>
      <c r="M163" s="52">
        <v>1</v>
      </c>
      <c r="N163" s="52">
        <v>1</v>
      </c>
      <c r="O163" s="52">
        <v>1</v>
      </c>
      <c r="P163" s="52"/>
      <c r="Q163" s="52">
        <v>1</v>
      </c>
      <c r="T163">
        <f t="shared" si="4"/>
        <v>12</v>
      </c>
      <c r="U163" s="6">
        <f t="shared" si="5"/>
        <v>75</v>
      </c>
    </row>
    <row r="164" spans="1:23" x14ac:dyDescent="0.15">
      <c r="A164" s="4">
        <v>43654</v>
      </c>
      <c r="B164" s="52">
        <v>1</v>
      </c>
      <c r="C164" s="52">
        <v>1</v>
      </c>
      <c r="D164" s="52">
        <v>1</v>
      </c>
      <c r="E164" s="52">
        <v>1</v>
      </c>
      <c r="F164" s="52">
        <v>1</v>
      </c>
      <c r="G164" s="52">
        <v>1</v>
      </c>
      <c r="H164" s="52">
        <v>1</v>
      </c>
      <c r="I164" s="52">
        <v>1</v>
      </c>
      <c r="J164" s="52">
        <v>1</v>
      </c>
      <c r="K164" s="52">
        <v>1</v>
      </c>
      <c r="L164" s="52">
        <v>1</v>
      </c>
      <c r="M164" s="52">
        <v>1</v>
      </c>
      <c r="N164" s="52">
        <v>1</v>
      </c>
      <c r="O164" s="52">
        <v>1</v>
      </c>
      <c r="P164" s="52">
        <v>1</v>
      </c>
      <c r="Q164" s="52"/>
      <c r="T164">
        <f t="shared" si="4"/>
        <v>15</v>
      </c>
      <c r="U164" s="6">
        <f t="shared" si="5"/>
        <v>93.75</v>
      </c>
    </row>
    <row r="165" spans="1:23" x14ac:dyDescent="0.15">
      <c r="A165" s="4">
        <v>43727</v>
      </c>
      <c r="B165" s="52">
        <v>1</v>
      </c>
      <c r="C165" s="52"/>
      <c r="D165" s="52">
        <v>1</v>
      </c>
      <c r="E165" s="52">
        <v>1</v>
      </c>
      <c r="F165" s="52"/>
      <c r="G165" s="52">
        <v>1</v>
      </c>
      <c r="H165" s="52">
        <v>1</v>
      </c>
      <c r="I165" s="52"/>
      <c r="J165" s="52">
        <v>1</v>
      </c>
      <c r="K165" s="52"/>
      <c r="L165" s="52">
        <v>1</v>
      </c>
      <c r="M165" s="52">
        <v>1</v>
      </c>
      <c r="N165" s="52">
        <v>1</v>
      </c>
      <c r="O165" s="52">
        <v>1</v>
      </c>
      <c r="P165" s="52">
        <v>1</v>
      </c>
      <c r="Q165" s="52"/>
      <c r="T165">
        <f t="shared" si="4"/>
        <v>11</v>
      </c>
      <c r="U165" s="6">
        <f t="shared" si="5"/>
        <v>68.75</v>
      </c>
    </row>
    <row r="166" spans="1:23" x14ac:dyDescent="0.15">
      <c r="A166" s="4">
        <v>43934</v>
      </c>
      <c r="B166" s="52">
        <v>1</v>
      </c>
      <c r="C166" s="52">
        <v>1</v>
      </c>
      <c r="D166" s="52">
        <v>1</v>
      </c>
      <c r="E166" s="52">
        <v>1</v>
      </c>
      <c r="F166" s="52">
        <v>1</v>
      </c>
      <c r="G166" s="52">
        <v>1</v>
      </c>
      <c r="H166" s="52">
        <v>1</v>
      </c>
      <c r="I166" s="52"/>
      <c r="J166" s="52">
        <v>1</v>
      </c>
      <c r="K166" s="52">
        <v>1</v>
      </c>
      <c r="L166" s="52">
        <v>1</v>
      </c>
      <c r="M166" s="52">
        <v>1</v>
      </c>
      <c r="N166" s="52">
        <v>1</v>
      </c>
      <c r="O166" s="52">
        <v>1</v>
      </c>
      <c r="P166" s="52">
        <v>1</v>
      </c>
      <c r="Q166" s="52">
        <v>1</v>
      </c>
      <c r="T166">
        <f t="shared" si="4"/>
        <v>15</v>
      </c>
      <c r="U166" s="6">
        <f t="shared" si="5"/>
        <v>93.75</v>
      </c>
    </row>
    <row r="167" spans="1:23" x14ac:dyDescent="0.15">
      <c r="A167" s="4">
        <v>43990</v>
      </c>
      <c r="B167" s="52">
        <v>1</v>
      </c>
      <c r="C167" s="52"/>
      <c r="D167" s="52"/>
      <c r="E167" s="52">
        <v>1</v>
      </c>
      <c r="F167" s="52">
        <v>1</v>
      </c>
      <c r="G167" s="52"/>
      <c r="H167" s="52">
        <v>1</v>
      </c>
      <c r="I167" s="52">
        <v>1</v>
      </c>
      <c r="J167" s="52">
        <v>1</v>
      </c>
      <c r="K167" s="52">
        <v>1</v>
      </c>
      <c r="L167" s="52">
        <v>1</v>
      </c>
      <c r="M167" s="52">
        <v>1</v>
      </c>
      <c r="N167" s="52">
        <v>1</v>
      </c>
      <c r="O167" s="52">
        <v>1</v>
      </c>
      <c r="P167" s="52">
        <v>1</v>
      </c>
      <c r="Q167" s="52">
        <v>1</v>
      </c>
      <c r="T167">
        <f t="shared" si="4"/>
        <v>13</v>
      </c>
      <c r="U167" s="6">
        <f t="shared" si="5"/>
        <v>81.25</v>
      </c>
    </row>
    <row r="168" spans="1:23" x14ac:dyDescent="0.15">
      <c r="A168" s="4">
        <v>44053</v>
      </c>
      <c r="B168" s="52">
        <v>1</v>
      </c>
      <c r="C168" s="52"/>
      <c r="D168" s="52">
        <v>1</v>
      </c>
      <c r="E168" s="52">
        <v>1</v>
      </c>
      <c r="F168" s="52">
        <v>1</v>
      </c>
      <c r="G168" s="52">
        <v>1</v>
      </c>
      <c r="H168" s="52">
        <v>1</v>
      </c>
      <c r="I168" s="52">
        <v>1</v>
      </c>
      <c r="J168" s="52">
        <v>1</v>
      </c>
      <c r="K168" s="52">
        <v>1</v>
      </c>
      <c r="L168" s="52"/>
      <c r="M168" s="52">
        <v>1</v>
      </c>
      <c r="N168" s="52">
        <v>1</v>
      </c>
      <c r="O168" s="52">
        <v>1</v>
      </c>
      <c r="P168" s="52">
        <v>1</v>
      </c>
      <c r="Q168" s="52">
        <v>1</v>
      </c>
      <c r="T168">
        <f t="shared" si="4"/>
        <v>14</v>
      </c>
      <c r="U168" s="6">
        <f t="shared" si="5"/>
        <v>87.5</v>
      </c>
    </row>
    <row r="169" spans="1:23" x14ac:dyDescent="0.15">
      <c r="A169" s="4">
        <v>44144</v>
      </c>
      <c r="B169" s="52">
        <v>1</v>
      </c>
      <c r="C169" s="52"/>
      <c r="D169" s="52">
        <v>1</v>
      </c>
      <c r="E169" s="52"/>
      <c r="F169" s="52">
        <v>1</v>
      </c>
      <c r="G169" s="52">
        <v>1</v>
      </c>
      <c r="H169" s="52">
        <v>1</v>
      </c>
      <c r="I169" s="52"/>
      <c r="J169" s="52">
        <v>1</v>
      </c>
      <c r="K169" s="52">
        <v>1</v>
      </c>
      <c r="L169" s="52">
        <v>1</v>
      </c>
      <c r="M169" s="52">
        <v>1</v>
      </c>
      <c r="N169" s="52">
        <v>1</v>
      </c>
      <c r="O169" s="52">
        <v>1</v>
      </c>
      <c r="P169" s="52">
        <v>1</v>
      </c>
      <c r="Q169" s="52">
        <v>1</v>
      </c>
      <c r="T169">
        <f t="shared" si="4"/>
        <v>13</v>
      </c>
      <c r="U169" s="6">
        <f t="shared" si="5"/>
        <v>81.25</v>
      </c>
    </row>
    <row r="170" spans="1:23" x14ac:dyDescent="0.15">
      <c r="A170" s="4"/>
      <c r="U170" s="6"/>
    </row>
    <row r="171" spans="1:23" x14ac:dyDescent="0.15">
      <c r="A171" s="1"/>
      <c r="U171" s="6"/>
    </row>
    <row r="172" spans="1:23" x14ac:dyDescent="0.15">
      <c r="A172" s="1"/>
      <c r="S172" t="s">
        <v>55</v>
      </c>
      <c r="T172">
        <f>SUM(T11:T169)</f>
        <v>1540</v>
      </c>
    </row>
    <row r="173" spans="1:23" x14ac:dyDescent="0.15">
      <c r="A173" s="1"/>
      <c r="S173" t="s">
        <v>56</v>
      </c>
      <c r="T173" s="6">
        <f>AVERAGE(T11:T169)</f>
        <v>9.6855345911949691</v>
      </c>
    </row>
    <row r="174" spans="1:23" x14ac:dyDescent="0.15">
      <c r="A174" s="1"/>
      <c r="S174" t="s">
        <v>57</v>
      </c>
      <c r="T174" s="6">
        <f>(T173/16)*100</f>
        <v>60.534591194968556</v>
      </c>
    </row>
    <row r="176" spans="1:23" x14ac:dyDescent="0.15">
      <c r="A176">
        <f>COUNT(A11:A169)</f>
        <v>159</v>
      </c>
      <c r="B176">
        <f>COUNT(B50:B169)</f>
        <v>83</v>
      </c>
      <c r="C176">
        <f t="shared" ref="C176:Q176" si="6">COUNT(C50:C169)</f>
        <v>81</v>
      </c>
      <c r="D176">
        <f t="shared" si="6"/>
        <v>97</v>
      </c>
      <c r="E176">
        <f t="shared" si="6"/>
        <v>78</v>
      </c>
      <c r="F176">
        <f t="shared" si="6"/>
        <v>83</v>
      </c>
      <c r="G176">
        <f t="shared" si="6"/>
        <v>63</v>
      </c>
      <c r="H176">
        <f t="shared" si="6"/>
        <v>84</v>
      </c>
      <c r="I176">
        <f t="shared" si="6"/>
        <v>67</v>
      </c>
      <c r="J176">
        <f t="shared" si="6"/>
        <v>49</v>
      </c>
      <c r="K176">
        <f t="shared" si="6"/>
        <v>70</v>
      </c>
      <c r="L176">
        <f t="shared" si="6"/>
        <v>75</v>
      </c>
      <c r="M176">
        <f t="shared" si="6"/>
        <v>110</v>
      </c>
      <c r="N176">
        <f t="shared" si="6"/>
        <v>68</v>
      </c>
      <c r="O176">
        <f t="shared" si="6"/>
        <v>78</v>
      </c>
      <c r="P176">
        <f t="shared" si="6"/>
        <v>85</v>
      </c>
      <c r="Q176">
        <f t="shared" si="6"/>
        <v>64</v>
      </c>
      <c r="W176" s="6"/>
    </row>
    <row r="177" spans="1:23" x14ac:dyDescent="0.15">
      <c r="W177" s="6"/>
    </row>
    <row r="178" spans="1:23" x14ac:dyDescent="0.15">
      <c r="A178" t="s">
        <v>79</v>
      </c>
      <c r="B178" s="5">
        <f>(B176/159)*100</f>
        <v>52.20125786163522</v>
      </c>
      <c r="C178" s="5">
        <f t="shared" ref="C178:Q178" si="7">(C176/159)*100</f>
        <v>50.943396226415096</v>
      </c>
      <c r="D178" s="5">
        <f t="shared" si="7"/>
        <v>61.0062893081761</v>
      </c>
      <c r="E178" s="5">
        <f t="shared" si="7"/>
        <v>49.056603773584904</v>
      </c>
      <c r="F178" s="5">
        <f t="shared" si="7"/>
        <v>52.20125786163522</v>
      </c>
      <c r="G178" s="5">
        <f t="shared" si="7"/>
        <v>39.622641509433961</v>
      </c>
      <c r="H178" s="5">
        <f t="shared" si="7"/>
        <v>52.830188679245282</v>
      </c>
      <c r="I178" s="5">
        <f t="shared" si="7"/>
        <v>42.138364779874216</v>
      </c>
      <c r="J178" s="5">
        <f t="shared" si="7"/>
        <v>30.817610062893081</v>
      </c>
      <c r="K178" s="5">
        <f t="shared" si="7"/>
        <v>44.025157232704402</v>
      </c>
      <c r="L178" s="5">
        <f t="shared" si="7"/>
        <v>47.169811320754718</v>
      </c>
      <c r="M178" s="5">
        <f t="shared" si="7"/>
        <v>69.182389937106919</v>
      </c>
      <c r="N178" s="5">
        <f t="shared" si="7"/>
        <v>42.767295597484278</v>
      </c>
      <c r="O178" s="5">
        <f t="shared" si="7"/>
        <v>49.056603773584904</v>
      </c>
      <c r="P178" s="5">
        <f t="shared" si="7"/>
        <v>53.459119496855344</v>
      </c>
      <c r="Q178" s="5">
        <f t="shared" si="7"/>
        <v>40.25157232704403</v>
      </c>
      <c r="T178" s="6"/>
    </row>
    <row r="179" spans="1:23" x14ac:dyDescent="0.15">
      <c r="J179" s="27" t="s">
        <v>58</v>
      </c>
      <c r="M179" s="28" t="s">
        <v>59</v>
      </c>
    </row>
  </sheetData>
  <printOptions gridLines="1"/>
  <pageMargins left="0.7" right="0.7" top="0.75" bottom="0.75" header="0.3" footer="0.3"/>
  <pageSetup scale="68" fitToHeight="0" orientation="landscape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5</vt:i4>
      </vt:variant>
      <vt:variant>
        <vt:lpstr>Charts</vt:lpstr>
      </vt:variant>
      <vt:variant>
        <vt:i4>2</vt:i4>
      </vt:variant>
    </vt:vector>
  </HeadingPairs>
  <TitlesOfParts>
    <vt:vector size="7" baseType="lpstr">
      <vt:lpstr>Conditions for use of data</vt:lpstr>
      <vt:lpstr>Metadata</vt:lpstr>
      <vt:lpstr>Lysimeter Chemistry</vt:lpstr>
      <vt:lpstr>Summary Data &amp; Graphs</vt:lpstr>
      <vt:lpstr>Collection Occurrence</vt:lpstr>
      <vt:lpstr>Collection Efficiency by plot</vt:lpstr>
      <vt:lpstr>Collection % thru time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wpeterjo</dc:creator>
  <cp:keywords/>
  <dc:description/>
  <cp:lastModifiedBy>William Peterjohn</cp:lastModifiedBy>
  <cp:lastPrinted>2013-02-25T14:11:51Z</cp:lastPrinted>
  <dcterms:created xsi:type="dcterms:W3CDTF">2010-12-10T22:37:31Z</dcterms:created>
  <dcterms:modified xsi:type="dcterms:W3CDTF">2021-09-13T17:54:01Z</dcterms:modified>
  <cp:category/>
</cp:coreProperties>
</file>